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asalariado'!$A$1:$L$51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(%)'!$A$1:$J$51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asalariados'!$A$1:$L$51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asalariado'!$A$1:$L$51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asalariados'!$A$1:$L$51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J26" i="82"/>
  <c r="J27"/>
  <c r="H25"/>
  <c r="H26"/>
  <c r="H27"/>
  <c r="I22"/>
  <c r="I23"/>
  <c r="I24"/>
  <c r="I25"/>
  <c r="I26"/>
  <c r="I27"/>
  <c r="I18"/>
  <c r="I19"/>
  <c r="I20" i="88"/>
  <c r="I21"/>
  <c r="I22"/>
  <c r="I23"/>
  <c r="I24"/>
  <c r="I25"/>
  <c r="I26"/>
  <c r="O15" i="84"/>
  <c r="K20"/>
  <c r="K21"/>
  <c r="K22"/>
  <c r="K23"/>
  <c r="K24"/>
  <c r="K25"/>
  <c r="K26"/>
  <c r="K27"/>
  <c r="H20"/>
  <c r="H21"/>
  <c r="H22"/>
  <c r="H23"/>
  <c r="H24"/>
  <c r="H25"/>
  <c r="H26"/>
  <c r="H27"/>
  <c r="I19"/>
  <c r="I20"/>
  <c r="I21"/>
  <c r="I22"/>
  <c r="I23"/>
  <c r="I24"/>
  <c r="I25"/>
  <c r="I26"/>
  <c r="I27"/>
  <c r="K15"/>
  <c r="H15"/>
  <c r="I15"/>
  <c r="K23" i="82"/>
  <c r="K24"/>
  <c r="K25"/>
  <c r="K26"/>
  <c r="K27"/>
  <c r="H23"/>
  <c r="H24"/>
  <c r="I20"/>
  <c r="O15" i="80"/>
  <c r="H27" i="67"/>
  <c r="I27"/>
  <c r="J27"/>
  <c r="K27"/>
  <c r="H18" i="6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2" i="58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8"/>
  <c r="I28"/>
  <c r="J28"/>
  <c r="K28"/>
  <c r="H29"/>
  <c r="I29"/>
  <c r="J29"/>
  <c r="K29"/>
  <c r="H30"/>
  <c r="I30"/>
  <c r="J30"/>
  <c r="K30"/>
  <c r="H31"/>
  <c r="I31"/>
  <c r="J31"/>
  <c r="K31"/>
  <c r="H32"/>
  <c r="I32"/>
  <c r="J32"/>
  <c r="K32"/>
  <c r="H33"/>
  <c r="I33"/>
  <c r="J33"/>
  <c r="K33"/>
  <c r="H34"/>
  <c r="I34"/>
  <c r="J34"/>
  <c r="K34"/>
  <c r="H35"/>
  <c r="I35"/>
  <c r="J35"/>
  <c r="K35"/>
  <c r="H36"/>
  <c r="I36"/>
  <c r="J36"/>
  <c r="K36"/>
  <c r="H37"/>
  <c r="I37"/>
  <c r="J37"/>
  <c r="K37"/>
  <c r="H38"/>
  <c r="I38"/>
  <c r="J38"/>
  <c r="K38"/>
  <c r="K21" i="56"/>
  <c r="K22"/>
  <c r="K23"/>
  <c r="K24"/>
  <c r="K25"/>
  <c r="K26"/>
  <c r="K27"/>
  <c r="J25"/>
  <c r="J26"/>
  <c r="J27"/>
  <c r="H24"/>
  <c r="I24"/>
  <c r="H25"/>
  <c r="I25"/>
  <c r="H26"/>
  <c r="I26"/>
  <c r="H27"/>
  <c r="I27"/>
  <c r="H21"/>
  <c r="I16"/>
  <c r="H27" i="55"/>
  <c r="I27"/>
  <c r="J27"/>
  <c r="K27"/>
  <c r="H22"/>
  <c r="K22"/>
  <c r="I21"/>
  <c r="I22"/>
  <c r="I19" i="54"/>
  <c r="C14" i="84"/>
  <c r="J15"/>
  <c r="H16"/>
  <c r="J16"/>
  <c r="K16"/>
  <c r="H17"/>
  <c r="I17"/>
  <c r="J17"/>
  <c r="K17"/>
  <c r="H18"/>
  <c r="J18"/>
  <c r="K18"/>
  <c r="H19"/>
  <c r="J19"/>
  <c r="K19"/>
  <c r="J20"/>
  <c r="J21"/>
  <c r="J22"/>
  <c r="J23"/>
  <c r="J24"/>
  <c r="J25"/>
  <c r="J26"/>
  <c r="J27"/>
  <c r="H22" i="82"/>
  <c r="J22"/>
  <c r="K22"/>
  <c r="J23"/>
  <c r="J24"/>
  <c r="J25"/>
  <c r="H16" i="80"/>
  <c r="I16"/>
  <c r="J16"/>
  <c r="K16"/>
  <c r="H1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I20" i="56" l="1"/>
  <c r="I22"/>
  <c r="I23"/>
  <c r="I18" i="54"/>
  <c r="O16" i="84"/>
  <c r="O16" i="80"/>
  <c r="I15"/>
  <c r="I27" i="54"/>
  <c r="M13" i="64"/>
  <c r="M14"/>
  <c r="M15"/>
  <c r="M16"/>
  <c r="M17"/>
  <c r="M18"/>
  <c r="M19"/>
  <c r="M20"/>
  <c r="M21"/>
  <c r="M22"/>
  <c r="M23"/>
  <c r="L13"/>
  <c r="I13" s="1"/>
  <c r="K21" i="82" l="1"/>
  <c r="J21"/>
  <c r="H21"/>
  <c r="K20"/>
  <c r="J20"/>
  <c r="H20"/>
  <c r="K19"/>
  <c r="J19"/>
  <c r="H19"/>
  <c r="K18"/>
  <c r="J18"/>
  <c r="O15" s="1"/>
  <c r="H18"/>
  <c r="K17"/>
  <c r="J17"/>
  <c r="I17"/>
  <c r="H17"/>
  <c r="K16"/>
  <c r="J16"/>
  <c r="H16"/>
  <c r="K15"/>
  <c r="J15"/>
  <c r="I15"/>
  <c r="H15"/>
  <c r="K26" i="81"/>
  <c r="J26"/>
  <c r="I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J23" i="56"/>
  <c r="H23"/>
  <c r="J22"/>
  <c r="H22"/>
  <c r="J21"/>
  <c r="K20"/>
  <c r="J20"/>
  <c r="H20"/>
  <c r="K19"/>
  <c r="J19"/>
  <c r="I19"/>
  <c r="H19"/>
  <c r="G21" i="61"/>
  <c r="G22"/>
  <c r="I25" i="54"/>
  <c r="K26" i="55"/>
  <c r="J26"/>
  <c r="I26"/>
  <c r="H26"/>
  <c r="I19"/>
  <c r="F49" i="17"/>
  <c r="G14" i="65"/>
  <c r="F14"/>
  <c r="E14"/>
  <c r="D14"/>
  <c r="C14"/>
  <c r="N13"/>
  <c r="J17"/>
  <c r="J16"/>
  <c r="J15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K18" i="56" l="1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17" i="65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5" s="1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67" l="1"/>
  <c r="O16" s="1"/>
  <c r="O15" i="85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6" i="60"/>
  <c r="N45"/>
  <c r="N44"/>
  <c r="N43"/>
  <c r="N41"/>
  <c r="N40"/>
  <c r="N39"/>
  <c r="N38"/>
  <c r="N35" i="59"/>
  <c r="N34"/>
  <c r="N33"/>
  <c r="N32"/>
  <c r="N30"/>
  <c r="N29"/>
  <c r="N28"/>
  <c r="N27"/>
  <c r="N46" i="58"/>
  <c r="N44"/>
  <c r="N43"/>
  <c r="N42"/>
  <c r="N41"/>
  <c r="N40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24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J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O16" s="1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5" s="1"/>
  <c r="I17"/>
  <c r="H17"/>
  <c r="K16"/>
  <c r="J16"/>
  <c r="I16"/>
  <c r="H16"/>
  <c r="K15"/>
  <c r="J15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<sst xmlns="http://schemas.openxmlformats.org/spreadsheetml/2006/main" count="2461" uniqueCount="207">
  <si>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</si>
  <si>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</si>
  <si>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</si>
  <si>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</si>
  <si>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</si>
  <si>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</si>
  <si>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</si>
  <si>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</si>
  <si>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</si>
  <si>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</si>
  <si>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</si>
  <si>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</si>
  <si>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</si>
  <si>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</si>
  <si>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</si>
  <si>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</si>
  <si>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</si>
  <si>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</si>
  <si>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</si>
  <si>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</si>
  <si>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</si>
  <si>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</si>
  <si>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</si>
  <si>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</si>
  <si>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</si>
  <si>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</si>
  <si>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</si>
  <si>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</si>
  <si>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</si>
  <si>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</si>
  <si>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</si>
  <si>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</si>
  <si>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</si>
  <si>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</si>
  <si>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</si>
  <si>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</si>
  <si>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</si>
  <si>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</si>
  <si>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</si>
  <si>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</si>
  <si>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</si>
  <si>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</si>
  <si>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</si>
  <si>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</si>
  <si>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</si>
  <si>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</si>
  <si>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</si>
  <si>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</si>
  <si>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</si>
  <si>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</si>
  <si>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</si>
  <si>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</si>
  <si>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</si>
  <si>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</si>
  <si>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</si>
  <si>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</si>
  <si>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</si>
  <si>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</si>
  <si>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</si>
  <si>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</si>
  <si>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</si>
  <si>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</si>
  <si>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</si>
  <si>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</si>
  <si>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</si>
  <si>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</si>
  <si>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</si>
  <si>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</si>
  <si>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</si>
  <si>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</si>
  <si>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</si>
  <si>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</si>
  <si>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</si>
  <si>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</si>
  <si>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</si>
  <si>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</si>
  <si>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</si>
  <si>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</si>
  <si>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</si>
  <si>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</si>
  <si>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</si>
  <si>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</si>
  <si>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</si>
  <si>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</si>
  <si>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</si>
  <si>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</si>
  <si>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</si>
  <si>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</si>
  <si>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</si>
  <si>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</si>
  <si>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</si>
  <si>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</si>
  <si>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</si>
  <si>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</si>
  <si>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</si>
  <si>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</si>
  <si>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</si>
  <si>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</si>
  <si>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</si>
  <si>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</si>
  <si>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</si>
  <si>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</si>
  <si>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</si>
  <si>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</si>
  <si>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</si>
  <si>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</si>
  <si>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</si>
  <si>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</si>
  <si>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</si>
  <si>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</si>
  <si>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</si>
  <si>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</si>
  <si>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</si>
  <si>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</si>
  <si>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</si>
  <si>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</si>
  <si>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</si>
  <si>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</si>
  <si>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</si>
  <si>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</si>
  <si>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</si>
  <si>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</si>
  <si>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</si>
  <si>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</si>
  <si>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</si>
  <si>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</si>
  <si>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</si>
  <si>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</si>
  <si>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</si>
  <si>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</si>
  <si>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</si>
  <si>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</si>
  <si>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</si>
  <si>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</si>
  <si>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</si>
  <si>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</si>
  <si>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</si>
  <si>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</si>
  <si>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</si>
  <si>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</si>
  <si>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</si>
  <si>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</si>
  <si>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</si>
  <si>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</si>
  <si>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</si>
  <si>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</si>
  <si>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</si>
  <si>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</si>
  <si>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</si>
  <si>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</si>
  <si>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</si>
  <si>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</si>
  <si>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</si>
  <si>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</si>
  <si>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</si>
  <si>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</si>
  <si>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</si>
  <si>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</si>
  <si>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</si>
  <si>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</si>
  <si>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</si>
  <si>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</si>
  <si>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</si>
  <si>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</si>
  <si>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</si>
  <si>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</si>
  <si>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</si>
  <si>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</si>
  <si>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</si>
  <si>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</si>
  <si>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</si>
  <si>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</si>
  <si>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</si>
  <si>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</si>
  <si>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</si>
  <si>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</si>
  <si>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</si>
  <si>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</si>
  <si>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</si>
  <si>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</si>
  <si>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</si>
  <si>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>Riohacha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</si>
  <si>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</si>
  <si>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</si>
  <si>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</si>
  <si>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</si>
  <si>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</si>
  <si>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</si>
  <si>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</si>
  <si>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</si>
  <si>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Cuarto trimestre 2010 Argentina, Venezuela y 2009 para China.</t>
  </si>
  <si>
    <t>CaliYumbo</t>
  </si>
  <si>
    <t>Fuente: Departamento Administrativo Nacional de Estadística, Gran Encuesta Integrada de Hogares (GEIH) marzo 2010.</t>
  </si>
  <si>
    <t>Fuente: The Economist. Edición impresa 31 de marzo de 2011.</t>
  </si>
  <si>
    <t>Fuente: Departamento Administrativo Nacional de Estadística, GEIH marzo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</si>
  <si>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2010-febrero de 2011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</si>
  <si>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de 2010-febrero de 2011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</si>
  <si>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diciembre de 2010-febrero de 2011</t>
    </r>
    <r>
      <rPr>
        <b/>
        <sz val="12"/>
        <rFont val="Calibri"/>
        <family val="2"/>
        <scheme val="minor"/>
      </rPr>
      <t xml:space="preserve">, miles de personas </t>
    </r>
  </si>
  <si>
    <t>Datos para Enero 2011 Euro Zona, Colombia, Chile. Para Febrero Canadá, EEUU, Japón, Brasil, México y Perú</t>
  </si>
  <si>
    <t>Rioacha</t>
  </si>
  <si>
    <t>MedellínValle de Aburrá</t>
  </si>
  <si>
    <t>BarranquillaSoledad</t>
  </si>
  <si>
    <t>Cúcuta, Villa del Rosario, Los Patios y El Zulia</t>
  </si>
  <si>
    <t>Bucaramanga, Girón, Piedecuesta y Floridablanca</t>
  </si>
  <si>
    <t>Manizales y Villa María</t>
  </si>
  <si>
    <t>Pereira, Dos Quebradas y La Virginia</t>
  </si>
  <si>
    <t xml:space="preserve">Manizales 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</si>
</sst>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1" fontId="14" fillId="3" borderId="11" xfId="2" applyNumberFormat="1" applyFont="1" applyFill="1" applyBorder="1" applyAlignment="1">
      <alignment horizontal="center" vertic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13"/>
          <c:w val="0.82021562265349313"/>
          <c:h val="0.5446766223187811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64.165608029944877</c:v>
                </c:pt>
                <c:pt idx="1">
                  <c:v>64.903578562532942</c:v>
                </c:pt>
                <c:pt idx="2">
                  <c:v>65.118038078952694</c:v>
                </c:pt>
                <c:pt idx="3">
                  <c:v>67.82707089913454</c:v>
                </c:pt>
                <c:pt idx="4">
                  <c:v>69.834305431440086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56.435926652778122</c:v>
                </c:pt>
                <c:pt idx="1">
                  <c:v>57.865758211709981</c:v>
                </c:pt>
                <c:pt idx="2">
                  <c:v>57.755810971054942</c:v>
                </c:pt>
                <c:pt idx="3">
                  <c:v>59.079795607430476</c:v>
                </c:pt>
                <c:pt idx="4">
                  <c:v>61.9990731428137</c:v>
                </c:pt>
              </c:numCache>
            </c:numRef>
          </c:val>
        </c:ser>
        <c:marker val="1"/>
        <c:axId val="77777920"/>
        <c:axId val="77808384"/>
      </c:lineChart>
      <c:catAx>
        <c:axId val="7777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8384"/>
        <c:crosses val="autoZero"/>
        <c:auto val="1"/>
        <c:lblAlgn val="ctr"/>
        <c:lblOffset val="100"/>
      </c:catAx>
      <c:valAx>
        <c:axId val="77808384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779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72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12.046464829767157</c:v>
                </c:pt>
                <c:pt idx="1">
                  <c:v>10.843492145349778</c:v>
                </c:pt>
                <c:pt idx="2">
                  <c:v>11.305980829337184</c:v>
                </c:pt>
                <c:pt idx="3">
                  <c:v>12.896436740887884</c:v>
                </c:pt>
                <c:pt idx="4">
                  <c:v>11.219746856820446</c:v>
                </c:pt>
              </c:numCache>
            </c:numRef>
          </c:val>
        </c:ser>
        <c:marker val="1"/>
        <c:axId val="77844864"/>
        <c:axId val="77846400"/>
      </c:lineChart>
      <c:catAx>
        <c:axId val="77844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46400"/>
        <c:crosses val="autoZero"/>
        <c:auto val="1"/>
        <c:lblAlgn val="ctr"/>
        <c:lblOffset val="100"/>
      </c:catAx>
      <c:valAx>
        <c:axId val="77846400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44864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971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77.90454223535879</c:v>
                </c:pt>
                <c:pt idx="1">
                  <c:v>78.271214879306626</c:v>
                </c:pt>
                <c:pt idx="2">
                  <c:v>78.705003130141222</c:v>
                </c:pt>
                <c:pt idx="3">
                  <c:v>79.163907531621604</c:v>
                </c:pt>
                <c:pt idx="4">
                  <c:v>79.572508545965178</c:v>
                </c:pt>
                <c:pt idx="5">
                  <c:v>79.953529623324897</c:v>
                </c:pt>
                <c:pt idx="6">
                  <c:v>80.303359963763199</c:v>
                </c:pt>
                <c:pt idx="7">
                  <c:v>80.621329506499833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76.006643512354003</c:v>
                </c:pt>
                <c:pt idx="1">
                  <c:v>76.42384701607638</c:v>
                </c:pt>
                <c:pt idx="2">
                  <c:v>76.830990136193705</c:v>
                </c:pt>
                <c:pt idx="3">
                  <c:v>77.230850593248462</c:v>
                </c:pt>
                <c:pt idx="4">
                  <c:v>77.630671426484113</c:v>
                </c:pt>
                <c:pt idx="5">
                  <c:v>78.016171857336673</c:v>
                </c:pt>
                <c:pt idx="6">
                  <c:v>78.371044582041876</c:v>
                </c:pt>
                <c:pt idx="7">
                  <c:v>78.669237752197432</c:v>
                </c:pt>
              </c:numCache>
            </c:numRef>
          </c:val>
        </c:ser>
        <c:marker val="1"/>
        <c:axId val="77855744"/>
        <c:axId val="77505280"/>
      </c:lineChart>
      <c:catAx>
        <c:axId val="77855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05280"/>
        <c:crosses val="autoZero"/>
        <c:auto val="1"/>
        <c:lblAlgn val="ctr"/>
        <c:lblOffset val="100"/>
      </c:catAx>
      <c:valAx>
        <c:axId val="77505280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55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101"/>
          <c:w val="0.17144393666027907"/>
          <c:h val="0.24428835284478398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169"/>
          <c:w val="0.90275170481134137"/>
          <c:h val="0.62367124600403812"/>
        </c:manualLayout>
      </c:layout>
      <c:lineChart>
        <c:grouping val="standard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67.311460087136737</c:v>
                </c:pt>
                <c:pt idx="1">
                  <c:v>66.217675600293575</c:v>
                </c:pt>
                <c:pt idx="2">
                  <c:v>67.292021936701431</c:v>
                </c:pt>
                <c:pt idx="3">
                  <c:v>64.165608029944877</c:v>
                </c:pt>
                <c:pt idx="4">
                  <c:v>64.903578562532942</c:v>
                </c:pt>
                <c:pt idx="5">
                  <c:v>65.118038078952694</c:v>
                </c:pt>
                <c:pt idx="6">
                  <c:v>67.82707089913454</c:v>
                </c:pt>
                <c:pt idx="7">
                  <c:v>69.834305431440086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participación'!$C$28:$J$28</c:f>
              <c:numCache>
                <c:formatCode>#,##0.0</c:formatCode>
                <c:ptCount val="8"/>
                <c:pt idx="0">
                  <c:v>62.782148100189062</c:v>
                </c:pt>
                <c:pt idx="1">
                  <c:v>60.512011729126272</c:v>
                </c:pt>
                <c:pt idx="2">
                  <c:v>60.679709391791157</c:v>
                </c:pt>
                <c:pt idx="3">
                  <c:v>57.767118703138379</c:v>
                </c:pt>
                <c:pt idx="4">
                  <c:v>58.273118026465596</c:v>
                </c:pt>
                <c:pt idx="5">
                  <c:v>58.910010344031768</c:v>
                </c:pt>
                <c:pt idx="6">
                  <c:v>62.37181206375292</c:v>
                </c:pt>
                <c:pt idx="7">
                  <c:v>62.620422216961188</c:v>
                </c:pt>
              </c:numCache>
            </c:numRef>
          </c:val>
        </c:ser>
        <c:marker val="1"/>
        <c:axId val="78503936"/>
        <c:axId val="78505472"/>
      </c:lineChart>
      <c:catAx>
        <c:axId val="78503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05472"/>
        <c:crosses val="autoZero"/>
        <c:auto val="1"/>
        <c:lblAlgn val="ctr"/>
        <c:lblOffset val="100"/>
      </c:catAx>
      <c:valAx>
        <c:axId val="7850547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03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9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10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112"/>
          <c:w val="0.90275170481134137"/>
          <c:h val="0.66762575661251033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56.027737745575259</c:v>
                </c:pt>
                <c:pt idx="1">
                  <c:v>56.818358511186631</c:v>
                </c:pt>
                <c:pt idx="2">
                  <c:v>58.835665775737425</c:v>
                </c:pt>
                <c:pt idx="3">
                  <c:v>56.435926652778122</c:v>
                </c:pt>
                <c:pt idx="4">
                  <c:v>57.865758211709981</c:v>
                </c:pt>
                <c:pt idx="5">
                  <c:v>57.755810971054942</c:v>
                </c:pt>
                <c:pt idx="6">
                  <c:v>59.079795607430476</c:v>
                </c:pt>
                <c:pt idx="7">
                  <c:v>61.9990731428137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53.414853823927011</c:v>
                </c:pt>
                <c:pt idx="1">
                  <c:v>52.543198005588977</c:v>
                </c:pt>
                <c:pt idx="2">
                  <c:v>53.252729560085562</c:v>
                </c:pt>
                <c:pt idx="3">
                  <c:v>50.353638835958471</c:v>
                </c:pt>
                <c:pt idx="4">
                  <c:v>51.475992945906135</c:v>
                </c:pt>
                <c:pt idx="5">
                  <c:v>51.57994143404472</c:v>
                </c:pt>
                <c:pt idx="6">
                  <c:v>54.374475654423279</c:v>
                </c:pt>
                <c:pt idx="7">
                  <c:v>54.802068932852052</c:v>
                </c:pt>
              </c:numCache>
            </c:numRef>
          </c:val>
        </c:ser>
        <c:marker val="1"/>
        <c:axId val="78630272"/>
        <c:axId val="78775424"/>
      </c:lineChart>
      <c:catAx>
        <c:axId val="7863027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5424"/>
        <c:crosses val="autoZero"/>
        <c:auto val="1"/>
        <c:lblAlgn val="ctr"/>
        <c:lblOffset val="100"/>
      </c:catAx>
      <c:valAx>
        <c:axId val="78775424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3027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9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054"/>
          <c:w val="0.90275170481134137"/>
          <c:h val="0.61254353266816852"/>
        </c:manualLayout>
      </c:layout>
      <c:lineChart>
        <c:grouping val="standard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16.763449087205011</c:v>
                </c:pt>
                <c:pt idx="1">
                  <c:v>14.194574188685745</c:v>
                </c:pt>
                <c:pt idx="2">
                  <c:v>12.566654883573744</c:v>
                </c:pt>
                <c:pt idx="3">
                  <c:v>12.046464829767157</c:v>
                </c:pt>
                <c:pt idx="4">
                  <c:v>10.843492145349778</c:v>
                </c:pt>
                <c:pt idx="5">
                  <c:v>11.305980829337184</c:v>
                </c:pt>
                <c:pt idx="6">
                  <c:v>12.896436740887884</c:v>
                </c:pt>
                <c:pt idx="7">
                  <c:v>11.219746856820446</c:v>
                </c:pt>
              </c:numCache>
            </c:numRef>
          </c:val>
        </c:ser>
        <c:ser>
          <c:idx val="1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14.920316731176833</c:v>
                </c:pt>
                <c:pt idx="1">
                  <c:v>13.168976610950219</c:v>
                </c:pt>
                <c:pt idx="2">
                  <c:v>12.239639639148372</c:v>
                </c:pt>
                <c:pt idx="3">
                  <c:v>12.833390402033599</c:v>
                </c:pt>
                <c:pt idx="4">
                  <c:v>11.664254995712538</c:v>
                </c:pt>
                <c:pt idx="5">
                  <c:v>12.442825676062549</c:v>
                </c:pt>
                <c:pt idx="6">
                  <c:v>12.822036340959963</c:v>
                </c:pt>
                <c:pt idx="7">
                  <c:v>12.485312158236955</c:v>
                </c:pt>
              </c:numCache>
            </c:numRef>
          </c:val>
        </c:ser>
        <c:marker val="1"/>
        <c:axId val="78953856"/>
        <c:axId val="78955648"/>
      </c:lineChart>
      <c:catAx>
        <c:axId val="78953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55648"/>
        <c:crosses val="autoZero"/>
        <c:auto val="1"/>
        <c:lblAlgn val="ctr"/>
        <c:lblOffset val="100"/>
      </c:catAx>
      <c:valAx>
        <c:axId val="78955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53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79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55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15.607902248897506</c:v>
                </c:pt>
                <c:pt idx="1">
                  <c:v>12.954319322916815</c:v>
                </c:pt>
                <c:pt idx="2">
                  <c:v>11.725918246675775</c:v>
                </c:pt>
                <c:pt idx="3">
                  <c:v>11.322277596089126</c:v>
                </c:pt>
                <c:pt idx="4">
                  <c:v>10.182324800255866</c:v>
                </c:pt>
                <c:pt idx="5">
                  <c:v>10.859060403878832</c:v>
                </c:pt>
                <c:pt idx="6">
                  <c:v>12.064694405215576</c:v>
                </c:pt>
                <c:pt idx="7">
                  <c:v>10.9651451549552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13.802156823840031</c:v>
                </c:pt>
                <c:pt idx="1">
                  <c:v>12.153803716560631</c:v>
                </c:pt>
                <c:pt idx="2">
                  <c:v>11.381792926655899</c:v>
                </c:pt>
                <c:pt idx="3">
                  <c:v>11.642752188838939</c:v>
                </c:pt>
                <c:pt idx="4">
                  <c:v>10.711324676152373</c:v>
                </c:pt>
                <c:pt idx="5">
                  <c:v>11.567009307877413</c:v>
                </c:pt>
                <c:pt idx="6">
                  <c:v>11.90013949622281</c:v>
                </c:pt>
                <c:pt idx="7">
                  <c:v>11.624814595721846</c:v>
                </c:pt>
              </c:numCache>
            </c:numRef>
          </c:val>
        </c:ser>
        <c:marker val="1"/>
        <c:axId val="78863744"/>
        <c:axId val="78922880"/>
      </c:lineChart>
      <c:catAx>
        <c:axId val="78863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22880"/>
        <c:crosses val="autoZero"/>
        <c:auto val="1"/>
        <c:lblAlgn val="ctr"/>
        <c:lblOffset val="100"/>
      </c:catAx>
      <c:valAx>
        <c:axId val="789228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63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79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424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859E-2"/>
          <c:y val="0.14761693249882399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oculto'!$C$34:$J$34</c:f>
              <c:numCache>
                <c:formatCode>#,##0.0</c:formatCode>
                <c:ptCount val="8"/>
                <c:pt idx="0">
                  <c:v>1.1555468383075018</c:v>
                </c:pt>
                <c:pt idx="1">
                  <c:v>1.24024537440991</c:v>
                </c:pt>
                <c:pt idx="2">
                  <c:v>0.84073663689797051</c:v>
                </c:pt>
                <c:pt idx="3">
                  <c:v>0.72418723367803139</c:v>
                </c:pt>
                <c:pt idx="4">
                  <c:v>0.66118554853944211</c:v>
                </c:pt>
                <c:pt idx="5">
                  <c:v>0.44691152815538177</c:v>
                </c:pt>
                <c:pt idx="6">
                  <c:v>0.83174233567231082</c:v>
                </c:pt>
                <c:pt idx="7">
                  <c:v>0.25460170186524533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oculto'!$C$20:$J$20</c:f>
              <c:numCache>
                <c:formatCode>#,##0.0</c:formatCode>
                <c:ptCount val="8"/>
                <c:pt idx="0">
                  <c:v>1.1181633188883693</c:v>
                </c:pt>
                <c:pt idx="1">
                  <c:v>1.0151763717593412</c:v>
                </c:pt>
                <c:pt idx="2">
                  <c:v>0.85784671249247135</c:v>
                </c:pt>
                <c:pt idx="3">
                  <c:v>1.1906364534444174</c:v>
                </c:pt>
                <c:pt idx="4">
                  <c:v>0.95293203464813858</c:v>
                </c:pt>
                <c:pt idx="5">
                  <c:v>0.87581636818513608</c:v>
                </c:pt>
                <c:pt idx="6">
                  <c:v>0.92189529426229722</c:v>
                </c:pt>
                <c:pt idx="7">
                  <c:v>0.86049604185749962</c:v>
                </c:pt>
              </c:numCache>
            </c:numRef>
          </c:val>
        </c:ser>
        <c:marker val="1"/>
        <c:axId val="79035776"/>
        <c:axId val="79127680"/>
      </c:lineChart>
      <c:catAx>
        <c:axId val="7903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27680"/>
        <c:crosses val="autoZero"/>
        <c:auto val="1"/>
        <c:lblAlgn val="ctr"/>
        <c:lblOffset val="100"/>
      </c:catAx>
      <c:valAx>
        <c:axId val="791276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35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79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523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subjetivo'!$C$18:$J$18</c:f>
              <c:numCache>
                <c:formatCode>#,##0.0</c:formatCode>
                <c:ptCount val="8"/>
                <c:pt idx="0">
                  <c:v>31.714507965989007</c:v>
                </c:pt>
                <c:pt idx="1">
                  <c:v>30.678141466618079</c:v>
                </c:pt>
                <c:pt idx="2">
                  <c:v>32.86876545959322</c:v>
                </c:pt>
                <c:pt idx="3">
                  <c:v>28.884259475816187</c:v>
                </c:pt>
                <c:pt idx="4">
                  <c:v>33.211248891979025</c:v>
                </c:pt>
                <c:pt idx="5">
                  <c:v>24.94608901698237</c:v>
                </c:pt>
                <c:pt idx="6">
                  <c:v>29.86702350171948</c:v>
                </c:pt>
                <c:pt idx="7">
                  <c:v>32.429220087178692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31.592006338935736</c:v>
                </c:pt>
                <c:pt idx="1">
                  <c:v>30.12574082102612</c:v>
                </c:pt>
                <c:pt idx="2">
                  <c:v>30.108653153770927</c:v>
                </c:pt>
                <c:pt idx="3">
                  <c:v>34.07087809390049</c:v>
                </c:pt>
                <c:pt idx="4">
                  <c:v>32.612524735213142</c:v>
                </c:pt>
                <c:pt idx="5">
                  <c:v>28.440566357302817</c:v>
                </c:pt>
                <c:pt idx="6">
                  <c:v>31.266858894539336</c:v>
                </c:pt>
                <c:pt idx="7">
                  <c:v>31.046747858530122</c:v>
                </c:pt>
              </c:numCache>
            </c:numRef>
          </c:val>
        </c:ser>
        <c:marker val="1"/>
        <c:axId val="79265152"/>
        <c:axId val="79271040"/>
      </c:lineChart>
      <c:catAx>
        <c:axId val="79265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71040"/>
        <c:crosses val="autoZero"/>
        <c:auto val="1"/>
        <c:lblAlgn val="ctr"/>
        <c:lblOffset val="100"/>
      </c:catAx>
      <c:valAx>
        <c:axId val="792710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6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9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horas'!$C$15:$J$15</c:f>
              <c:numCache>
                <c:formatCode>#,##0.0</c:formatCode>
                <c:ptCount val="8"/>
                <c:pt idx="0">
                  <c:v>15.00963344861449</c:v>
                </c:pt>
                <c:pt idx="1">
                  <c:v>13.782744120838666</c:v>
                </c:pt>
                <c:pt idx="2">
                  <c:v>14.164396553971216</c:v>
                </c:pt>
                <c:pt idx="3">
                  <c:v>8.8436223338215729</c:v>
                </c:pt>
                <c:pt idx="4">
                  <c:v>9.2988114697361812</c:v>
                </c:pt>
                <c:pt idx="5">
                  <c:v>6.342753827375061</c:v>
                </c:pt>
                <c:pt idx="6">
                  <c:v>8.6491981355021981</c:v>
                </c:pt>
                <c:pt idx="7">
                  <c:v>11.07889230348011</c:v>
                </c:pt>
              </c:numCache>
            </c:numRef>
          </c:val>
        </c:ser>
        <c:ser>
          <c:idx val="1"/>
          <c:order val="1"/>
          <c:tx>
            <c:strRef>
              <c:f>'Insuficiencia de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horas'!$C$19:$J$19</c:f>
              <c:numCache>
                <c:formatCode>#,##0.0</c:formatCode>
                <c:ptCount val="8"/>
                <c:pt idx="0">
                  <c:v>13.085693467451886</c:v>
                </c:pt>
                <c:pt idx="1">
                  <c:v>10.981563246357648</c:v>
                </c:pt>
                <c:pt idx="2">
                  <c:v>10.097935139518226</c:v>
                </c:pt>
                <c:pt idx="3">
                  <c:v>10.673268827224657</c:v>
                </c:pt>
                <c:pt idx="4">
                  <c:v>9.4866249464656729</c:v>
                </c:pt>
                <c:pt idx="5">
                  <c:v>8.2492680480262415</c:v>
                </c:pt>
                <c:pt idx="6">
                  <c:v>9.7596097268730002</c:v>
                </c:pt>
                <c:pt idx="7">
                  <c:v>9.5802919610906887</c:v>
                </c:pt>
              </c:numCache>
            </c:numRef>
          </c:val>
        </c:ser>
        <c:marker val="1"/>
        <c:axId val="79388032"/>
        <c:axId val="79402112"/>
      </c:lineChart>
      <c:catAx>
        <c:axId val="7938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02112"/>
        <c:crosses val="autoZero"/>
        <c:auto val="1"/>
        <c:lblAlgn val="ctr"/>
        <c:lblOffset val="100"/>
      </c:catAx>
      <c:valAx>
        <c:axId val="794021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88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948"/>
          <c:w val="0.171443936660279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5"/>
          <c:y val="6.908466625034638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242"/>
          <c:w val="0.90275170481134137"/>
          <c:h val="0.62416364035937499"/>
        </c:manualLayout>
      </c:layout>
      <c:lineChart>
        <c:grouping val="standard"/>
        <c:ser>
          <c:idx val="0"/>
          <c:order val="0"/>
          <c:tx>
            <c:strRef>
              <c:f>'Empleo inadecuado competencias'!$B$17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competencias'!$C$17:$J$17</c:f>
              <c:numCache>
                <c:formatCode>#,##0.0</c:formatCode>
                <c:ptCount val="8"/>
                <c:pt idx="0">
                  <c:v>3.1147642225841277</c:v>
                </c:pt>
                <c:pt idx="1">
                  <c:v>4.1841327446286263</c:v>
                </c:pt>
                <c:pt idx="2">
                  <c:v>3.0857313756631419</c:v>
                </c:pt>
                <c:pt idx="3">
                  <c:v>20.271221738616685</c:v>
                </c:pt>
                <c:pt idx="4">
                  <c:v>24.323625951596494</c:v>
                </c:pt>
                <c:pt idx="5">
                  <c:v>17.485629298676322</c:v>
                </c:pt>
                <c:pt idx="6">
                  <c:v>20.313576459348784</c:v>
                </c:pt>
                <c:pt idx="7">
                  <c:v>20.323900702777458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competencias'!$C$24:$J$24</c:f>
              <c:numCache>
                <c:formatCode>#,##0.0</c:formatCode>
                <c:ptCount val="8"/>
                <c:pt idx="0">
                  <c:v>3.1034509345194978</c:v>
                </c:pt>
                <c:pt idx="1">
                  <c:v>3.505183497759313</c:v>
                </c:pt>
                <c:pt idx="2">
                  <c:v>2.9828596976216692</c:v>
                </c:pt>
                <c:pt idx="3">
                  <c:v>17.070562781852598</c:v>
                </c:pt>
                <c:pt idx="4">
                  <c:v>17.268388988881377</c:v>
                </c:pt>
                <c:pt idx="5">
                  <c:v>14.282638180768561</c:v>
                </c:pt>
                <c:pt idx="6">
                  <c:v>16.716193484997682</c:v>
                </c:pt>
                <c:pt idx="7">
                  <c:v>15.843468554313702</c:v>
                </c:pt>
              </c:numCache>
            </c:numRef>
          </c:val>
        </c:ser>
        <c:marker val="1"/>
        <c:axId val="79322496"/>
        <c:axId val="79352960"/>
      </c:lineChart>
      <c:catAx>
        <c:axId val="7932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52960"/>
        <c:crosses val="autoZero"/>
        <c:auto val="1"/>
        <c:lblAlgn val="ctr"/>
        <c:lblOffset val="100"/>
      </c:catAx>
      <c:valAx>
        <c:axId val="79352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22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992"/>
          <c:w val="0.171443936660279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595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ingresos'!$C$22:$J$22</c:f>
              <c:numCache>
                <c:formatCode>#,##0.0</c:formatCode>
                <c:ptCount val="8"/>
                <c:pt idx="0">
                  <c:v>22.343053319060431</c:v>
                </c:pt>
                <c:pt idx="1">
                  <c:v>21.461842031705125</c:v>
                </c:pt>
                <c:pt idx="2">
                  <c:v>25.183338371253399</c:v>
                </c:pt>
                <c:pt idx="3">
                  <c:v>24.420636123811782</c:v>
                </c:pt>
                <c:pt idx="4">
                  <c:v>29.049895735214864</c:v>
                </c:pt>
                <c:pt idx="5">
                  <c:v>21.839693555532204</c:v>
                </c:pt>
                <c:pt idx="6">
                  <c:v>25.143550268456227</c:v>
                </c:pt>
                <c:pt idx="7">
                  <c:v>27.129218679832601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ingresos'!$C$20:$J$20</c:f>
              <c:numCache>
                <c:formatCode>#,##0.0</c:formatCode>
                <c:ptCount val="8"/>
                <c:pt idx="0">
                  <c:v>25.770009364026741</c:v>
                </c:pt>
                <c:pt idx="1">
                  <c:v>24.785561473942284</c:v>
                </c:pt>
                <c:pt idx="2">
                  <c:v>25.391426665579687</c:v>
                </c:pt>
                <c:pt idx="3">
                  <c:v>30.22442481947515</c:v>
                </c:pt>
                <c:pt idx="4">
                  <c:v>29.095527604538169</c:v>
                </c:pt>
                <c:pt idx="5">
                  <c:v>25.211493715256129</c:v>
                </c:pt>
                <c:pt idx="6">
                  <c:v>27.256552578075325</c:v>
                </c:pt>
                <c:pt idx="7">
                  <c:v>27.320269941664382</c:v>
                </c:pt>
              </c:numCache>
            </c:numRef>
          </c:val>
        </c:ser>
        <c:marker val="1"/>
        <c:axId val="79482240"/>
        <c:axId val="79594624"/>
      </c:lineChart>
      <c:catAx>
        <c:axId val="79482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94624"/>
        <c:crosses val="autoZero"/>
        <c:auto val="1"/>
        <c:lblAlgn val="ctr"/>
        <c:lblOffset val="100"/>
      </c:catAx>
      <c:valAx>
        <c:axId val="795946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82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555"/>
          <c:y val="0.55623681731798114"/>
          <c:w val="0.171443936660279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9798"/>
        </c:manualLayout>
      </c:layout>
      <c:lineChart>
        <c:grouping val="standard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objetivo'!$C$19:$J$19</c:f>
              <c:numCache>
                <c:formatCode>#,##0.0</c:formatCode>
                <c:ptCount val="8"/>
                <c:pt idx="0">
                  <c:v>10.359817120776837</c:v>
                </c:pt>
                <c:pt idx="1">
                  <c:v>9.3217389422582713</c:v>
                </c:pt>
                <c:pt idx="2">
                  <c:v>9.8641956621450397</c:v>
                </c:pt>
                <c:pt idx="3">
                  <c:v>7.1189201851740176</c:v>
                </c:pt>
                <c:pt idx="4">
                  <c:v>12.270250900820256</c:v>
                </c:pt>
                <c:pt idx="5">
                  <c:v>10.774331387700776</c:v>
                </c:pt>
                <c:pt idx="6">
                  <c:v>12.863515789900786</c:v>
                </c:pt>
                <c:pt idx="7">
                  <c:v>13.96850167538155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10.955102753203992</c:v>
                </c:pt>
                <c:pt idx="1">
                  <c:v>11.099376533683063</c:v>
                </c:pt>
                <c:pt idx="2">
                  <c:v>11.202524868056093</c:v>
                </c:pt>
                <c:pt idx="3">
                  <c:v>8.6028522806169541</c:v>
                </c:pt>
                <c:pt idx="4">
                  <c:v>10.288853915958322</c:v>
                </c:pt>
                <c:pt idx="5">
                  <c:v>9.4665332569215472</c:v>
                </c:pt>
                <c:pt idx="6">
                  <c:v>11.671551437701067</c:v>
                </c:pt>
                <c:pt idx="7">
                  <c:v>12.017649117167778</c:v>
                </c:pt>
              </c:numCache>
            </c:numRef>
          </c:val>
        </c:ser>
        <c:marker val="1"/>
        <c:axId val="79527296"/>
        <c:axId val="79533184"/>
      </c:lineChart>
      <c:catAx>
        <c:axId val="79527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33184"/>
        <c:crosses val="autoZero"/>
        <c:auto val="1"/>
        <c:lblAlgn val="ctr"/>
        <c:lblOffset val="100"/>
      </c:catAx>
      <c:valAx>
        <c:axId val="7953318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27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8209914279299704E-2"/>
          <c:y val="0.19998832288195612"/>
          <c:w val="0.171443936660279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113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4.6184799813354314</c:v>
                </c:pt>
                <c:pt idx="1">
                  <c:v>4.2800239448005337</c:v>
                </c:pt>
                <c:pt idx="2">
                  <c:v>4.8338698222795582</c:v>
                </c:pt>
                <c:pt idx="3">
                  <c:v>2.6135175229828471</c:v>
                </c:pt>
                <c:pt idx="4">
                  <c:v>4.4746435560576465</c:v>
                </c:pt>
                <c:pt idx="5">
                  <c:v>3.1766841549088065</c:v>
                </c:pt>
                <c:pt idx="6">
                  <c:v>4.3194266137762982</c:v>
                </c:pt>
                <c:pt idx="7">
                  <c:v>5.6202526058292284</c:v>
                </c:pt>
              </c:numCache>
            </c:numRef>
          </c:val>
        </c:ser>
        <c:ser>
          <c:idx val="1"/>
          <c:order val="1"/>
          <c:tx>
            <c:strRef>
              <c:f>'Insuficiencia de horas 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'!$C$18:$J$18</c:f>
              <c:numCache>
                <c:formatCode>#,##0.0</c:formatCode>
                <c:ptCount val="8"/>
                <c:pt idx="0">
                  <c:v>4.7299661410329961</c:v>
                </c:pt>
                <c:pt idx="1">
                  <c:v>4.0638838029941367</c:v>
                </c:pt>
                <c:pt idx="2">
                  <c:v>4.0623806288319759</c:v>
                </c:pt>
                <c:pt idx="3">
                  <c:v>3.3158357847534043</c:v>
                </c:pt>
                <c:pt idx="4">
                  <c:v>3.6482167964499475</c:v>
                </c:pt>
                <c:pt idx="5">
                  <c:v>3.1826719847927447</c:v>
                </c:pt>
                <c:pt idx="6">
                  <c:v>4.3211424146816322</c:v>
                </c:pt>
                <c:pt idx="7">
                  <c:v>4.1817871355194702</c:v>
                </c:pt>
              </c:numCache>
            </c:numRef>
          </c:val>
        </c:ser>
        <c:marker val="1"/>
        <c:axId val="79707520"/>
        <c:axId val="79717504"/>
      </c:lineChart>
      <c:catAx>
        <c:axId val="7970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17504"/>
        <c:crosses val="autoZero"/>
        <c:auto val="1"/>
        <c:lblAlgn val="ctr"/>
        <c:lblOffset val="100"/>
      </c:catAx>
      <c:valAx>
        <c:axId val="79717504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07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948"/>
          <c:w val="0.171443936660280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5"/>
          <c:y val="1.3008123419436322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264"/>
          <c:w val="0.90275170481134137"/>
          <c:h val="0.60330805796911924"/>
        </c:manualLayout>
      </c:layout>
      <c:lineChart>
        <c:grouping val="standard"/>
        <c:ser>
          <c:idx val="0"/>
          <c:order val="0"/>
          <c:tx>
            <c:strRef>
              <c:f>'Empleo inadecuado x competncias'!$B$17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competncias'!$C$17:$J$17</c:f>
              <c:numCache>
                <c:formatCode>#,##0.0</c:formatCode>
                <c:ptCount val="8"/>
                <c:pt idx="0">
                  <c:v>1.4082294887982092</c:v>
                </c:pt>
                <c:pt idx="1">
                  <c:v>1.654087610369082</c:v>
                </c:pt>
                <c:pt idx="2">
                  <c:v>1.0982696230797406</c:v>
                </c:pt>
                <c:pt idx="3">
                  <c:v>4.9812622423804891</c:v>
                </c:pt>
                <c:pt idx="4">
                  <c:v>9.0302560378325847</c:v>
                </c:pt>
                <c:pt idx="5">
                  <c:v>7.7074577460408991</c:v>
                </c:pt>
                <c:pt idx="6">
                  <c:v>8.8590388088299576</c:v>
                </c:pt>
                <c:pt idx="7">
                  <c:v>9.0030568196793048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competncias'!$C$28:$J$28</c:f>
              <c:numCache>
                <c:formatCode>#,##0.0</c:formatCode>
                <c:ptCount val="8"/>
                <c:pt idx="0">
                  <c:v>1.4363024430530167</c:v>
                </c:pt>
                <c:pt idx="1">
                  <c:v>1.7844279383361497</c:v>
                </c:pt>
                <c:pt idx="2">
                  <c:v>1.4734969082441463</c:v>
                </c:pt>
                <c:pt idx="3">
                  <c:v>4.4283604445734461</c:v>
                </c:pt>
                <c:pt idx="4">
                  <c:v>5.6713362852398479</c:v>
                </c:pt>
                <c:pt idx="5">
                  <c:v>5.0606748114772042</c:v>
                </c:pt>
                <c:pt idx="6">
                  <c:v>6.4099064800081003</c:v>
                </c:pt>
                <c:pt idx="7">
                  <c:v>6.5333579132429254</c:v>
                </c:pt>
              </c:numCache>
            </c:numRef>
          </c:val>
        </c:ser>
        <c:marker val="1"/>
        <c:axId val="78523776"/>
        <c:axId val="78562432"/>
      </c:lineChart>
      <c:catAx>
        <c:axId val="78523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62432"/>
        <c:crosses val="autoZero"/>
        <c:auto val="1"/>
        <c:lblAlgn val="ctr"/>
        <c:lblOffset val="100"/>
      </c:catAx>
      <c:valAx>
        <c:axId val="785624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23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11"/>
          <c:w val="0.171443936660280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562"/>
          <c:y val="6.6334991708126827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479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ingresos'!$C$23:$J$23</c:f>
              <c:numCache>
                <c:formatCode>#,##0.0</c:formatCode>
                <c:ptCount val="8"/>
                <c:pt idx="0">
                  <c:v>7.2028136379439678</c:v>
                </c:pt>
                <c:pt idx="1">
                  <c:v>6.6510793241279158</c:v>
                </c:pt>
                <c:pt idx="2">
                  <c:v>7.3492110891556379</c:v>
                </c:pt>
                <c:pt idx="3">
                  <c:v>5.6090602491842789</c:v>
                </c:pt>
                <c:pt idx="4">
                  <c:v>10.29206427163327</c:v>
                </c:pt>
                <c:pt idx="5">
                  <c:v>9.3038563313341385</c:v>
                </c:pt>
                <c:pt idx="6">
                  <c:v>10.512455218871928</c:v>
                </c:pt>
                <c:pt idx="7">
                  <c:v>11.169674122615667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ingresos'!$C$26:$J$26</c:f>
              <c:numCache>
                <c:formatCode>#,##0.0</c:formatCode>
                <c:ptCount val="8"/>
                <c:pt idx="0">
                  <c:v>8.4687861453888651</c:v>
                </c:pt>
                <c:pt idx="1">
                  <c:v>9.1552955951201032</c:v>
                </c:pt>
                <c:pt idx="2">
                  <c:v>9.1680499294236064</c:v>
                </c:pt>
                <c:pt idx="3">
                  <c:v>7.1518748572622597</c:v>
                </c:pt>
                <c:pt idx="4">
                  <c:v>8.6580796671055413</c:v>
                </c:pt>
                <c:pt idx="5">
                  <c:v>8.1530965085119629</c:v>
                </c:pt>
                <c:pt idx="6">
                  <c:v>9.7866934216607842</c:v>
                </c:pt>
                <c:pt idx="7">
                  <c:v>10.251922327911474</c:v>
                </c:pt>
              </c:numCache>
            </c:numRef>
          </c:val>
        </c:ser>
        <c:marker val="1"/>
        <c:axId val="79949184"/>
        <c:axId val="80024704"/>
      </c:lineChart>
      <c:catAx>
        <c:axId val="7994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24704"/>
        <c:crosses val="autoZero"/>
        <c:auto val="1"/>
        <c:lblAlgn val="ctr"/>
        <c:lblOffset val="100"/>
      </c:catAx>
      <c:valAx>
        <c:axId val="800247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49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1291741166223597"/>
          <c:y val="0.20326347266293263"/>
          <c:w val="0.171443936660280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3700.8960000000002</c:v>
                </c:pt>
                <c:pt idx="1">
                  <c:v>467.70666666666665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79"/>
          <c:y val="0.76738122850922763"/>
          <c:w val="0.6540910346733339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4168.6026666666667</c:v>
                </c:pt>
                <c:pt idx="1">
                  <c:v>1800.6736666666657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507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86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476"/>
          <c:y val="0.13399276978864852"/>
          <c:w val="0.81918270305897867"/>
          <c:h val="0.62111105077383222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6986.3883333333333</c:v>
                </c:pt>
                <c:pt idx="1">
                  <c:v>7091.2606666666661</c:v>
                </c:pt>
                <c:pt idx="2">
                  <c:v>7195.8386666666665</c:v>
                </c:pt>
                <c:pt idx="3">
                  <c:v>7300.1283333333331</c:v>
                </c:pt>
                <c:pt idx="4">
                  <c:v>7404.090666666666</c:v>
                </c:pt>
              </c:numCache>
            </c:numRef>
          </c:val>
        </c:ser>
        <c:axId val="80111488"/>
        <c:axId val="80363520"/>
      </c:barChart>
      <c:catAx>
        <c:axId val="80111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63520"/>
        <c:crosses val="autoZero"/>
        <c:auto val="1"/>
        <c:lblAlgn val="ctr"/>
        <c:lblOffset val="100"/>
      </c:catAx>
      <c:valAx>
        <c:axId val="80363520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11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336"/>
          <c:w val="0.94285714285714251"/>
          <c:h val="0.374176172135525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16.639694789843645</c:v>
                </c:pt>
                <c:pt idx="1">
                  <c:v>83.360305210156355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141"/>
          <c:h val="0.1382435818316068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487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968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5530.6979999999994</c:v>
                </c:pt>
                <c:pt idx="1">
                  <c:v>5642.6940000000004</c:v>
                </c:pt>
                <c:pt idx="2">
                  <c:v>5753.3270000000002</c:v>
                </c:pt>
                <c:pt idx="3">
                  <c:v>5862.2483333333339</c:v>
                </c:pt>
                <c:pt idx="4">
                  <c:v>5969.2763333333323</c:v>
                </c:pt>
              </c:numCache>
            </c:numRef>
          </c:val>
        </c:ser>
        <c:axId val="80421248"/>
        <c:axId val="80422784"/>
      </c:barChart>
      <c:catAx>
        <c:axId val="8042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22784"/>
        <c:crosses val="autoZero"/>
        <c:auto val="1"/>
        <c:lblAlgn val="ctr"/>
        <c:lblOffset val="100"/>
      </c:catAx>
      <c:valAx>
        <c:axId val="80422784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21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566"/>
          <c:w val="0.90350877192982459"/>
          <c:h val="0.4317648930247397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17.052590756824777</c:v>
                </c:pt>
                <c:pt idx="1">
                  <c:v>82.94740924317523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202"/>
          <c:y val="0.78793096627535786"/>
          <c:w val="0.65748549523415456"/>
          <c:h val="0.1127260388887826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969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3548.806</c:v>
                </c:pt>
                <c:pt idx="1">
                  <c:v>3662.3103333333333</c:v>
                </c:pt>
                <c:pt idx="2">
                  <c:v>3746.4536666666668</c:v>
                </c:pt>
                <c:pt idx="3">
                  <c:v>3976.1913333333337</c:v>
                </c:pt>
                <c:pt idx="4">
                  <c:v>4168.6026666666667</c:v>
                </c:pt>
              </c:numCache>
            </c:numRef>
          </c:val>
        </c:ser>
        <c:axId val="80554240"/>
        <c:axId val="80756736"/>
      </c:barChart>
      <c:catAx>
        <c:axId val="8055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56736"/>
        <c:crosses val="autoZero"/>
        <c:auto val="1"/>
        <c:lblAlgn val="ctr"/>
        <c:lblOffset val="100"/>
      </c:catAx>
      <c:valAx>
        <c:axId val="80756736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5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02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19.017052091783913</c:v>
                </c:pt>
                <c:pt idx="1">
                  <c:v>80.98294790821609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77"/>
          <c:y val="0.67978523232542387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476"/>
          <c:y val="0.15775853018372898"/>
          <c:w val="0.8191827030589786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3121.3006666666665</c:v>
                </c:pt>
                <c:pt idx="1">
                  <c:v>3265.1876666666667</c:v>
                </c:pt>
                <c:pt idx="2">
                  <c:v>3322.8806666666665</c:v>
                </c:pt>
                <c:pt idx="3">
                  <c:v>3463.4043333333334</c:v>
                </c:pt>
                <c:pt idx="4">
                  <c:v>3700.8960000000002</c:v>
                </c:pt>
              </c:numCache>
            </c:numRef>
          </c:val>
        </c:ser>
        <c:axId val="80760192"/>
        <c:axId val="80771712"/>
      </c:barChart>
      <c:catAx>
        <c:axId val="8076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1712"/>
        <c:crosses val="autoZero"/>
        <c:auto val="1"/>
        <c:lblAlgn val="ctr"/>
        <c:lblOffset val="100"/>
      </c:catAx>
      <c:valAx>
        <c:axId val="80771712"/>
        <c:scaling>
          <c:orientation val="minMax"/>
          <c:min val="3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6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19.292060358200537</c:v>
                </c:pt>
                <c:pt idx="1">
                  <c:v>80.70793964179947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857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7"/>
          <c:y val="0.15827035587032381"/>
          <c:w val="0.8464173816837917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427.50566666666663</c:v>
                </c:pt>
                <c:pt idx="1">
                  <c:v>397.1223333333333</c:v>
                </c:pt>
                <c:pt idx="2">
                  <c:v>423.57333333333332</c:v>
                </c:pt>
                <c:pt idx="3">
                  <c:v>512.78699999999992</c:v>
                </c:pt>
                <c:pt idx="4">
                  <c:v>467.70666666666665</c:v>
                </c:pt>
              </c:numCache>
            </c:numRef>
          </c:val>
        </c:ser>
        <c:axId val="80884096"/>
        <c:axId val="80830464"/>
      </c:barChart>
      <c:catAx>
        <c:axId val="80884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30464"/>
        <c:crosses val="autoZero"/>
        <c:auto val="1"/>
        <c:lblAlgn val="ctr"/>
        <c:lblOffset val="100"/>
      </c:catAx>
      <c:valAx>
        <c:axId val="80830464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84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71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17.089401348449154</c:v>
                </c:pt>
                <c:pt idx="1">
                  <c:v>82.910598651550842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01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7"/>
          <c:y val="0.17720296038180294"/>
          <c:w val="0.8464173816837917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401.80566666666664</c:v>
                </c:pt>
                <c:pt idx="1">
                  <c:v>372.9083333333333</c:v>
                </c:pt>
                <c:pt idx="2">
                  <c:v>406.8296666666667</c:v>
                </c:pt>
                <c:pt idx="3">
                  <c:v>479.71533333333332</c:v>
                </c:pt>
                <c:pt idx="4">
                  <c:v>457.09333333333331</c:v>
                </c:pt>
              </c:numCache>
            </c:numRef>
          </c:val>
        </c:ser>
        <c:axId val="81101184"/>
        <c:axId val="81102720"/>
      </c:barChart>
      <c:catAx>
        <c:axId val="8110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02720"/>
        <c:crosses val="autoZero"/>
        <c:auto val="1"/>
        <c:lblAlgn val="ctr"/>
        <c:lblOffset val="100"/>
      </c:catAx>
      <c:valAx>
        <c:axId val="81102720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01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17.9378978381725</c:v>
                </c:pt>
                <c:pt idx="1">
                  <c:v>82.062102161827497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613"/>
          <c:h val="0.109433483735882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Ocultos'!$C$17:$G$17</c:f>
              <c:numCache>
                <c:formatCode>#,##0</c:formatCode>
                <c:ptCount val="5"/>
                <c:pt idx="0">
                  <c:v>25.7</c:v>
                </c:pt>
                <c:pt idx="1">
                  <c:v>24.21466666666667</c:v>
                </c:pt>
                <c:pt idx="2">
                  <c:v>16.743333333333332</c:v>
                </c:pt>
                <c:pt idx="3">
                  <c:v>33.071666666666665</c:v>
                </c:pt>
                <c:pt idx="4">
                  <c:v>10.613333333333333</c:v>
                </c:pt>
              </c:numCache>
            </c:numRef>
          </c:val>
        </c:ser>
        <c:axId val="81221888"/>
        <c:axId val="81416192"/>
      </c:barChart>
      <c:catAx>
        <c:axId val="8122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16192"/>
        <c:crosses val="autoZero"/>
        <c:auto val="1"/>
        <c:lblAlgn val="ctr"/>
        <c:lblOffset val="100"/>
      </c:catAx>
      <c:valAx>
        <c:axId val="814161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1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5.6267241120326013</c:v>
                </c:pt>
                <c:pt idx="1">
                  <c:v>94.373275887967395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864"/>
          <c:y val="0.8115020697039651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308E-2"/>
        </c:manualLayout>
      </c:layout>
    </c:title>
    <c:plotArea>
      <c:layout>
        <c:manualLayout>
          <c:layoutTarget val="inner"/>
          <c:xMode val="edge"/>
          <c:yMode val="edge"/>
          <c:x val="0.14793239410096476"/>
          <c:y val="0.16003127974630071"/>
          <c:w val="0.8191827030589786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1981.8919999999998</c:v>
                </c:pt>
                <c:pt idx="1">
                  <c:v>1980.3836666666666</c:v>
                </c:pt>
                <c:pt idx="2">
                  <c:v>2006.8733333333332</c:v>
                </c:pt>
                <c:pt idx="3">
                  <c:v>1886.057</c:v>
                </c:pt>
                <c:pt idx="4">
                  <c:v>1800.6736666666666</c:v>
                </c:pt>
              </c:numCache>
            </c:numRef>
          </c:val>
        </c:ser>
        <c:axId val="79758080"/>
        <c:axId val="79759616"/>
      </c:barChart>
      <c:catAx>
        <c:axId val="79758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9616"/>
        <c:crosses val="autoZero"/>
        <c:auto val="1"/>
        <c:lblAlgn val="ctr"/>
        <c:lblOffset val="100"/>
      </c:catAx>
      <c:valAx>
        <c:axId val="79759616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8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13.76161195181926</c:v>
                </c:pt>
                <c:pt idx="1">
                  <c:v>86.238388048180738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35"/>
          <c:y val="0.76129745937998361"/>
          <c:w val="0.43594232339244293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562"/>
          <c:y val="5.2493438320210936E-3"/>
        </c:manualLayout>
      </c:layout>
    </c:title>
    <c:plotArea>
      <c:layout>
        <c:manualLayout>
          <c:layoutTarget val="inner"/>
          <c:xMode val="edge"/>
          <c:yMode val="edge"/>
          <c:x val="0.14793239410096476"/>
          <c:y val="0.17442519685039681"/>
          <c:w val="0.8191827030589786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1025.0463333333335</c:v>
                </c:pt>
                <c:pt idx="1">
                  <c:v>1216.299</c:v>
                </c:pt>
                <c:pt idx="2">
                  <c:v>934.59366666666665</c:v>
                </c:pt>
                <c:pt idx="3">
                  <c:v>1187.57</c:v>
                </c:pt>
                <c:pt idx="4">
                  <c:v>1351.8453333333334</c:v>
                </c:pt>
              </c:numCache>
            </c:numRef>
          </c:val>
        </c:ser>
        <c:axId val="81418112"/>
        <c:axId val="81691008"/>
      </c:barChart>
      <c:catAx>
        <c:axId val="81418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91008"/>
        <c:crosses val="autoZero"/>
        <c:auto val="1"/>
        <c:lblAlgn val="ctr"/>
        <c:lblOffset val="100"/>
      </c:catAx>
      <c:valAx>
        <c:axId val="81691008"/>
        <c:scaling>
          <c:orientation val="minMax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18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19.863857254999463</c:v>
                </c:pt>
                <c:pt idx="1">
                  <c:v>80.136142745000541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7"/>
          <c:y val="0.19932044858029344"/>
          <c:w val="0.84641738168379177"/>
          <c:h val="0.59798297940029599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313.84300000000002</c:v>
                </c:pt>
                <c:pt idx="1">
                  <c:v>340.55133333333333</c:v>
                </c:pt>
                <c:pt idx="2">
                  <c:v>237.62833333333333</c:v>
                </c:pt>
                <c:pt idx="3">
                  <c:v>343.9086666666667</c:v>
                </c:pt>
                <c:pt idx="4">
                  <c:v>461.83499999999998</c:v>
                </c:pt>
              </c:numCache>
            </c:numRef>
          </c:val>
        </c:ser>
        <c:axId val="81732352"/>
        <c:axId val="81733888"/>
      </c:barChart>
      <c:catAx>
        <c:axId val="81732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33888"/>
        <c:crosses val="autoZero"/>
        <c:auto val="1"/>
        <c:lblAlgn val="ctr"/>
        <c:lblOffset val="100"/>
      </c:catAx>
      <c:valAx>
        <c:axId val="81733888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3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21.991800762464329</c:v>
                </c:pt>
                <c:pt idx="1">
                  <c:v>78.008199237535678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264"/>
          <c:y val="0.80109240191129949"/>
          <c:w val="0.43643597733143036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29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719.38633333333325</c:v>
                </c:pt>
                <c:pt idx="1">
                  <c:v>890.80666666666673</c:v>
                </c:pt>
                <c:pt idx="2">
                  <c:v>655.09100000000001</c:v>
                </c:pt>
                <c:pt idx="3">
                  <c:v>807.70666666666659</c:v>
                </c:pt>
                <c:pt idx="4">
                  <c:v>847.22266666666656</c:v>
                </c:pt>
              </c:numCache>
            </c:numRef>
          </c:val>
        </c:ser>
        <c:axId val="81754368"/>
        <c:axId val="81957248"/>
      </c:barChart>
      <c:catAx>
        <c:axId val="81754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57248"/>
        <c:crosses val="autoZero"/>
        <c:auto val="1"/>
        <c:lblAlgn val="ctr"/>
        <c:lblOffset val="100"/>
      </c:catAx>
      <c:valAx>
        <c:axId val="81957248"/>
        <c:scaling>
          <c:orientation val="minMax"/>
          <c:min val="6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5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24.394953481807494</c:v>
                </c:pt>
                <c:pt idx="1">
                  <c:v>75.605046518192509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78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462"/>
          <c:y val="0.14166120539280441"/>
          <c:w val="0.81918270305897867"/>
          <c:h val="0.62111085645902908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866.64099999999996</c:v>
                </c:pt>
                <c:pt idx="1">
                  <c:v>1063.8973333333333</c:v>
                </c:pt>
                <c:pt idx="2">
                  <c:v>818.21399999999994</c:v>
                </c:pt>
                <c:pt idx="3">
                  <c:v>999.75566666666657</c:v>
                </c:pt>
                <c:pt idx="4">
                  <c:v>1130.9093333333333</c:v>
                </c:pt>
              </c:numCache>
            </c:numRef>
          </c:val>
        </c:ser>
        <c:axId val="81906688"/>
        <c:axId val="81959936"/>
      </c:barChart>
      <c:catAx>
        <c:axId val="81906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59936"/>
        <c:crosses val="autoZero"/>
        <c:auto val="1"/>
        <c:lblAlgn val="ctr"/>
        <c:lblOffset val="100"/>
      </c:catAx>
      <c:valAx>
        <c:axId val="8195993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06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18.884065419023582</c:v>
                </c:pt>
                <c:pt idx="1">
                  <c:v>81.115934580976415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426"/>
          <c:y val="0.77853652908770543"/>
          <c:w val="0.36362579049721261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64"/>
          <c:y val="0.13752011767759798"/>
          <c:w val="0.84641738168379177"/>
          <c:h val="0.6296345144357035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252.63666666666666</c:v>
                </c:pt>
                <c:pt idx="1">
                  <c:v>449.37466666666666</c:v>
                </c:pt>
                <c:pt idx="2">
                  <c:v>403.65533333333332</c:v>
                </c:pt>
                <c:pt idx="3">
                  <c:v>511.47800000000001</c:v>
                </c:pt>
                <c:pt idx="4">
                  <c:v>582.29133333333334</c:v>
                </c:pt>
              </c:numCache>
            </c:numRef>
          </c:val>
        </c:ser>
        <c:axId val="82150144"/>
        <c:axId val="82284544"/>
      </c:barChart>
      <c:catAx>
        <c:axId val="82150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84544"/>
        <c:crosses val="autoZero"/>
        <c:auto val="1"/>
        <c:lblAlgn val="ctr"/>
        <c:lblOffset val="100"/>
      </c:catAx>
      <c:valAx>
        <c:axId val="82284544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50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22.10413379646964</c:v>
                </c:pt>
                <c:pt idx="1">
                  <c:v>77.89586620353036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64"/>
          <c:y val="0.16650592588969856"/>
          <c:w val="0.84641738168379177"/>
          <c:h val="0.60454769240802375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92.748666666666665</c:v>
                </c:pt>
                <c:pt idx="1">
                  <c:v>163.87533333333332</c:v>
                </c:pt>
                <c:pt idx="2">
                  <c:v>119.01299999999999</c:v>
                </c:pt>
                <c:pt idx="3">
                  <c:v>171.74866666666665</c:v>
                </c:pt>
                <c:pt idx="4">
                  <c:v>234.28600000000003</c:v>
                </c:pt>
              </c:numCache>
            </c:numRef>
          </c:val>
        </c:ser>
        <c:axId val="82230656"/>
        <c:axId val="82287616"/>
      </c:barChart>
      <c:catAx>
        <c:axId val="82230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87616"/>
        <c:crosses val="autoZero"/>
        <c:auto val="1"/>
        <c:lblAlgn val="ctr"/>
        <c:lblOffset val="100"/>
      </c:catAx>
      <c:valAx>
        <c:axId val="8228761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30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25.558602843796301</c:v>
                </c:pt>
                <c:pt idx="1">
                  <c:v>74.441397156203692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64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176.77533333333335</c:v>
                </c:pt>
                <c:pt idx="1">
                  <c:v>330.71600000000001</c:v>
                </c:pt>
                <c:pt idx="2">
                  <c:v>288.75633333333332</c:v>
                </c:pt>
                <c:pt idx="3">
                  <c:v>352.25233333333335</c:v>
                </c:pt>
                <c:pt idx="4">
                  <c:v>375.30166666666668</c:v>
                </c:pt>
              </c:numCache>
            </c:numRef>
          </c:val>
        </c:ser>
        <c:axId val="82532608"/>
        <c:axId val="82685952"/>
      </c:barChart>
      <c:catAx>
        <c:axId val="82532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85952"/>
        <c:crosses val="autoZero"/>
        <c:auto val="1"/>
        <c:lblAlgn val="ctr"/>
        <c:lblOffset val="100"/>
      </c:catAx>
      <c:valAx>
        <c:axId val="8268595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21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26.205758631115376</c:v>
                </c:pt>
                <c:pt idx="1">
                  <c:v>73.794241368884627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407"/>
          <c:y val="0.70590784485272651"/>
          <c:w val="0.36362579049721294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78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199.05466666666666</c:v>
                </c:pt>
                <c:pt idx="1">
                  <c:v>376.92733333333337</c:v>
                </c:pt>
                <c:pt idx="2">
                  <c:v>348.56466666666665</c:v>
                </c:pt>
                <c:pt idx="3">
                  <c:v>417.99533333333329</c:v>
                </c:pt>
                <c:pt idx="4">
                  <c:v>465.61933333333332</c:v>
                </c:pt>
              </c:numCache>
            </c:numRef>
          </c:val>
        </c:ser>
        <c:axId val="82866560"/>
        <c:axId val="82868096"/>
      </c:barChart>
      <c:catAx>
        <c:axId val="82866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68096"/>
        <c:crosses val="autoZero"/>
        <c:auto val="1"/>
        <c:lblAlgn val="ctr"/>
        <c:lblOffset val="100"/>
      </c:catAx>
      <c:valAx>
        <c:axId val="82868096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66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20.719458053220155</c:v>
                </c:pt>
                <c:pt idx="1">
                  <c:v>79.280541946779849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13"/>
          <c:y val="0.79185245087607292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1820.4916666666668</c:v>
                </c:pt>
                <c:pt idx="1">
                  <c:v>1730.0609999999999</c:v>
                </c:pt>
                <c:pt idx="2">
                  <c:v>1767.7253333333331</c:v>
                </c:pt>
                <c:pt idx="3">
                  <c:v>1829.527</c:v>
                </c:pt>
              </c:numCache>
            </c:numRef>
          </c:val>
        </c:ser>
        <c:axId val="82955264"/>
        <c:axId val="82961152"/>
      </c:barChart>
      <c:catAx>
        <c:axId val="82955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61152"/>
        <c:crosses val="autoZero"/>
        <c:auto val="1"/>
        <c:lblAlgn val="ctr"/>
        <c:lblOffset val="100"/>
      </c:catAx>
      <c:valAx>
        <c:axId val="82961152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55264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851.1013333333334</c:v>
                </c:pt>
                <c:pt idx="1">
                  <c:v>1070.3763333333334</c:v>
                </c:pt>
                <c:pt idx="2">
                  <c:v>1178.3533333333335</c:v>
                </c:pt>
                <c:pt idx="3">
                  <c:v>1279.1363333333336</c:v>
                </c:pt>
              </c:numCache>
            </c:numRef>
          </c:val>
        </c:ser>
        <c:axId val="82739200"/>
        <c:axId val="82740736"/>
      </c:barChart>
      <c:catAx>
        <c:axId val="8273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0736"/>
        <c:crosses val="autoZero"/>
        <c:auto val="1"/>
        <c:lblAlgn val="ctr"/>
        <c:lblOffset val="100"/>
      </c:catAx>
      <c:valAx>
        <c:axId val="8274073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39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162.81866666666667</c:v>
                </c:pt>
                <c:pt idx="1">
                  <c:v>150.29466666666667</c:v>
                </c:pt>
                <c:pt idx="2">
                  <c:v>138.38166666666666</c:v>
                </c:pt>
                <c:pt idx="3">
                  <c:v>142.869</c:v>
                </c:pt>
              </c:numCache>
            </c:numRef>
          </c:val>
        </c:ser>
        <c:axId val="83043072"/>
        <c:axId val="83044608"/>
      </c:barChart>
      <c:catAx>
        <c:axId val="8304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4608"/>
        <c:crosses val="autoZero"/>
        <c:auto val="1"/>
        <c:lblAlgn val="ctr"/>
        <c:lblOffset val="100"/>
      </c:catAx>
      <c:valAx>
        <c:axId val="83044608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204.11099999999999</c:v>
                </c:pt>
                <c:pt idx="1">
                  <c:v>158.80066666666667</c:v>
                </c:pt>
                <c:pt idx="2">
                  <c:v>144.49</c:v>
                </c:pt>
                <c:pt idx="3">
                  <c:v>174.88033333333337</c:v>
                </c:pt>
              </c:numCache>
            </c:numRef>
          </c:val>
        </c:ser>
        <c:axId val="83060224"/>
        <c:axId val="83061760"/>
      </c:barChart>
      <c:catAx>
        <c:axId val="8306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61760"/>
        <c:crosses val="autoZero"/>
        <c:auto val="1"/>
        <c:lblAlgn val="ctr"/>
        <c:lblOffset val="100"/>
      </c:catAx>
      <c:valAx>
        <c:axId val="83061760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60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12"/>
          <c:y val="0.23275843967780169"/>
          <c:w val="0.8191827030589786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1746.6653333333334</c:v>
                </c:pt>
                <c:pt idx="1">
                  <c:v>1820.4916666666668</c:v>
                </c:pt>
                <c:pt idx="2">
                  <c:v>1730.0609999999999</c:v>
                </c:pt>
                <c:pt idx="3">
                  <c:v>1767.7253333333331</c:v>
                </c:pt>
                <c:pt idx="4">
                  <c:v>1829.527</c:v>
                </c:pt>
              </c:numCache>
            </c:numRef>
          </c:val>
        </c:ser>
        <c:axId val="83070336"/>
        <c:axId val="82977920"/>
      </c:barChart>
      <c:catAx>
        <c:axId val="83070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77920"/>
        <c:crosses val="autoZero"/>
        <c:auto val="1"/>
        <c:lblAlgn val="ctr"/>
        <c:lblOffset val="100"/>
      </c:catAx>
      <c:valAx>
        <c:axId val="82977920"/>
        <c:scaling>
          <c:orientation val="minMax"/>
          <c:min val="16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70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27.841342451828112</c:v>
                </c:pt>
                <c:pt idx="1">
                  <c:v>72.158657548171888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89"/>
          <c:y val="0.23275843967780169"/>
          <c:w val="0.8464173816837917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157.61733333333333</c:v>
                </c:pt>
                <c:pt idx="1">
                  <c:v>162.81866666666667</c:v>
                </c:pt>
                <c:pt idx="2">
                  <c:v>150.29466666666667</c:v>
                </c:pt>
                <c:pt idx="3">
                  <c:v>138.38166666666666</c:v>
                </c:pt>
                <c:pt idx="4">
                  <c:v>142.869</c:v>
                </c:pt>
              </c:numCache>
            </c:numRef>
          </c:val>
        </c:ser>
        <c:axId val="83322368"/>
        <c:axId val="83323904"/>
      </c:barChart>
      <c:catAx>
        <c:axId val="8332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23904"/>
        <c:crosses val="autoZero"/>
        <c:auto val="1"/>
        <c:lblAlgn val="ctr"/>
        <c:lblOffset val="100"/>
      </c:catAx>
      <c:valAx>
        <c:axId val="83323904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22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18.281498921938081</c:v>
                </c:pt>
                <c:pt idx="1">
                  <c:v>81.718501078061919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89"/>
          <c:y val="0.23275843967780169"/>
          <c:w val="0.8464173816837917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129.67600000000002</c:v>
                </c:pt>
                <c:pt idx="1">
                  <c:v>151.22666666666669</c:v>
                </c:pt>
                <c:pt idx="2">
                  <c:v>123.94466666666669</c:v>
                </c:pt>
                <c:pt idx="3">
                  <c:v>143.06100000000001</c:v>
                </c:pt>
                <c:pt idx="4">
                  <c:v>165.64700000000002</c:v>
                </c:pt>
              </c:numCache>
            </c:numRef>
          </c:val>
        </c:ser>
        <c:axId val="83320832"/>
        <c:axId val="83379328"/>
      </c:barChart>
      <c:catAx>
        <c:axId val="8332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79328"/>
        <c:crosses val="autoZero"/>
        <c:auto val="1"/>
        <c:lblAlgn val="ctr"/>
        <c:lblOffset val="100"/>
      </c:catAx>
      <c:valAx>
        <c:axId val="83379328"/>
        <c:scaling>
          <c:orientation val="minMax"/>
          <c:min val="1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2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24.2322534965393</c:v>
                </c:pt>
                <c:pt idx="1">
                  <c:v>75.7677465034607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056"/>
          <c:y val="0.23275843967780169"/>
          <c:w val="0.8191827030589786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875.67900000000009</c:v>
                </c:pt>
                <c:pt idx="1">
                  <c:v>851.1013333333334</c:v>
                </c:pt>
                <c:pt idx="2">
                  <c:v>1070.3763333333334</c:v>
                </c:pt>
                <c:pt idx="3">
                  <c:v>1178.3533333333335</c:v>
                </c:pt>
                <c:pt idx="4">
                  <c:v>1279.1363333333336</c:v>
                </c:pt>
              </c:numCache>
            </c:numRef>
          </c:val>
        </c:ser>
        <c:axId val="83600128"/>
        <c:axId val="83609472"/>
      </c:barChart>
      <c:catAx>
        <c:axId val="83600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9472"/>
        <c:crosses val="autoZero"/>
        <c:auto val="1"/>
        <c:lblAlgn val="ctr"/>
        <c:lblOffset val="100"/>
      </c:catAx>
      <c:valAx>
        <c:axId val="8360947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0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15.326443412770063</c:v>
                </c:pt>
                <c:pt idx="1">
                  <c:v>84.673556587229939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169"/>
          <c:w val="0.8464173816837917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140.29933333333332</c:v>
                </c:pt>
                <c:pt idx="1">
                  <c:v>204.11099999999999</c:v>
                </c:pt>
                <c:pt idx="2">
                  <c:v>158.80066666666667</c:v>
                </c:pt>
                <c:pt idx="3">
                  <c:v>144.49</c:v>
                </c:pt>
                <c:pt idx="4">
                  <c:v>174.88033333333337</c:v>
                </c:pt>
              </c:numCache>
            </c:numRef>
          </c:val>
        </c:ser>
        <c:axId val="83721600"/>
        <c:axId val="83768448"/>
      </c:barChart>
      <c:catAx>
        <c:axId val="83721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8448"/>
        <c:crosses val="autoZero"/>
        <c:auto val="1"/>
        <c:lblAlgn val="ctr"/>
        <c:lblOffset val="100"/>
      </c:catAx>
      <c:valAx>
        <c:axId val="83768448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21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17.640517970671823</c:v>
                </c:pt>
                <c:pt idx="1">
                  <c:v>82.359482029328177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89"/>
          <c:y val="0.23275843967780169"/>
          <c:w val="0.8464173816837917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58.353333333333332</c:v>
                </c:pt>
                <c:pt idx="1">
                  <c:v>68.063000000000002</c:v>
                </c:pt>
                <c:pt idx="2">
                  <c:v>80.713666666666668</c:v>
                </c:pt>
                <c:pt idx="3">
                  <c:v>80.385333333333335</c:v>
                </c:pt>
                <c:pt idx="4">
                  <c:v>90.714666666666673</c:v>
                </c:pt>
              </c:numCache>
            </c:numRef>
          </c:val>
        </c:ser>
        <c:axId val="84035072"/>
        <c:axId val="84036608"/>
      </c:barChart>
      <c:catAx>
        <c:axId val="8403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6608"/>
        <c:crosses val="autoZero"/>
        <c:auto val="1"/>
        <c:lblAlgn val="ctr"/>
        <c:lblOffset val="100"/>
      </c:catAx>
      <c:valAx>
        <c:axId val="8403660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10.16257111435992</c:v>
                </c:pt>
                <c:pt idx="1">
                  <c:v>89.83742888564008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8.0846666666666671</c:v>
                </c:pt>
                <c:pt idx="1">
                  <c:v>7.375</c:v>
                </c:pt>
                <c:pt idx="2">
                  <c:v>5.0579999999999998</c:v>
                </c:pt>
                <c:pt idx="3">
                  <c:v>7.2320000000000002</c:v>
                </c:pt>
                <c:pt idx="4">
                  <c:v>12.389333333333335</c:v>
                </c:pt>
              </c:numCache>
            </c:numRef>
          </c:val>
        </c:ser>
        <c:axId val="84078976"/>
        <c:axId val="82392192"/>
      </c:barChart>
      <c:catAx>
        <c:axId val="84078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92192"/>
        <c:crosses val="autoZero"/>
        <c:auto val="1"/>
        <c:lblAlgn val="ctr"/>
        <c:lblOffset val="100"/>
      </c:catAx>
      <c:valAx>
        <c:axId val="82392192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78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4.0526114367434083</c:v>
                </c:pt>
                <c:pt idx="1">
                  <c:v>95.947388563256595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169"/>
          <c:w val="0.88277014700516698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Peón'!$C$16:$G$16</c:f>
              <c:numCache>
                <c:formatCode>#,##0</c:formatCode>
                <c:ptCount val="5"/>
                <c:pt idx="0">
                  <c:v>0.9820000000000001</c:v>
                </c:pt>
                <c:pt idx="1">
                  <c:v>0</c:v>
                </c:pt>
                <c:pt idx="2">
                  <c:v>2.7243333333333335</c:v>
                </c:pt>
                <c:pt idx="3">
                  <c:v>0.82200000000000006</c:v>
                </c:pt>
                <c:pt idx="4">
                  <c:v>1.6036666666666666</c:v>
                </c:pt>
              </c:numCache>
            </c:numRef>
          </c:val>
        </c:ser>
        <c:axId val="82479744"/>
        <c:axId val="83996032"/>
      </c:barChart>
      <c:catAx>
        <c:axId val="8247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96032"/>
        <c:crosses val="autoZero"/>
        <c:auto val="1"/>
        <c:lblAlgn val="ctr"/>
        <c:lblOffset val="100"/>
      </c:catAx>
      <c:valAx>
        <c:axId val="839960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79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0.20577979893376042</c:v>
                </c:pt>
                <c:pt idx="1">
                  <c:v>98.679048528274507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169"/>
          <c:w val="0.86459376434447965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3.9439999999999995</c:v>
                </c:pt>
                <c:pt idx="1">
                  <c:v>0</c:v>
                </c:pt>
                <c:pt idx="2">
                  <c:v>0.90666666666666673</c:v>
                </c:pt>
                <c:pt idx="3">
                  <c:v>2.9533333333333331</c:v>
                </c:pt>
                <c:pt idx="4">
                  <c:v>4.1286666666666667</c:v>
                </c:pt>
              </c:numCache>
            </c:numRef>
          </c:val>
        </c:ser>
        <c:axId val="83255296"/>
        <c:axId val="83256832"/>
      </c:barChart>
      <c:catAx>
        <c:axId val="8325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56832"/>
        <c:crosses val="autoZero"/>
        <c:auto val="1"/>
        <c:lblAlgn val="ctr"/>
        <c:lblOffset val="100"/>
      </c:catAx>
      <c:valAx>
        <c:axId val="83256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55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18.686822968528411</c:v>
                </c:pt>
                <c:pt idx="1">
                  <c:v>81.313177031471582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1972.396</c:v>
                </c:pt>
                <c:pt idx="1">
                  <c:v>1728.5000000000002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3574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24"/>
          <c:w val="0.82021562265349357"/>
          <c:h val="0.60911544639010473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61.009267290494925</c:v>
                </c:pt>
                <c:pt idx="1">
                  <c:v>60.741082467643764</c:v>
                </c:pt>
                <c:pt idx="2">
                  <c:v>56.588119023634313</c:v>
                </c:pt>
                <c:pt idx="3">
                  <c:v>55.035647488651094</c:v>
                </c:pt>
                <c:pt idx="4">
                  <c:v>53.295093944817687</c:v>
                </c:pt>
              </c:numCache>
            </c:numRef>
          </c:val>
        </c:ser>
        <c:marker val="1"/>
        <c:axId val="84547456"/>
        <c:axId val="84548992"/>
      </c:lineChart>
      <c:catAx>
        <c:axId val="84547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48992"/>
        <c:crosses val="autoZero"/>
        <c:auto val="1"/>
        <c:lblAlgn val="ctr"/>
        <c:lblOffset val="100"/>
      </c:catAx>
      <c:valAx>
        <c:axId val="845489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47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432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61.009267290494925</c:v>
                </c:pt>
                <c:pt idx="1">
                  <c:v>39.258917532356229</c:v>
                </c:pt>
                <c:pt idx="2">
                  <c:v>43.411880976365687</c:v>
                </c:pt>
                <c:pt idx="3">
                  <c:v>44.964352511348913</c:v>
                </c:pt>
                <c:pt idx="4">
                  <c:v>46.70490605518232</c:v>
                </c:pt>
              </c:numCache>
            </c:numRef>
          </c:val>
        </c:ser>
        <c:marker val="1"/>
        <c:axId val="84560512"/>
        <c:axId val="84578688"/>
      </c:lineChart>
      <c:catAx>
        <c:axId val="8456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78688"/>
        <c:crosses val="autoZero"/>
        <c:auto val="1"/>
        <c:lblAlgn val="ctr"/>
        <c:lblOffset val="100"/>
      </c:catAx>
      <c:valAx>
        <c:axId val="84578688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6051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12"/>
          <c:y val="0.23275843967780169"/>
          <c:w val="0.81918270305897867"/>
          <c:h val="0.62111105077383211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1904.2826666666667</c:v>
                </c:pt>
                <c:pt idx="1">
                  <c:v>1983.3103333333333</c:v>
                </c:pt>
                <c:pt idx="2">
                  <c:v>1880.3556666666666</c:v>
                </c:pt>
                <c:pt idx="3">
                  <c:v>1906.1069999999997</c:v>
                </c:pt>
                <c:pt idx="4">
                  <c:v>1972.396</c:v>
                </c:pt>
              </c:numCache>
            </c:numRef>
          </c:val>
        </c:ser>
        <c:axId val="84701952"/>
        <c:axId val="84703488"/>
      </c:barChart>
      <c:catAx>
        <c:axId val="8470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03488"/>
        <c:crosses val="autoZero"/>
        <c:auto val="1"/>
        <c:lblAlgn val="ctr"/>
        <c:lblOffset val="100"/>
      </c:catAx>
      <c:valAx>
        <c:axId val="84703488"/>
        <c:scaling>
          <c:orientation val="minMax"/>
          <c:min val="18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01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26.825264815705136</c:v>
                </c:pt>
                <c:pt idx="1">
                  <c:v>73.17473518429486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678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349"/>
          <c:y val="0.25601416102057117"/>
          <c:w val="0.81918270305897867"/>
          <c:h val="0.49085454434474973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1217.0179999999998</c:v>
                </c:pt>
                <c:pt idx="1">
                  <c:v>1281.8773333333334</c:v>
                </c:pt>
                <c:pt idx="2">
                  <c:v>1442.5249999999999</c:v>
                </c:pt>
                <c:pt idx="3">
                  <c:v>1557.2973333333337</c:v>
                </c:pt>
                <c:pt idx="4">
                  <c:v>1728.5000000000002</c:v>
                </c:pt>
              </c:numCache>
            </c:numRef>
          </c:val>
        </c:ser>
        <c:axId val="84785792"/>
        <c:axId val="84660608"/>
      </c:barChart>
      <c:catAx>
        <c:axId val="84785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60608"/>
        <c:crosses val="autoZero"/>
        <c:auto val="1"/>
        <c:lblAlgn val="ctr"/>
        <c:lblOffset val="100"/>
      </c:catAx>
      <c:valAx>
        <c:axId val="8466060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85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14.376442496004371</c:v>
                </c:pt>
                <c:pt idx="1">
                  <c:v>85.623557503995627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18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asalariados'!$C$14:$J$14</c:f>
              <c:numCache>
                <c:formatCode>0.0</c:formatCode>
                <c:ptCount val="8"/>
                <c:pt idx="0">
                  <c:v>1662.0146666666665</c:v>
                </c:pt>
                <c:pt idx="1">
                  <c:v>1757.5820000000001</c:v>
                </c:pt>
                <c:pt idx="2">
                  <c:v>1941.4039999999998</c:v>
                </c:pt>
                <c:pt idx="3">
                  <c:v>1904.2826666666667</c:v>
                </c:pt>
                <c:pt idx="4">
                  <c:v>1983.3103333333333</c:v>
                </c:pt>
                <c:pt idx="5">
                  <c:v>1880.3556666666666</c:v>
                </c:pt>
                <c:pt idx="6">
                  <c:v>1906.1069999999997</c:v>
                </c:pt>
                <c:pt idx="7" formatCode="#,##0.0">
                  <c:v>1972.396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6685.7153333333326</c:v>
                </c:pt>
                <c:pt idx="1">
                  <c:v>6745.5120000000006</c:v>
                </c:pt>
                <c:pt idx="2">
                  <c:v>7293.5430000000006</c:v>
                </c:pt>
                <c:pt idx="3">
                  <c:v>7221.8333333333339</c:v>
                </c:pt>
                <c:pt idx="4">
                  <c:v>7187.9193333333333</c:v>
                </c:pt>
                <c:pt idx="5">
                  <c:v>7068.5550000000003</c:v>
                </c:pt>
                <c:pt idx="6">
                  <c:v>7194.7949999999992</c:v>
                </c:pt>
                <c:pt idx="7" formatCode="#,##0.0">
                  <c:v>7352.7550000000001</c:v>
                </c:pt>
              </c:numCache>
            </c:numRef>
          </c:val>
        </c:ser>
        <c:marker val="1"/>
        <c:axId val="83155200"/>
        <c:axId val="83169280"/>
      </c:lineChart>
      <c:catAx>
        <c:axId val="8315520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69280"/>
        <c:crosses val="autoZero"/>
        <c:auto val="1"/>
        <c:lblAlgn val="ctr"/>
        <c:lblOffset val="100"/>
      </c:catAx>
      <c:valAx>
        <c:axId val="831692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5520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60918286321804715"/>
          <c:y val="0.47078470704470127"/>
          <c:w val="0.38451898203886542"/>
          <c:h val="0.15434827300579948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834" l="0.70866141732284849" r="0.70866141732284849" t="0.74803149606300834" header="0.31496062992127083" footer="0.31496062992127083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asalariados'!$C$14:$J$14</c:f>
              <c:numCache>
                <c:formatCode>0.0</c:formatCode>
                <c:ptCount val="8"/>
                <c:pt idx="0">
                  <c:v>1249.2136666666675</c:v>
                </c:pt>
                <c:pt idx="1">
                  <c:v>1255.8756666666666</c:v>
                </c:pt>
                <c:pt idx="2">
                  <c:v>1245.1756666666668</c:v>
                </c:pt>
                <c:pt idx="3">
                  <c:v>1217.0179999999998</c:v>
                </c:pt>
                <c:pt idx="4">
                  <c:v>1281.8773333333334</c:v>
                </c:pt>
                <c:pt idx="5">
                  <c:v>1442.5249999999999</c:v>
                </c:pt>
                <c:pt idx="6">
                  <c:v>1557.2973333333337</c:v>
                </c:pt>
                <c:pt idx="7" formatCode="#,##0.0">
                  <c:v>1728.5000000000002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asalariados'!$C$13:$J$13</c:f>
              <c:numCache>
                <c:formatCode>0.0</c:formatCode>
                <c:ptCount val="8"/>
                <c:pt idx="0">
                  <c:v>9940.0893333333333</c:v>
                </c:pt>
                <c:pt idx="1">
                  <c:v>9901.3653333333332</c:v>
                </c:pt>
                <c:pt idx="2">
                  <c:v>9873.1176666666652</c:v>
                </c:pt>
                <c:pt idx="3">
                  <c:v>9289.3373333333348</c:v>
                </c:pt>
                <c:pt idx="4">
                  <c:v>9980.4410000000007</c:v>
                </c:pt>
                <c:pt idx="5">
                  <c:v>10424.391333333333</c:v>
                </c:pt>
                <c:pt idx="6">
                  <c:v>11547.412333333337</c:v>
                </c:pt>
                <c:pt idx="7" formatCode="#,##0.0">
                  <c:v>11830.763666666666</c:v>
                </c:pt>
              </c:numCache>
            </c:numRef>
          </c:val>
        </c:ser>
        <c:marker val="1"/>
        <c:axId val="85170816"/>
        <c:axId val="85176704"/>
      </c:lineChart>
      <c:catAx>
        <c:axId val="8517081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76704"/>
        <c:crosses val="autoZero"/>
        <c:auto val="1"/>
        <c:lblAlgn val="ctr"/>
        <c:lblOffset val="100"/>
      </c:catAx>
      <c:valAx>
        <c:axId val="85176704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708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773"/>
          <c:y val="0.26260520031385537"/>
          <c:w val="0.2725033908973018"/>
          <c:h val="0.1007882250012873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941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535"/>
          <c:w val="0.67288166960782292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585.03966666666668</c:v>
                </c:pt>
                <c:pt idx="1">
                  <c:v>577.45899999999995</c:v>
                </c:pt>
                <c:pt idx="2">
                  <c:v>566.64133333333336</c:v>
                </c:pt>
                <c:pt idx="3">
                  <c:v>639.70333333333338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177.61300000000003</c:v>
                </c:pt>
                <c:pt idx="1">
                  <c:v>189.38499999999999</c:v>
                </c:pt>
                <c:pt idx="2">
                  <c:v>185.87933333333334</c:v>
                </c:pt>
                <c:pt idx="3">
                  <c:v>232.66866666666667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856.71366666666665</c:v>
                </c:pt>
                <c:pt idx="1">
                  <c:v>922.89600000000007</c:v>
                </c:pt>
                <c:pt idx="2">
                  <c:v>993.59699999999987</c:v>
                </c:pt>
                <c:pt idx="3">
                  <c:v>1060.6196666666667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321.62966666666665</c:v>
                </c:pt>
                <c:pt idx="1">
                  <c:v>296.60333333333335</c:v>
                </c:pt>
                <c:pt idx="2">
                  <c:v>330.78500000000003</c:v>
                </c:pt>
                <c:pt idx="3">
                  <c:v>346.05099999999999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392.46899999999999</c:v>
                </c:pt>
                <c:pt idx="1">
                  <c:v>424.49800000000005</c:v>
                </c:pt>
                <c:pt idx="2">
                  <c:v>449.42</c:v>
                </c:pt>
                <c:pt idx="3">
                  <c:v>474.04866666666663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778.74099999999999</c:v>
                </c:pt>
                <c:pt idx="1">
                  <c:v>771.26166666666666</c:v>
                </c:pt>
                <c:pt idx="2">
                  <c:v>767.72233333333327</c:v>
                </c:pt>
                <c:pt idx="3">
                  <c:v>819.36099999999999</c:v>
                </c:pt>
              </c:numCache>
            </c:numRef>
          </c:val>
        </c:ser>
        <c:marker val="1"/>
        <c:axId val="85403904"/>
        <c:axId val="85422080"/>
      </c:lineChart>
      <c:catAx>
        <c:axId val="85403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22080"/>
        <c:crosses val="autoZero"/>
        <c:auto val="1"/>
        <c:lblAlgn val="ctr"/>
        <c:lblOffset val="100"/>
      </c:catAx>
      <c:valAx>
        <c:axId val="854220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0390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374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2389E-2"/>
          <c:y val="0.23275843967780163"/>
          <c:w val="0.88432629549624198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informa'!$C$17:$G$17</c:f>
              <c:numCache>
                <c:formatCode>#,##0.0</c:formatCode>
                <c:ptCount val="5"/>
                <c:pt idx="0">
                  <c:v>2.7776666666666667</c:v>
                </c:pt>
                <c:pt idx="1">
                  <c:v>2.5169999999999999</c:v>
                </c:pt>
                <c:pt idx="2">
                  <c:v>6.3260000000000005</c:v>
                </c:pt>
                <c:pt idx="3">
                  <c:v>1.3596666666666666</c:v>
                </c:pt>
                <c:pt idx="4">
                  <c:v>0</c:v>
                </c:pt>
              </c:numCache>
            </c:numRef>
          </c:val>
        </c:ser>
        <c:axId val="83186816"/>
        <c:axId val="85450112"/>
      </c:barChart>
      <c:catAx>
        <c:axId val="83186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50112"/>
        <c:crosses val="autoZero"/>
        <c:auto val="1"/>
        <c:lblAlgn val="ctr"/>
        <c:lblOffset val="100"/>
      </c:catAx>
      <c:valAx>
        <c:axId val="854501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86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163"/>
          <c:w val="0.86668613443187925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ganad'!$C$17:$G$17</c:f>
              <c:numCache>
                <c:formatCode>#,##0</c:formatCode>
                <c:ptCount val="5"/>
                <c:pt idx="0">
                  <c:v>18.664666666666665</c:v>
                </c:pt>
                <c:pt idx="1">
                  <c:v>19.065333333333335</c:v>
                </c:pt>
                <c:pt idx="2">
                  <c:v>27.639333333333337</c:v>
                </c:pt>
                <c:pt idx="3">
                  <c:v>21.938999999999997</c:v>
                </c:pt>
                <c:pt idx="4">
                  <c:v>13.455999999999998</c:v>
                </c:pt>
              </c:numCache>
            </c:numRef>
          </c:val>
        </c:ser>
        <c:axId val="85684224"/>
        <c:axId val="85685760"/>
      </c:barChart>
      <c:catAx>
        <c:axId val="8568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85760"/>
        <c:crosses val="autoZero"/>
        <c:auto val="1"/>
        <c:lblAlgn val="ctr"/>
        <c:lblOffset val="100"/>
      </c:catAx>
      <c:valAx>
        <c:axId val="85685760"/>
        <c:scaling>
          <c:orientation val="minMax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84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0.38148847223071436</c:v>
                </c:pt>
                <c:pt idx="1">
                  <c:v>99.618511527769286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163"/>
          <c:w val="0.86697977730758602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6.98</c:v>
                </c:pt>
                <c:pt idx="1">
                  <c:v>14.830333333333334</c:v>
                </c:pt>
                <c:pt idx="2">
                  <c:v>8.8316666666666652</c:v>
                </c:pt>
                <c:pt idx="3">
                  <c:v>11.199333333333334</c:v>
                </c:pt>
                <c:pt idx="4">
                  <c:v>14.357999999999999</c:v>
                </c:pt>
              </c:numCache>
            </c:numRef>
          </c:val>
        </c:ser>
        <c:axId val="85717760"/>
        <c:axId val="85719680"/>
      </c:barChart>
      <c:catAx>
        <c:axId val="85717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19680"/>
        <c:crosses val="autoZero"/>
        <c:auto val="1"/>
        <c:lblAlgn val="ctr"/>
        <c:lblOffset val="100"/>
      </c:catAx>
      <c:valAx>
        <c:axId val="85719680"/>
        <c:scaling>
          <c:orientation val="minMax"/>
          <c:max val="25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17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7.4066304422587503</c:v>
                </c:pt>
                <c:pt idx="1">
                  <c:v>92.593369557741255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63"/>
          <c:w val="0.84978542155915504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562.13166666666666</c:v>
                </c:pt>
                <c:pt idx="1">
                  <c:v>585.03966666666668</c:v>
                </c:pt>
                <c:pt idx="2">
                  <c:v>577.45899999999995</c:v>
                </c:pt>
                <c:pt idx="3">
                  <c:v>566.64133333333336</c:v>
                </c:pt>
                <c:pt idx="4">
                  <c:v>639.70333333333338</c:v>
                </c:pt>
              </c:numCache>
            </c:numRef>
          </c:val>
        </c:ser>
        <c:axId val="85925888"/>
        <c:axId val="85927424"/>
      </c:barChart>
      <c:catAx>
        <c:axId val="85925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27424"/>
        <c:crosses val="autoZero"/>
        <c:auto val="1"/>
        <c:lblAlgn val="ctr"/>
        <c:lblOffset val="100"/>
      </c:catAx>
      <c:valAx>
        <c:axId val="85927424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2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25.444386122082829</c:v>
                </c:pt>
                <c:pt idx="1">
                  <c:v>74.555613877917168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163"/>
          <c:w val="0.86727212944535759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Agua'!$C$16:$G$16</c:f>
              <c:numCache>
                <c:formatCode>#,##0</c:formatCode>
                <c:ptCount val="5"/>
                <c:pt idx="0">
                  <c:v>8.3659999999999997</c:v>
                </c:pt>
                <c:pt idx="1">
                  <c:v>18.162666666666667</c:v>
                </c:pt>
                <c:pt idx="2">
                  <c:v>10.302999999999999</c:v>
                </c:pt>
                <c:pt idx="3">
                  <c:v>17.158333333333331</c:v>
                </c:pt>
                <c:pt idx="4">
                  <c:v>13.023333333333333</c:v>
                </c:pt>
              </c:numCache>
            </c:numRef>
          </c:val>
        </c:ser>
        <c:axId val="85993344"/>
        <c:axId val="85994880"/>
      </c:barChart>
      <c:catAx>
        <c:axId val="85993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4880"/>
        <c:crosses val="autoZero"/>
        <c:auto val="1"/>
        <c:lblAlgn val="ctr"/>
        <c:lblOffset val="100"/>
      </c:catAx>
      <c:valAx>
        <c:axId val="85994880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3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13.674800845618604</c:v>
                </c:pt>
                <c:pt idx="1">
                  <c:v>86.325199154381394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63"/>
          <c:w val="0.84978542155915504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162.71066666666664</c:v>
                </c:pt>
                <c:pt idx="1">
                  <c:v>177.61300000000003</c:v>
                </c:pt>
                <c:pt idx="2">
                  <c:v>189.38499999999999</c:v>
                </c:pt>
                <c:pt idx="3">
                  <c:v>185.87933333333334</c:v>
                </c:pt>
                <c:pt idx="4">
                  <c:v>232.66866666666667</c:v>
                </c:pt>
              </c:numCache>
            </c:numRef>
          </c:val>
        </c:ser>
        <c:axId val="86043264"/>
        <c:axId val="86111744"/>
      </c:barChart>
      <c:catAx>
        <c:axId val="86043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11744"/>
        <c:crosses val="autoZero"/>
        <c:auto val="1"/>
        <c:lblAlgn val="ctr"/>
        <c:lblOffset val="100"/>
      </c:catAx>
      <c:valAx>
        <c:axId val="86111744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43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21.556328859043823</c:v>
                </c:pt>
                <c:pt idx="1">
                  <c:v>78.443671140956184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131"/>
          <c:y val="0.23275843967780163"/>
          <c:w val="0.82197678932517571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827.47500000000002</c:v>
                </c:pt>
                <c:pt idx="1">
                  <c:v>856.71366666666665</c:v>
                </c:pt>
                <c:pt idx="2">
                  <c:v>922.89600000000007</c:v>
                </c:pt>
                <c:pt idx="3">
                  <c:v>993.59699999999987</c:v>
                </c:pt>
                <c:pt idx="4">
                  <c:v>1060.6196666666667</c:v>
                </c:pt>
              </c:numCache>
            </c:numRef>
          </c:val>
        </c:ser>
        <c:axId val="86312832"/>
        <c:axId val="86314368"/>
      </c:barChart>
      <c:catAx>
        <c:axId val="86312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14368"/>
        <c:crosses val="autoZero"/>
        <c:auto val="1"/>
        <c:lblAlgn val="ctr"/>
        <c:lblOffset val="100"/>
      </c:catAx>
      <c:valAx>
        <c:axId val="8631436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12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20.735012522365086</c:v>
                </c:pt>
                <c:pt idx="1">
                  <c:v>79.264987477634918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163"/>
          <c:w val="0.84879062302643415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331.01566666666662</c:v>
                </c:pt>
                <c:pt idx="1">
                  <c:v>321.62966666666665</c:v>
                </c:pt>
                <c:pt idx="2">
                  <c:v>296.60333333333335</c:v>
                </c:pt>
                <c:pt idx="3">
                  <c:v>330.78500000000003</c:v>
                </c:pt>
                <c:pt idx="4">
                  <c:v>346.05099999999999</c:v>
                </c:pt>
              </c:numCache>
            </c:numRef>
          </c:val>
        </c:ser>
        <c:axId val="84942848"/>
        <c:axId val="84944384"/>
      </c:barChart>
      <c:catAx>
        <c:axId val="84942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44384"/>
        <c:crosses val="autoZero"/>
        <c:auto val="1"/>
        <c:lblAlgn val="ctr"/>
        <c:lblOffset val="100"/>
      </c:catAx>
      <c:valAx>
        <c:axId val="84944384"/>
        <c:scaling>
          <c:orientation val="minMax"/>
          <c:min val="2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42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20.699681714526459</c:v>
                </c:pt>
                <c:pt idx="1">
                  <c:v>79.300318285473537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85"/>
          <c:y val="0.23275843967780163"/>
          <c:w val="0.84641738168379177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91.662666666666667</c:v>
                </c:pt>
                <c:pt idx="1">
                  <c:v>98.406333333333336</c:v>
                </c:pt>
                <c:pt idx="2">
                  <c:v>87.677333333333351</c:v>
                </c:pt>
                <c:pt idx="3">
                  <c:v>117.70399999999999</c:v>
                </c:pt>
                <c:pt idx="4">
                  <c:v>87.605999999999995</c:v>
                </c:pt>
              </c:numCache>
            </c:numRef>
          </c:val>
        </c:ser>
        <c:axId val="86416384"/>
        <c:axId val="86428672"/>
      </c:barChart>
      <c:catAx>
        <c:axId val="86416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28672"/>
        <c:crosses val="autoZero"/>
        <c:auto val="1"/>
        <c:lblAlgn val="ctr"/>
        <c:lblOffset val="100"/>
      </c:catAx>
      <c:valAx>
        <c:axId val="86428672"/>
        <c:scaling>
          <c:orientation val="minMax"/>
          <c:min val="8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16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40.04650439902359</c:v>
                </c:pt>
                <c:pt idx="1">
                  <c:v>59.95349560097641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85"/>
          <c:y val="0.23275843967780163"/>
          <c:w val="0.84641738168379177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280.59733333333332</c:v>
                </c:pt>
                <c:pt idx="1">
                  <c:v>392.46899999999999</c:v>
                </c:pt>
                <c:pt idx="2">
                  <c:v>424.49800000000005</c:v>
                </c:pt>
                <c:pt idx="3">
                  <c:v>449.42</c:v>
                </c:pt>
                <c:pt idx="4">
                  <c:v>474.04866666666663</c:v>
                </c:pt>
              </c:numCache>
            </c:numRef>
          </c:val>
        </c:ser>
        <c:axId val="86880256"/>
        <c:axId val="86881792"/>
      </c:barChart>
      <c:catAx>
        <c:axId val="8688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81792"/>
        <c:crosses val="autoZero"/>
        <c:auto val="1"/>
        <c:lblAlgn val="ctr"/>
        <c:lblOffset val="100"/>
      </c:catAx>
      <c:valAx>
        <c:axId val="86881792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80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38.790990939878498</c:v>
                </c:pt>
                <c:pt idx="1">
                  <c:v>61.209009060121502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3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828.91933333333338</c:v>
                </c:pt>
                <c:pt idx="1">
                  <c:v>778.74099999999999</c:v>
                </c:pt>
                <c:pt idx="2">
                  <c:v>771.26166666666666</c:v>
                </c:pt>
                <c:pt idx="3">
                  <c:v>767.72233333333327</c:v>
                </c:pt>
                <c:pt idx="4">
                  <c:v>819.36099999999999</c:v>
                </c:pt>
              </c:numCache>
            </c:numRef>
          </c:val>
        </c:ser>
        <c:axId val="86972288"/>
        <c:axId val="86973824"/>
      </c:barChart>
      <c:catAx>
        <c:axId val="86972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73824"/>
        <c:crosses val="autoZero"/>
        <c:auto val="1"/>
        <c:lblAlgn val="ctr"/>
        <c:lblOffset val="100"/>
      </c:catAx>
      <c:valAx>
        <c:axId val="86973824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72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23.113475622782758</c:v>
                </c:pt>
                <c:pt idx="1">
                  <c:v>76.886524377217242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835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085"/>
          <c:y val="0.124706125217495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4.8376666666666663</c:v>
                </c:pt>
                <c:pt idx="1">
                  <c:v>3.3806666666666665</c:v>
                </c:pt>
                <c:pt idx="2">
                  <c:v>4.7716666666666674</c:v>
                </c:pt>
                <c:pt idx="3">
                  <c:v>5.7756666666666661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55.073666666666668</c:v>
                </c:pt>
                <c:pt idx="1">
                  <c:v>66.177000000000007</c:v>
                </c:pt>
                <c:pt idx="2">
                  <c:v>75.24966666666667</c:v>
                </c:pt>
                <c:pt idx="3">
                  <c:v>85.969000000000008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21.999666666666666</c:v>
                </c:pt>
                <c:pt idx="1">
                  <c:v>33.957666666666661</c:v>
                </c:pt>
                <c:pt idx="2">
                  <c:v>32.705333333333328</c:v>
                </c:pt>
                <c:pt idx="3">
                  <c:v>38.538666666666671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90.36933333333333</c:v>
                </c:pt>
                <c:pt idx="1">
                  <c:v>91.980999999999995</c:v>
                </c:pt>
                <c:pt idx="2">
                  <c:v>114.57066666666667</c:v>
                </c:pt>
                <c:pt idx="3">
                  <c:v>107.83966666666667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32.635666666666665</c:v>
                </c:pt>
                <c:pt idx="1">
                  <c:v>28.071666666666669</c:v>
                </c:pt>
                <c:pt idx="2">
                  <c:v>47.638666666666666</c:v>
                </c:pt>
                <c:pt idx="3">
                  <c:v>27.42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42.619333333333337</c:v>
                </c:pt>
                <c:pt idx="1">
                  <c:v>41.713333333333338</c:v>
                </c:pt>
                <c:pt idx="2">
                  <c:v>45.439666666666675</c:v>
                </c:pt>
                <c:pt idx="3">
                  <c:v>45.638666666666666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61.631666666666668</c:v>
                </c:pt>
                <c:pt idx="1">
                  <c:v>83.10733333333333</c:v>
                </c:pt>
                <c:pt idx="2">
                  <c:v>122.51066666666667</c:v>
                </c:pt>
                <c:pt idx="3">
                  <c:v>93.981333333333339</c:v>
                </c:pt>
              </c:numCache>
            </c:numRef>
          </c:val>
        </c:ser>
        <c:marker val="1"/>
        <c:axId val="87246336"/>
        <c:axId val="87247872"/>
      </c:lineChart>
      <c:catAx>
        <c:axId val="8724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247872"/>
        <c:crosses val="autoZero"/>
        <c:auto val="1"/>
        <c:lblAlgn val="ctr"/>
        <c:lblOffset val="100"/>
      </c:catAx>
      <c:valAx>
        <c:axId val="87247872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24633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163"/>
          <c:w val="0.8517362602402001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352.7326666666666</c:v>
                </c:pt>
                <c:pt idx="1">
                  <c:v>325.05200000000002</c:v>
                </c:pt>
                <c:pt idx="2">
                  <c:v>366.096</c:v>
                </c:pt>
                <c:pt idx="3">
                  <c:v>455.94133333333338</c:v>
                </c:pt>
                <c:pt idx="4">
                  <c:v>417.98633333333333</c:v>
                </c:pt>
              </c:numCache>
            </c:numRef>
          </c:val>
        </c:ser>
        <c:axId val="87274624"/>
        <c:axId val="87276160"/>
      </c:barChart>
      <c:catAx>
        <c:axId val="8727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276160"/>
        <c:crosses val="autoZero"/>
        <c:auto val="1"/>
        <c:lblAlgn val="ctr"/>
        <c:lblOffset val="100"/>
      </c:catAx>
      <c:valAx>
        <c:axId val="87276160"/>
        <c:scaling>
          <c:orientation val="minMax"/>
          <c:min val="2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274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18.027191471565779</c:v>
                </c:pt>
                <c:pt idx="1">
                  <c:v>81.972808528434228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163"/>
          <c:w val="0.88633801209631402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0</c:v>
                </c:pt>
                <c:pt idx="1">
                  <c:v>3.5909999999999997</c:v>
                </c:pt>
                <c:pt idx="2">
                  <c:v>3.86</c:v>
                </c:pt>
                <c:pt idx="3">
                  <c:v>0</c:v>
                </c:pt>
                <c:pt idx="4">
                  <c:v>0.83899999999999997</c:v>
                </c:pt>
              </c:numCache>
            </c:numRef>
          </c:val>
        </c:ser>
        <c:axId val="87354368"/>
        <c:axId val="86983424"/>
      </c:barChart>
      <c:catAx>
        <c:axId val="87354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83424"/>
        <c:crosses val="autoZero"/>
        <c:auto val="1"/>
        <c:lblAlgn val="ctr"/>
        <c:lblOffset val="100"/>
      </c:catAx>
      <c:valAx>
        <c:axId val="869834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35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0.83899999999999997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163"/>
          <c:w val="0.88804172497709732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4.7446666666666664</c:v>
                </c:pt>
                <c:pt idx="1">
                  <c:v>4.8376666666666663</c:v>
                </c:pt>
                <c:pt idx="2">
                  <c:v>3.3806666666666665</c:v>
                </c:pt>
                <c:pt idx="3">
                  <c:v>4.7716666666666674</c:v>
                </c:pt>
                <c:pt idx="4">
                  <c:v>5.7756666666666661</c:v>
                </c:pt>
              </c:numCache>
            </c:numRef>
          </c:val>
        </c:ser>
        <c:axId val="86985728"/>
        <c:axId val="87222144"/>
      </c:barChart>
      <c:catAx>
        <c:axId val="86985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222144"/>
        <c:crosses val="autoZero"/>
        <c:auto val="1"/>
        <c:lblAlgn val="ctr"/>
        <c:lblOffset val="100"/>
      </c:catAx>
      <c:valAx>
        <c:axId val="87222144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85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2.8541919245163667</c:v>
                </c:pt>
                <c:pt idx="1">
                  <c:v>97.145808075483629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163"/>
          <c:w val="0.88584167153779036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Canteras'!$C$17:$G$17</c:f>
              <c:numCache>
                <c:formatCode>#,##0</c:formatCode>
                <c:ptCount val="5"/>
                <c:pt idx="0">
                  <c:v>0</c:v>
                </c:pt>
                <c:pt idx="1">
                  <c:v>0.71933333333333327</c:v>
                </c:pt>
                <c:pt idx="2">
                  <c:v>1.0066666666666666</c:v>
                </c:pt>
                <c:pt idx="3">
                  <c:v>0</c:v>
                </c:pt>
                <c:pt idx="4">
                  <c:v>0.66900000000000004</c:v>
                </c:pt>
              </c:numCache>
            </c:numRef>
          </c:val>
        </c:ser>
        <c:axId val="87635840"/>
        <c:axId val="87732992"/>
      </c:barChart>
      <c:catAx>
        <c:axId val="8763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32992"/>
        <c:crosses val="autoZero"/>
        <c:auto val="1"/>
        <c:lblAlgn val="ctr"/>
        <c:lblOffset val="100"/>
      </c:catAx>
      <c:valAx>
        <c:axId val="877329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3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9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2.3856115107913669</c:v>
                </c:pt>
                <c:pt idx="1">
                  <c:v>97.614388489208636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97"/>
          <c:y val="0.23275843967780163"/>
          <c:w val="0.86756319933691628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66.540666666666667</c:v>
                </c:pt>
                <c:pt idx="1">
                  <c:v>55.073666666666668</c:v>
                </c:pt>
                <c:pt idx="2">
                  <c:v>66.177000000000007</c:v>
                </c:pt>
                <c:pt idx="3">
                  <c:v>75.24966666666667</c:v>
                </c:pt>
                <c:pt idx="4">
                  <c:v>85.969000000000008</c:v>
                </c:pt>
              </c:numCache>
            </c:numRef>
          </c:val>
        </c:ser>
        <c:axId val="88925312"/>
        <c:axId val="88926848"/>
      </c:barChart>
      <c:catAx>
        <c:axId val="8892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26848"/>
        <c:crosses val="autoZero"/>
        <c:auto val="1"/>
        <c:lblAlgn val="ctr"/>
        <c:lblOffset val="100"/>
      </c:catAx>
      <c:valAx>
        <c:axId val="88926848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25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28.750923872875095</c:v>
                </c:pt>
                <c:pt idx="1">
                  <c:v>71.249076127124908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163"/>
          <c:w val="0.88534097711470272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0.96566666666666656</c:v>
                </c:pt>
                <c:pt idx="1">
                  <c:v>1.1073333333333333</c:v>
                </c:pt>
                <c:pt idx="2">
                  <c:v>0</c:v>
                </c:pt>
                <c:pt idx="3">
                  <c:v>2.2866666666666666</c:v>
                </c:pt>
                <c:pt idx="4">
                  <c:v>0.58833333333333326</c:v>
                </c:pt>
              </c:numCache>
            </c:numRef>
          </c:val>
        </c:ser>
        <c:axId val="88992768"/>
        <c:axId val="89039616"/>
      </c:barChart>
      <c:catAx>
        <c:axId val="8899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39616"/>
        <c:crosses val="autoZero"/>
        <c:auto val="1"/>
        <c:lblAlgn val="ctr"/>
        <c:lblOffset val="100"/>
      </c:catAx>
      <c:valAx>
        <c:axId val="89039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92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0.58833333333333326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97"/>
          <c:y val="0.23275843967780163"/>
          <c:w val="0.86756319933691628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34.414000000000001</c:v>
                </c:pt>
                <c:pt idx="1">
                  <c:v>21.999666666666666</c:v>
                </c:pt>
                <c:pt idx="2">
                  <c:v>33.957666666666661</c:v>
                </c:pt>
                <c:pt idx="3">
                  <c:v>32.705333333333328</c:v>
                </c:pt>
                <c:pt idx="4">
                  <c:v>38.538666666666671</c:v>
                </c:pt>
              </c:numCache>
            </c:numRef>
          </c:val>
        </c:ser>
        <c:axId val="89048192"/>
        <c:axId val="89056384"/>
      </c:barChart>
      <c:catAx>
        <c:axId val="89048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56384"/>
        <c:crosses val="autoZero"/>
        <c:auto val="1"/>
        <c:lblAlgn val="ctr"/>
        <c:lblOffset val="100"/>
      </c:catAx>
      <c:valAx>
        <c:axId val="89056384"/>
        <c:scaling>
          <c:orientation val="minMax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48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17.583433709286904</c:v>
                </c:pt>
                <c:pt idx="1">
                  <c:v>82.416566290713092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63"/>
          <c:w val="0.84978542155915504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83.608666666666679</c:v>
                </c:pt>
                <c:pt idx="1">
                  <c:v>90.36933333333333</c:v>
                </c:pt>
                <c:pt idx="2">
                  <c:v>91.980999999999995</c:v>
                </c:pt>
                <c:pt idx="3">
                  <c:v>114.57066666666667</c:v>
                </c:pt>
                <c:pt idx="4">
                  <c:v>107.83966666666667</c:v>
                </c:pt>
              </c:numCache>
            </c:numRef>
          </c:val>
        </c:ser>
        <c:axId val="87526016"/>
        <c:axId val="86692608"/>
      </c:barChart>
      <c:catAx>
        <c:axId val="87526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92608"/>
        <c:crosses val="autoZero"/>
        <c:auto val="1"/>
        <c:lblAlgn val="ctr"/>
        <c:lblOffset val="100"/>
      </c:catAx>
      <c:valAx>
        <c:axId val="86692608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26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17.793699805188307</c:v>
                </c:pt>
                <c:pt idx="1">
                  <c:v>82.206300194811689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163"/>
          <c:w val="0.86727212944535759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33.380666666666663</c:v>
                </c:pt>
                <c:pt idx="1">
                  <c:v>32.635666666666665</c:v>
                </c:pt>
                <c:pt idx="2">
                  <c:v>28.071666666666669</c:v>
                </c:pt>
                <c:pt idx="3">
                  <c:v>47.638666666666666</c:v>
                </c:pt>
                <c:pt idx="4">
                  <c:v>27.42</c:v>
                </c:pt>
              </c:numCache>
            </c:numRef>
          </c:val>
        </c:ser>
        <c:axId val="89400448"/>
        <c:axId val="89401984"/>
      </c:barChart>
      <c:catAx>
        <c:axId val="8940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01984"/>
        <c:crosses val="autoZero"/>
        <c:auto val="1"/>
        <c:lblAlgn val="ctr"/>
        <c:lblOffset val="100"/>
      </c:catAx>
      <c:valAx>
        <c:axId val="89401984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00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18.539595536613785</c:v>
                </c:pt>
                <c:pt idx="1">
                  <c:v>81.460404463386212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97"/>
          <c:y val="0.23275843967780163"/>
          <c:w val="0.86756319933691628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7.1126666666666667</c:v>
                </c:pt>
                <c:pt idx="1">
                  <c:v>10.467333333333332</c:v>
                </c:pt>
                <c:pt idx="2">
                  <c:v>12.840999999999999</c:v>
                </c:pt>
                <c:pt idx="3">
                  <c:v>10.768000000000001</c:v>
                </c:pt>
                <c:pt idx="4">
                  <c:v>10.726999999999999</c:v>
                </c:pt>
              </c:numCache>
            </c:numRef>
          </c:val>
        </c:ser>
        <c:axId val="89652224"/>
        <c:axId val="89719552"/>
      </c:barChart>
      <c:catAx>
        <c:axId val="8965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19552"/>
        <c:crosses val="autoZero"/>
        <c:auto val="1"/>
        <c:lblAlgn val="ctr"/>
        <c:lblOffset val="100"/>
      </c:catAx>
      <c:valAx>
        <c:axId val="89719552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52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43.088396754411789</c:v>
                </c:pt>
                <c:pt idx="1">
                  <c:v>56.911603245588211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39.405333333333338</c:v>
                </c:pt>
                <c:pt idx="1">
                  <c:v>42.619333333333337</c:v>
                </c:pt>
                <c:pt idx="2">
                  <c:v>41.713333333333338</c:v>
                </c:pt>
                <c:pt idx="3">
                  <c:v>45.439666666666675</c:v>
                </c:pt>
                <c:pt idx="4">
                  <c:v>45.638666666666666</c:v>
                </c:pt>
              </c:numCache>
            </c:numRef>
          </c:val>
        </c:ser>
        <c:axId val="89789568"/>
        <c:axId val="89791104"/>
      </c:barChart>
      <c:catAx>
        <c:axId val="89789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91104"/>
        <c:crosses val="autoZero"/>
        <c:auto val="1"/>
        <c:lblAlgn val="ctr"/>
        <c:lblOffset val="100"/>
      </c:catAx>
      <c:valAx>
        <c:axId val="89791104"/>
        <c:scaling>
          <c:orientation val="minMax"/>
          <c:min val="2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89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31.20656606061435</c:v>
                </c:pt>
                <c:pt idx="1">
                  <c:v>68.79343393938565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163"/>
          <c:w val="0.85109163528473086"/>
          <c:h val="0.621111050773832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82.560333333333332</c:v>
                </c:pt>
                <c:pt idx="1">
                  <c:v>61.631666666666668</c:v>
                </c:pt>
                <c:pt idx="2">
                  <c:v>83.10733333333333</c:v>
                </c:pt>
                <c:pt idx="3">
                  <c:v>122.51066666666667</c:v>
                </c:pt>
                <c:pt idx="4">
                  <c:v>93.981333333333339</c:v>
                </c:pt>
              </c:numCache>
            </c:numRef>
          </c:val>
        </c:ser>
        <c:axId val="89896832"/>
        <c:axId val="87364352"/>
      </c:barChart>
      <c:catAx>
        <c:axId val="89896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364352"/>
        <c:crosses val="autoZero"/>
        <c:auto val="1"/>
        <c:lblAlgn val="ctr"/>
        <c:lblOffset val="100"/>
      </c:catAx>
      <c:valAx>
        <c:axId val="8736435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96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14.740204574030653</c:v>
                </c:pt>
                <c:pt idx="1">
                  <c:v>85.259795425969344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8,9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7.8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37</xdr:row>
      <xdr:rowOff>142875</xdr:rowOff>
    </xdr:from>
    <xdr:to>
      <xdr:col>7</xdr:col>
      <xdr:colOff>285749</xdr:colOff>
      <xdr:row>46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37</xdr:row>
      <xdr:rowOff>152400</xdr:rowOff>
    </xdr:from>
    <xdr:to>
      <xdr:col>11</xdr:col>
      <xdr:colOff>28575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F16" sqref="F16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3"/>
      <c r="L2" s="10"/>
      <c r="M2" s="10"/>
      <c r="N2" s="10"/>
      <c r="O2" s="173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3"/>
      <c r="L3" s="10"/>
      <c r="M3" s="10"/>
      <c r="N3" s="10"/>
      <c r="O3" s="173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3"/>
      <c r="L4" s="10"/>
      <c r="M4" s="10"/>
      <c r="N4" s="10"/>
      <c r="O4" s="173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3"/>
      <c r="L5" s="10"/>
      <c r="M5" s="10"/>
      <c r="N5" s="10"/>
      <c r="O5" s="173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3"/>
      <c r="L6" s="10"/>
      <c r="M6" s="10"/>
      <c r="N6" s="10"/>
      <c r="O6" s="173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3"/>
      <c r="L7" s="10"/>
      <c r="M7" s="10"/>
      <c r="N7" s="10"/>
      <c r="O7" s="173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3"/>
      <c r="L8" s="10"/>
      <c r="M8" s="10"/>
      <c r="N8" s="10"/>
      <c r="O8" s="173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3"/>
      <c r="L9" s="10"/>
      <c r="M9" s="10"/>
      <c r="N9" s="10"/>
      <c r="O9" s="173"/>
      <c r="P9" s="10"/>
      <c r="Q9" s="10"/>
      <c r="R9" s="10"/>
      <c r="S9" s="10"/>
      <c r="T9" s="18"/>
      <c r="U9" s="11"/>
    </row>
    <row r="10" spans="1:21" ht="18.75">
      <c r="A10" s="16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5" t="s">
        <v>171</v>
      </c>
      <c r="C12" s="3"/>
      <c r="D12" s="3"/>
      <c r="E12" s="3"/>
      <c r="F12" s="3"/>
      <c r="G12" s="3"/>
      <c r="H12" s="1" t="s">
        <v>172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5" t="s">
        <v>180</v>
      </c>
      <c r="C14" s="85"/>
      <c r="D14" s="85"/>
      <c r="E14" s="152"/>
      <c r="F14" s="152"/>
      <c r="G14" s="152"/>
      <c r="H14" s="1" t="s">
        <v>114</v>
      </c>
      <c r="I14" s="12"/>
      <c r="J14" s="181"/>
      <c r="K14" s="181"/>
      <c r="L14" s="1" t="s">
        <v>173</v>
      </c>
      <c r="M14" s="11"/>
      <c r="N14" s="11"/>
      <c r="O14" s="11"/>
      <c r="P14" s="44" t="s">
        <v>115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6" t="s">
        <v>52</v>
      </c>
      <c r="C16" s="57"/>
      <c r="D16" s="57"/>
      <c r="E16" s="57"/>
      <c r="F16" s="57"/>
      <c r="G16" s="57"/>
      <c r="H16" s="44" t="s">
        <v>47</v>
      </c>
      <c r="I16" s="11"/>
      <c r="J16" s="38"/>
      <c r="K16" s="38"/>
      <c r="L16" s="153" t="s">
        <v>31</v>
      </c>
      <c r="M16" s="11"/>
      <c r="N16" s="11"/>
      <c r="O16" s="11"/>
      <c r="P16" s="1" t="s">
        <v>65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56</v>
      </c>
      <c r="I17" s="11"/>
      <c r="J17" s="35"/>
      <c r="K17" s="35"/>
      <c r="L17" s="44" t="s">
        <v>32</v>
      </c>
      <c r="M17" s="11"/>
      <c r="N17" s="11"/>
      <c r="O17" s="11"/>
      <c r="P17" s="1" t="s">
        <v>66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55</v>
      </c>
      <c r="I18" s="11"/>
      <c r="J18" s="35"/>
      <c r="K18" s="35"/>
      <c r="L18" s="44" t="s">
        <v>33</v>
      </c>
      <c r="M18" s="11"/>
      <c r="N18" s="11"/>
      <c r="O18" s="11"/>
      <c r="P18" s="1" t="s">
        <v>67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57</v>
      </c>
      <c r="I19" s="11"/>
      <c r="J19" s="4"/>
      <c r="K19" s="4"/>
      <c r="L19" s="44" t="s">
        <v>34</v>
      </c>
      <c r="M19" s="11"/>
      <c r="N19" s="11"/>
      <c r="O19" s="11"/>
      <c r="P19" s="1" t="s">
        <v>68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58</v>
      </c>
      <c r="I20" s="11"/>
      <c r="J20" s="4"/>
      <c r="K20" s="4"/>
      <c r="L20" s="44" t="s">
        <v>35</v>
      </c>
      <c r="M20" s="11"/>
      <c r="N20" s="11"/>
      <c r="O20" s="11"/>
      <c r="P20" s="1" t="s">
        <v>69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59</v>
      </c>
      <c r="I21" s="11"/>
      <c r="J21" s="4"/>
      <c r="K21" s="4"/>
      <c r="L21" s="44" t="s">
        <v>40</v>
      </c>
      <c r="M21" s="11"/>
      <c r="N21" s="11"/>
      <c r="O21" s="11"/>
      <c r="P21" s="1" t="s">
        <v>70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44</v>
      </c>
      <c r="I22" s="11"/>
      <c r="J22" s="7"/>
      <c r="K22" s="7"/>
      <c r="L22" s="44" t="s">
        <v>41</v>
      </c>
      <c r="M22" s="11"/>
      <c r="N22" s="11"/>
      <c r="O22" s="11"/>
      <c r="P22" s="1" t="s">
        <v>71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37</v>
      </c>
      <c r="I23" s="11"/>
      <c r="J23" s="7"/>
      <c r="K23" s="7"/>
      <c r="L23" s="44" t="s">
        <v>36</v>
      </c>
      <c r="M23" s="11"/>
      <c r="N23" s="11"/>
      <c r="O23" s="11"/>
      <c r="P23" s="1" t="s">
        <v>72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46</v>
      </c>
      <c r="I24" s="11"/>
      <c r="J24" s="7"/>
      <c r="K24" s="7"/>
      <c r="L24" s="44" t="s">
        <v>60</v>
      </c>
      <c r="M24" s="11"/>
      <c r="N24" s="11"/>
      <c r="O24" s="11"/>
      <c r="P24" s="1" t="s">
        <v>73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38</v>
      </c>
      <c r="I25" s="11"/>
      <c r="J25" s="7"/>
      <c r="K25" s="7"/>
      <c r="L25" s="44" t="s">
        <v>37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45</v>
      </c>
      <c r="I26" s="11"/>
      <c r="J26" s="7"/>
      <c r="K26" s="7"/>
      <c r="L26" s="44" t="s">
        <v>42</v>
      </c>
      <c r="M26" s="11"/>
      <c r="N26" s="11"/>
      <c r="O26" s="11"/>
      <c r="P26" s="1" t="s">
        <v>74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37</v>
      </c>
      <c r="I27" s="11"/>
      <c r="J27" s="7"/>
      <c r="K27" s="7"/>
      <c r="L27" s="44" t="s">
        <v>43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46</v>
      </c>
      <c r="I28" s="11"/>
      <c r="J28" s="4"/>
      <c r="K28" s="4"/>
      <c r="L28" s="44" t="s">
        <v>61</v>
      </c>
      <c r="M28" s="11"/>
      <c r="N28" s="11"/>
      <c r="O28" s="11"/>
      <c r="P28" s="1" t="s">
        <v>75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38</v>
      </c>
      <c r="I29" s="11"/>
      <c r="J29" s="8"/>
      <c r="K29" s="8"/>
      <c r="L29" s="44" t="s">
        <v>37</v>
      </c>
      <c r="M29" s="11"/>
      <c r="N29" s="11"/>
      <c r="O29" s="11"/>
      <c r="P29" s="1" t="s">
        <v>76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42</v>
      </c>
      <c r="M30" s="11"/>
      <c r="N30" s="11"/>
      <c r="O30" s="11"/>
      <c r="P30" s="1" t="s">
        <v>77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43</v>
      </c>
      <c r="M31" s="11"/>
      <c r="N31" s="11"/>
      <c r="O31" s="11"/>
      <c r="P31" s="1" t="s">
        <v>78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160</v>
      </c>
      <c r="I33" s="5"/>
      <c r="J33" s="5"/>
      <c r="K33" s="5"/>
      <c r="L33" s="51"/>
      <c r="M33" s="123"/>
      <c r="N33" s="123"/>
      <c r="O33" s="123"/>
      <c r="P33" s="118" t="s">
        <v>159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124</v>
      </c>
      <c r="I35" s="4"/>
      <c r="J35" s="4"/>
      <c r="K35" s="4"/>
      <c r="M35" s="114"/>
      <c r="N35" s="114"/>
      <c r="O35" s="114"/>
      <c r="P35" s="1" t="s">
        <v>135</v>
      </c>
      <c r="Q35" s="172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125</v>
      </c>
      <c r="I36" s="4"/>
      <c r="J36" s="4"/>
      <c r="K36" s="4"/>
      <c r="M36" s="114"/>
      <c r="N36" s="114"/>
      <c r="O36" s="114"/>
      <c r="P36" s="1" t="s">
        <v>124</v>
      </c>
      <c r="Q36" s="172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126</v>
      </c>
      <c r="I37" s="4"/>
      <c r="J37" s="4"/>
      <c r="K37" s="4"/>
      <c r="M37" s="114"/>
      <c r="N37" s="114"/>
      <c r="O37" s="114"/>
      <c r="P37" s="1" t="s">
        <v>125</v>
      </c>
      <c r="Q37" s="172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127</v>
      </c>
      <c r="I38" s="4"/>
      <c r="J38" s="4"/>
      <c r="K38" s="4"/>
      <c r="M38" s="114"/>
      <c r="N38" s="114"/>
      <c r="O38" s="114"/>
      <c r="P38" s="1" t="s">
        <v>126</v>
      </c>
      <c r="Q38" s="172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128</v>
      </c>
      <c r="I39" s="4"/>
      <c r="J39" s="4"/>
      <c r="K39" s="4"/>
      <c r="M39" s="114"/>
      <c r="N39" s="114"/>
      <c r="O39" s="114"/>
      <c r="P39" s="1" t="s">
        <v>127</v>
      </c>
      <c r="Q39" s="172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129</v>
      </c>
      <c r="I40" s="4"/>
      <c r="J40" s="4"/>
      <c r="K40" s="4"/>
      <c r="M40" s="114"/>
      <c r="N40" s="114"/>
      <c r="O40" s="114"/>
      <c r="P40" s="1" t="s">
        <v>128</v>
      </c>
      <c r="Q40" s="172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130</v>
      </c>
      <c r="I41" s="4"/>
      <c r="J41" s="4"/>
      <c r="K41" s="4"/>
      <c r="M41" s="114"/>
      <c r="N41" s="114"/>
      <c r="O41" s="114"/>
      <c r="P41" s="1" t="s">
        <v>129</v>
      </c>
      <c r="Q41" s="172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131</v>
      </c>
      <c r="I42" s="4"/>
      <c r="J42" s="4"/>
      <c r="K42" s="4"/>
      <c r="M42" s="114"/>
      <c r="N42" s="114"/>
      <c r="O42" s="114"/>
      <c r="P42" s="1" t="s">
        <v>130</v>
      </c>
      <c r="Q42" s="172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132</v>
      </c>
      <c r="I43" s="4"/>
      <c r="J43" s="4"/>
      <c r="K43" s="4"/>
      <c r="M43" s="114"/>
      <c r="N43" s="114"/>
      <c r="O43" s="114"/>
      <c r="P43" s="1" t="s">
        <v>131</v>
      </c>
      <c r="Q43" s="172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133</v>
      </c>
      <c r="I44" s="4"/>
      <c r="J44" s="4"/>
      <c r="K44" s="4"/>
      <c r="M44" s="114"/>
      <c r="N44" s="114"/>
      <c r="O44" s="114"/>
      <c r="P44" s="1" t="s">
        <v>132</v>
      </c>
      <c r="Q44" s="172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134</v>
      </c>
      <c r="I45" s="4"/>
      <c r="J45" s="4"/>
      <c r="K45" s="4"/>
      <c r="M45" s="114"/>
      <c r="N45" s="114"/>
      <c r="O45" s="114"/>
      <c r="P45" s="1" t="s">
        <v>133</v>
      </c>
      <c r="Q45" s="172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134</v>
      </c>
      <c r="Q46" s="172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192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5" t="s">
        <v>177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6"/>
      <c r="D7" s="186"/>
      <c r="E7" s="186"/>
      <c r="F7" s="186"/>
      <c r="G7" s="186"/>
      <c r="H7" s="186"/>
      <c r="I7" s="186"/>
      <c r="J7" s="18"/>
      <c r="K7" s="11"/>
    </row>
    <row r="8" spans="1:13">
      <c r="A8" s="16"/>
      <c r="B8" s="186" t="s">
        <v>169</v>
      </c>
      <c r="C8" s="186"/>
      <c r="D8" s="186"/>
      <c r="E8" s="186"/>
      <c r="F8" s="186"/>
      <c r="G8" s="186"/>
      <c r="H8" s="186"/>
      <c r="I8" s="10"/>
      <c r="J8" s="18"/>
      <c r="K8" s="11"/>
    </row>
    <row r="9" spans="1:13" ht="15.75" customHeight="1">
      <c r="A9" s="16"/>
      <c r="B9" s="186" t="s">
        <v>119</v>
      </c>
      <c r="C9" s="186"/>
      <c r="D9" s="186"/>
      <c r="E9" s="186"/>
      <c r="F9" s="186"/>
      <c r="G9" s="186"/>
      <c r="H9" s="186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193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198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190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6" t="s">
        <v>170</v>
      </c>
      <c r="D7" s="186"/>
      <c r="E7" s="186"/>
      <c r="F7" s="186"/>
      <c r="G7" s="186"/>
      <c r="H7" s="186"/>
      <c r="I7" s="186"/>
      <c r="J7" s="18"/>
      <c r="K7" s="11"/>
    </row>
    <row r="8" spans="1:22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47</v>
      </c>
      <c r="C13" s="27">
        <v>78.271214879306626</v>
      </c>
      <c r="D13" s="27">
        <v>78.705003130141222</v>
      </c>
      <c r="E13" s="27">
        <v>79.163907531621604</v>
      </c>
      <c r="F13" s="27">
        <v>79.572508545965178</v>
      </c>
      <c r="G13" s="27">
        <v>79.953529623324897</v>
      </c>
      <c r="H13" s="27">
        <v>80.303359963763199</v>
      </c>
      <c r="I13" s="36">
        <v>80.621329506499833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56</v>
      </c>
      <c r="C14" s="27">
        <v>66.217675600293575</v>
      </c>
      <c r="D14" s="27">
        <v>67.292021936701431</v>
      </c>
      <c r="E14" s="27">
        <v>64.165608029944877</v>
      </c>
      <c r="F14" s="27">
        <v>64.903578562532942</v>
      </c>
      <c r="G14" s="27">
        <v>65.118038078952694</v>
      </c>
      <c r="H14" s="27">
        <v>67.82707089913454</v>
      </c>
      <c r="I14" s="36">
        <v>69.834305431440086</v>
      </c>
      <c r="J14" s="18"/>
      <c r="K14" s="11"/>
      <c r="L14" s="23"/>
      <c r="M14" s="34"/>
    </row>
    <row r="15" spans="1:22">
      <c r="A15" s="16"/>
      <c r="B15" s="11" t="s">
        <v>55</v>
      </c>
      <c r="C15" s="27">
        <v>56.818358511186631</v>
      </c>
      <c r="D15" s="27">
        <v>58.835665775737425</v>
      </c>
      <c r="E15" s="27">
        <v>56.435926652778122</v>
      </c>
      <c r="F15" s="27">
        <v>57.865758211709981</v>
      </c>
      <c r="G15" s="27">
        <v>57.755810971054942</v>
      </c>
      <c r="H15" s="27">
        <v>59.079795607430476</v>
      </c>
      <c r="I15" s="36">
        <v>61.9990731428137</v>
      </c>
      <c r="J15" s="18"/>
      <c r="K15" s="11"/>
      <c r="M15" s="34"/>
    </row>
    <row r="16" spans="1:22">
      <c r="A16" s="16"/>
      <c r="B16" s="106" t="s">
        <v>57</v>
      </c>
      <c r="C16" s="53">
        <v>14.194574188685745</v>
      </c>
      <c r="D16" s="53">
        <v>12.566654883573744</v>
      </c>
      <c r="E16" s="53">
        <v>12.046464829767157</v>
      </c>
      <c r="F16" s="53">
        <v>10.843492145349778</v>
      </c>
      <c r="G16" s="53">
        <v>11.305980829337184</v>
      </c>
      <c r="H16" s="53">
        <v>12.896436740887884</v>
      </c>
      <c r="I16" s="36">
        <v>11.219746856820446</v>
      </c>
      <c r="J16" s="18"/>
      <c r="K16" s="11"/>
    </row>
    <row r="17" spans="1:12">
      <c r="A17" s="16"/>
      <c r="B17" s="11" t="s">
        <v>58</v>
      </c>
      <c r="C17" s="27">
        <v>12.954319322916815</v>
      </c>
      <c r="D17" s="27">
        <v>11.725918246675775</v>
      </c>
      <c r="E17" s="27">
        <v>11.322277596089126</v>
      </c>
      <c r="F17" s="27">
        <v>10.182324800255866</v>
      </c>
      <c r="G17" s="27">
        <v>10.859060403878832</v>
      </c>
      <c r="H17" s="27">
        <v>12.064694405215576</v>
      </c>
      <c r="I17" s="36">
        <v>10.9651451549552</v>
      </c>
      <c r="J17" s="18"/>
      <c r="K17" s="11"/>
    </row>
    <row r="18" spans="1:12">
      <c r="A18" s="16"/>
      <c r="B18" s="11" t="s">
        <v>59</v>
      </c>
      <c r="C18" s="27">
        <v>1.24024537440991</v>
      </c>
      <c r="D18" s="27">
        <v>0.84073663689797051</v>
      </c>
      <c r="E18" s="27">
        <v>0.72418723367803139</v>
      </c>
      <c r="F18" s="27">
        <v>0.66118554853944211</v>
      </c>
      <c r="G18" s="27">
        <v>0.44691152815538177</v>
      </c>
      <c r="H18" s="27">
        <v>0.83174233567231082</v>
      </c>
      <c r="I18" s="36">
        <v>0.25460170186524533</v>
      </c>
      <c r="J18" s="18"/>
      <c r="K18" s="11"/>
    </row>
    <row r="19" spans="1:12">
      <c r="A19" s="16"/>
      <c r="B19" s="11" t="s">
        <v>44</v>
      </c>
      <c r="C19" s="27">
        <v>30.678141466618079</v>
      </c>
      <c r="D19" s="27">
        <v>32.86876545959322</v>
      </c>
      <c r="E19" s="27">
        <v>28.884259475816187</v>
      </c>
      <c r="F19" s="27">
        <v>33.211248891979025</v>
      </c>
      <c r="G19" s="27">
        <v>24.94608901698237</v>
      </c>
      <c r="H19" s="27">
        <v>29.86702350171948</v>
      </c>
      <c r="I19" s="36">
        <v>32.429220087178692</v>
      </c>
      <c r="J19" s="18"/>
      <c r="K19" s="11"/>
    </row>
    <row r="20" spans="1:12">
      <c r="A20" s="16"/>
      <c r="B20" s="11" t="s">
        <v>37</v>
      </c>
      <c r="C20" s="27">
        <v>13.782744120838666</v>
      </c>
      <c r="D20" s="27">
        <v>14.164396553971216</v>
      </c>
      <c r="E20" s="27">
        <v>8.8436223338215729</v>
      </c>
      <c r="F20" s="27">
        <v>9.2988114697361812</v>
      </c>
      <c r="G20" s="27">
        <v>6.342753827375061</v>
      </c>
      <c r="H20" s="27">
        <v>8.6491981355021981</v>
      </c>
      <c r="I20" s="36">
        <v>11.07889230348011</v>
      </c>
      <c r="J20" s="18"/>
      <c r="K20" s="11"/>
    </row>
    <row r="21" spans="1:12">
      <c r="A21" s="16"/>
      <c r="B21" s="11" t="s">
        <v>46</v>
      </c>
      <c r="C21" s="27">
        <v>4.1841327446286263</v>
      </c>
      <c r="D21" s="27">
        <v>3.0857313756631419</v>
      </c>
      <c r="E21" s="27">
        <v>20.271221738616685</v>
      </c>
      <c r="F21" s="27">
        <v>24.323625951596494</v>
      </c>
      <c r="G21" s="27">
        <v>17.485629298676322</v>
      </c>
      <c r="H21" s="27">
        <v>20.313576459348784</v>
      </c>
      <c r="I21" s="36">
        <v>20.323900702777458</v>
      </c>
      <c r="J21" s="18"/>
      <c r="K21" s="11"/>
    </row>
    <row r="22" spans="1:12">
      <c r="A22" s="16"/>
      <c r="B22" s="11" t="s">
        <v>38</v>
      </c>
      <c r="C22" s="27">
        <v>21.461842031705125</v>
      </c>
      <c r="D22" s="27">
        <v>25.183338371253399</v>
      </c>
      <c r="E22" s="27">
        <v>24.420636123811782</v>
      </c>
      <c r="F22" s="27">
        <v>29.049895735214864</v>
      </c>
      <c r="G22" s="27">
        <v>21.839693555532204</v>
      </c>
      <c r="H22" s="27">
        <v>25.143550268456227</v>
      </c>
      <c r="I22" s="36">
        <v>27.129218679832601</v>
      </c>
      <c r="J22" s="18"/>
      <c r="K22" s="11"/>
    </row>
    <row r="23" spans="1:12">
      <c r="A23" s="16"/>
      <c r="B23" s="11" t="s">
        <v>45</v>
      </c>
      <c r="C23" s="27">
        <v>9.3217389422582713</v>
      </c>
      <c r="D23" s="27">
        <v>9.8641956621450397</v>
      </c>
      <c r="E23" s="27">
        <v>7.1189201851740176</v>
      </c>
      <c r="F23" s="27">
        <v>12.270250900820256</v>
      </c>
      <c r="G23" s="27">
        <v>10.774331387700776</v>
      </c>
      <c r="H23" s="27">
        <v>12.863515789900786</v>
      </c>
      <c r="I23" s="36">
        <v>13.96850167538155</v>
      </c>
      <c r="J23" s="18"/>
      <c r="K23" s="11"/>
    </row>
    <row r="24" spans="1:12">
      <c r="A24" s="16"/>
      <c r="B24" s="11" t="s">
        <v>37</v>
      </c>
      <c r="C24" s="27">
        <v>4.2800239448005337</v>
      </c>
      <c r="D24" s="27">
        <v>4.8338698222795582</v>
      </c>
      <c r="E24" s="27">
        <v>2.6135175229828471</v>
      </c>
      <c r="F24" s="27">
        <v>4.4746435560576465</v>
      </c>
      <c r="G24" s="27">
        <v>3.1766841549088065</v>
      </c>
      <c r="H24" s="27">
        <v>4.3194266137762982</v>
      </c>
      <c r="I24" s="36">
        <v>5.6202526058292284</v>
      </c>
      <c r="J24" s="18"/>
      <c r="K24" s="11"/>
    </row>
    <row r="25" spans="1:12">
      <c r="A25" s="16"/>
      <c r="B25" s="11" t="s">
        <v>46</v>
      </c>
      <c r="C25" s="27">
        <v>1.654087610369082</v>
      </c>
      <c r="D25" s="27">
        <v>1.0982696230797406</v>
      </c>
      <c r="E25" s="27">
        <v>4.9812622423804891</v>
      </c>
      <c r="F25" s="27">
        <v>9.0302560378325847</v>
      </c>
      <c r="G25" s="27">
        <v>7.7074577460408991</v>
      </c>
      <c r="H25" s="27">
        <v>8.8590388088299576</v>
      </c>
      <c r="I25" s="36">
        <v>9.0030568196793048</v>
      </c>
      <c r="J25" s="18"/>
      <c r="K25" s="11"/>
    </row>
    <row r="26" spans="1:12">
      <c r="A26" s="16"/>
      <c r="B26" s="11" t="s">
        <v>38</v>
      </c>
      <c r="C26" s="27">
        <v>6.6510793241279158</v>
      </c>
      <c r="D26" s="27">
        <v>7.3492110891556379</v>
      </c>
      <c r="E26" s="27">
        <v>5.6090602491842789</v>
      </c>
      <c r="F26" s="27">
        <v>10.29206427163327</v>
      </c>
      <c r="G26" s="27">
        <v>9.3038563313341385</v>
      </c>
      <c r="H26" s="27">
        <v>10.512455218871928</v>
      </c>
      <c r="I26" s="36">
        <v>11.169674122615667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194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177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50</v>
      </c>
      <c r="E43" s="23" t="s">
        <v>48</v>
      </c>
      <c r="K43" s="58"/>
      <c r="L43" s="58"/>
    </row>
    <row r="44" spans="1:12">
      <c r="B44" s="23" t="s">
        <v>51</v>
      </c>
      <c r="C44" s="23"/>
      <c r="D44" s="23"/>
      <c r="E44" s="23" t="s">
        <v>49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6" t="s">
        <v>32</v>
      </c>
      <c r="D7" s="186"/>
      <c r="E7" s="186"/>
      <c r="F7" s="186"/>
      <c r="G7" s="186"/>
      <c r="H7" s="186"/>
      <c r="I7" s="186"/>
      <c r="J7" s="186"/>
      <c r="K7" s="186"/>
      <c r="L7" s="18"/>
      <c r="M7" s="11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24</v>
      </c>
      <c r="C13" s="27">
        <v>80.900828070089588</v>
      </c>
      <c r="D13" s="27">
        <v>81.210213558947331</v>
      </c>
      <c r="E13" s="27">
        <v>81.586266888311343</v>
      </c>
      <c r="F13" s="27">
        <v>82.002357173226187</v>
      </c>
      <c r="G13" s="27">
        <v>82.39880049502986</v>
      </c>
      <c r="H13" s="27">
        <v>82.76004144890662</v>
      </c>
      <c r="I13" s="27">
        <v>83.082354391454942</v>
      </c>
      <c r="J13" s="36">
        <v>83.363875893675896</v>
      </c>
      <c r="K13" s="45">
        <v>1</v>
      </c>
      <c r="L13" s="18"/>
      <c r="M13" s="11"/>
    </row>
    <row r="14" spans="1:15">
      <c r="A14" s="16"/>
      <c r="B14" s="11" t="s">
        <v>22</v>
      </c>
      <c r="C14" s="27">
        <v>81.310909606512709</v>
      </c>
      <c r="D14" s="27">
        <v>81.69379855931237</v>
      </c>
      <c r="E14" s="27">
        <v>81.979309211394664</v>
      </c>
      <c r="F14" s="27">
        <v>82.184726236728864</v>
      </c>
      <c r="G14" s="27">
        <v>82.441453023771714</v>
      </c>
      <c r="H14" s="27">
        <v>82.66891843946469</v>
      </c>
      <c r="I14" s="27">
        <v>82.876726534519918</v>
      </c>
      <c r="J14" s="36">
        <v>83.042505482144151</v>
      </c>
      <c r="K14" s="45">
        <v>2</v>
      </c>
      <c r="L14" s="18"/>
      <c r="M14" s="11"/>
    </row>
    <row r="15" spans="1:15">
      <c r="A15" s="16"/>
      <c r="B15" s="11" t="s">
        <v>12</v>
      </c>
      <c r="C15" s="27"/>
      <c r="D15" s="27"/>
      <c r="E15" s="27"/>
      <c r="F15" s="27">
        <v>80.431201669503665</v>
      </c>
      <c r="G15" s="27">
        <v>80.910653142597525</v>
      </c>
      <c r="H15" s="27">
        <v>81.416988356690467</v>
      </c>
      <c r="I15" s="27">
        <v>81.908562991848655</v>
      </c>
      <c r="J15" s="36">
        <v>82.342712304004394</v>
      </c>
      <c r="K15" s="45">
        <v>3</v>
      </c>
      <c r="L15" s="18"/>
      <c r="M15" s="11"/>
    </row>
    <row r="16" spans="1:15">
      <c r="A16" s="16"/>
      <c r="B16" s="11" t="s">
        <v>23</v>
      </c>
      <c r="C16" s="27">
        <v>78.812806269371706</v>
      </c>
      <c r="D16" s="27">
        <v>79.081985369225976</v>
      </c>
      <c r="E16" s="27">
        <v>79.510704606259679</v>
      </c>
      <c r="F16" s="27">
        <v>80.016579499563932</v>
      </c>
      <c r="G16" s="27">
        <v>80.462463330213396</v>
      </c>
      <c r="H16" s="27">
        <v>80.874481043901412</v>
      </c>
      <c r="I16" s="27">
        <v>81.238192482772263</v>
      </c>
      <c r="J16" s="36">
        <v>81.539332706635832</v>
      </c>
      <c r="K16" s="45">
        <v>4</v>
      </c>
      <c r="L16" s="18"/>
      <c r="M16" s="11"/>
    </row>
    <row r="17" spans="1:15">
      <c r="A17" s="16"/>
      <c r="B17" s="11" t="s">
        <v>20</v>
      </c>
      <c r="C17" s="27">
        <v>78.626406781351704</v>
      </c>
      <c r="D17" s="27">
        <v>78.937009721209023</v>
      </c>
      <c r="E17" s="27">
        <v>79.333712700134598</v>
      </c>
      <c r="F17" s="27">
        <v>79.78020707004562</v>
      </c>
      <c r="G17" s="27">
        <v>80.214283669961389</v>
      </c>
      <c r="H17" s="27">
        <v>80.639078945438399</v>
      </c>
      <c r="I17" s="27">
        <v>81.031924078173461</v>
      </c>
      <c r="J17" s="36">
        <v>81.367900310858204</v>
      </c>
      <c r="K17" s="45">
        <v>5</v>
      </c>
      <c r="L17" s="18"/>
      <c r="M17" s="11"/>
    </row>
    <row r="18" spans="1:15">
      <c r="A18" s="16"/>
      <c r="B18" s="11" t="s">
        <v>4</v>
      </c>
      <c r="C18" s="27"/>
      <c r="D18" s="27"/>
      <c r="E18" s="27"/>
      <c r="F18" s="27">
        <v>79.647510913227592</v>
      </c>
      <c r="G18" s="27">
        <v>80.032350005411701</v>
      </c>
      <c r="H18" s="27">
        <v>80.375768402500015</v>
      </c>
      <c r="I18" s="27">
        <v>80.665846248967057</v>
      </c>
      <c r="J18" s="36">
        <v>80.896722581255503</v>
      </c>
      <c r="K18" s="45">
        <v>6</v>
      </c>
      <c r="L18" s="18"/>
      <c r="M18" s="11"/>
    </row>
    <row r="19" spans="1:15">
      <c r="A19" s="16"/>
      <c r="B19" s="11" t="s">
        <v>25</v>
      </c>
      <c r="C19" s="27">
        <v>78.636771961867453</v>
      </c>
      <c r="D19" s="27">
        <v>78.759287626264225</v>
      </c>
      <c r="E19" s="27">
        <v>79.052211818866354</v>
      </c>
      <c r="F19" s="27">
        <v>79.466501165699839</v>
      </c>
      <c r="G19" s="27">
        <v>79.847406946707238</v>
      </c>
      <c r="H19" s="27">
        <v>80.230916883757857</v>
      </c>
      <c r="I19" s="27">
        <v>80.58593616197895</v>
      </c>
      <c r="J19" s="36">
        <v>80.878210310214499</v>
      </c>
      <c r="K19" s="45">
        <v>7</v>
      </c>
      <c r="L19" s="18"/>
      <c r="M19" s="11"/>
    </row>
    <row r="20" spans="1:15">
      <c r="A20" s="16"/>
      <c r="B20" s="11" t="s">
        <v>11</v>
      </c>
      <c r="C20" s="27">
        <v>77.527591540899607</v>
      </c>
      <c r="D20" s="27">
        <v>77.829068236879394</v>
      </c>
      <c r="E20" s="27">
        <v>78.253205941565597</v>
      </c>
      <c r="F20" s="27">
        <v>78.738157809863267</v>
      </c>
      <c r="G20" s="27">
        <v>79.206957803725658</v>
      </c>
      <c r="H20" s="27">
        <v>79.728849909999624</v>
      </c>
      <c r="I20" s="27">
        <v>80.262698412698413</v>
      </c>
      <c r="J20" s="36">
        <v>80.774217483841994</v>
      </c>
      <c r="K20" s="45">
        <v>8</v>
      </c>
      <c r="L20" s="18"/>
      <c r="M20" s="11"/>
    </row>
    <row r="21" spans="1:15">
      <c r="A21" s="16"/>
      <c r="B21" s="12" t="s">
        <v>5</v>
      </c>
      <c r="C21" s="50">
        <v>77.90454223535879</v>
      </c>
      <c r="D21" s="50">
        <v>78.271214879306626</v>
      </c>
      <c r="E21" s="50">
        <v>78.705003130141222</v>
      </c>
      <c r="F21" s="50">
        <v>79.163907531621604</v>
      </c>
      <c r="G21" s="50">
        <v>79.572508545965178</v>
      </c>
      <c r="H21" s="50">
        <v>79.953529623324897</v>
      </c>
      <c r="I21" s="50">
        <v>80.303359963763199</v>
      </c>
      <c r="J21" s="50">
        <v>80.621329506499833</v>
      </c>
      <c r="K21" s="107">
        <v>9</v>
      </c>
      <c r="L21" s="18"/>
      <c r="M21" s="11"/>
    </row>
    <row r="22" spans="1:15">
      <c r="A22" s="16"/>
      <c r="B22" s="11" t="s">
        <v>14</v>
      </c>
      <c r="C22" s="27"/>
      <c r="D22" s="27"/>
      <c r="E22" s="27"/>
      <c r="F22" s="27">
        <v>78.489952959730275</v>
      </c>
      <c r="G22" s="27">
        <v>78.938531664688753</v>
      </c>
      <c r="H22" s="27">
        <v>79.345522612561439</v>
      </c>
      <c r="I22" s="27">
        <v>79.656937500828832</v>
      </c>
      <c r="J22" s="36">
        <v>79.920584310141933</v>
      </c>
      <c r="K22" s="45">
        <v>10</v>
      </c>
      <c r="L22" s="18"/>
      <c r="M22" s="11"/>
    </row>
    <row r="23" spans="1:15">
      <c r="A23" s="16"/>
      <c r="B23" s="11" t="s">
        <v>10</v>
      </c>
      <c r="C23" s="27"/>
      <c r="D23" s="27"/>
      <c r="E23" s="27"/>
      <c r="F23" s="27">
        <v>77.512439575641153</v>
      </c>
      <c r="G23" s="27">
        <v>78.061816724229743</v>
      </c>
      <c r="H23" s="27">
        <v>78.647642679900741</v>
      </c>
      <c r="I23" s="27">
        <v>79.211503553335618</v>
      </c>
      <c r="J23" s="36">
        <v>79.70635075767531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8</v>
      </c>
      <c r="C24" s="27">
        <v>76.995704290844998</v>
      </c>
      <c r="D24" s="27">
        <v>77.189097896367755</v>
      </c>
      <c r="E24" s="27">
        <v>77.467266680373996</v>
      </c>
      <c r="F24" s="27">
        <v>77.810269741486394</v>
      </c>
      <c r="G24" s="27">
        <v>78.181212157180468</v>
      </c>
      <c r="H24" s="27">
        <v>78.569601019608214</v>
      </c>
      <c r="I24" s="27">
        <v>78.935727770423341</v>
      </c>
      <c r="J24" s="36">
        <v>79.253532932213616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27</v>
      </c>
      <c r="C25" s="28">
        <v>76.006643512354003</v>
      </c>
      <c r="D25" s="28">
        <v>76.42384701607638</v>
      </c>
      <c r="E25" s="28">
        <v>76.830990136193705</v>
      </c>
      <c r="F25" s="28">
        <v>77.230850593248462</v>
      </c>
      <c r="G25" s="28">
        <v>77.630671426484113</v>
      </c>
      <c r="H25" s="28">
        <v>78.016171857336673</v>
      </c>
      <c r="I25" s="28">
        <v>78.371044582041876</v>
      </c>
      <c r="J25" s="50">
        <v>78.669237752197432</v>
      </c>
      <c r="K25" s="45" t="s">
        <v>62</v>
      </c>
      <c r="L25" s="18"/>
      <c r="M25" s="11"/>
    </row>
    <row r="26" spans="1:15">
      <c r="A26" s="16"/>
      <c r="B26" s="11" t="s">
        <v>17</v>
      </c>
      <c r="C26" s="27"/>
      <c r="D26" s="27"/>
      <c r="E26" s="27"/>
      <c r="F26" s="27">
        <v>77.146506136004177</v>
      </c>
      <c r="G26" s="27">
        <v>77.402069712577969</v>
      </c>
      <c r="H26" s="27">
        <v>77.714481984434812</v>
      </c>
      <c r="I26" s="27">
        <v>78.07908051259534</v>
      </c>
      <c r="J26" s="36">
        <v>78.446872960757943</v>
      </c>
      <c r="K26" s="45">
        <v>13</v>
      </c>
      <c r="L26" s="18"/>
      <c r="M26" s="11"/>
    </row>
    <row r="27" spans="1:15">
      <c r="A27" s="16"/>
      <c r="B27" s="11" t="s">
        <v>26</v>
      </c>
      <c r="C27" s="27">
        <v>76.255028428501021</v>
      </c>
      <c r="D27" s="27">
        <v>76.376600455453669</v>
      </c>
      <c r="E27" s="27">
        <v>76.592198768117967</v>
      </c>
      <c r="F27" s="27">
        <v>76.907853406549762</v>
      </c>
      <c r="G27" s="27">
        <v>77.234382570958218</v>
      </c>
      <c r="H27" s="27">
        <v>77.572571377903159</v>
      </c>
      <c r="I27" s="27">
        <v>77.896730187657127</v>
      </c>
      <c r="J27" s="36">
        <v>78.188267009352018</v>
      </c>
      <c r="K27" s="45">
        <v>14</v>
      </c>
      <c r="L27" s="18"/>
      <c r="M27" s="11"/>
    </row>
    <row r="28" spans="1:15">
      <c r="A28" s="16"/>
      <c r="B28" s="11" t="s">
        <v>6</v>
      </c>
      <c r="C28" s="27">
        <v>75.95635529904861</v>
      </c>
      <c r="D28" s="27">
        <v>76.158848392543959</v>
      </c>
      <c r="E28" s="27">
        <v>76.400787148739596</v>
      </c>
      <c r="F28" s="27">
        <v>76.688912323514714</v>
      </c>
      <c r="G28" s="27">
        <v>77.005491666826117</v>
      </c>
      <c r="H28" s="27">
        <v>77.369517231221835</v>
      </c>
      <c r="I28" s="27">
        <v>77.749770032515983</v>
      </c>
      <c r="J28" s="36">
        <v>78.10516710726985</v>
      </c>
      <c r="K28" s="45">
        <v>15</v>
      </c>
      <c r="L28" s="18"/>
      <c r="M28" s="11"/>
    </row>
    <row r="29" spans="1:15">
      <c r="A29" s="16"/>
      <c r="B29" s="11" t="s">
        <v>19</v>
      </c>
      <c r="C29" s="27">
        <v>75.591129115582362</v>
      </c>
      <c r="D29" s="27">
        <v>75.962103157312427</v>
      </c>
      <c r="E29" s="27">
        <v>76.301266913983227</v>
      </c>
      <c r="F29" s="27">
        <v>76.603800286983116</v>
      </c>
      <c r="G29" s="27">
        <v>76.924954325481508</v>
      </c>
      <c r="H29" s="27">
        <v>77.226656482719108</v>
      </c>
      <c r="I29" s="27">
        <v>77.496660207530084</v>
      </c>
      <c r="J29" s="36">
        <v>77.719178082191775</v>
      </c>
      <c r="K29" s="45">
        <v>16</v>
      </c>
      <c r="L29" s="18"/>
      <c r="M29" s="11"/>
    </row>
    <row r="30" spans="1:15">
      <c r="A30" s="16"/>
      <c r="B30" s="11" t="s">
        <v>9</v>
      </c>
      <c r="C30" s="27">
        <v>75.291989855465474</v>
      </c>
      <c r="D30" s="27">
        <v>75.60832837708324</v>
      </c>
      <c r="E30" s="27">
        <v>75.961794251402935</v>
      </c>
      <c r="F30" s="27">
        <v>76.302033570592656</v>
      </c>
      <c r="G30" s="27">
        <v>76.648486477003459</v>
      </c>
      <c r="H30" s="27">
        <v>76.987834204915401</v>
      </c>
      <c r="I30" s="27">
        <v>77.298573781188821</v>
      </c>
      <c r="J30" s="36">
        <v>77.566999889452148</v>
      </c>
      <c r="K30" s="45">
        <v>17</v>
      </c>
      <c r="L30" s="18"/>
      <c r="M30" s="11"/>
    </row>
    <row r="31" spans="1:15">
      <c r="A31" s="16"/>
      <c r="B31" s="11" t="s">
        <v>15</v>
      </c>
      <c r="C31" s="27"/>
      <c r="D31" s="27"/>
      <c r="E31" s="27"/>
      <c r="F31" s="27">
        <v>75.687275069584388</v>
      </c>
      <c r="G31" s="27">
        <v>76.16276957639397</v>
      </c>
      <c r="H31" s="27">
        <v>76.651630935956362</v>
      </c>
      <c r="I31" s="27">
        <v>77.110262842799443</v>
      </c>
      <c r="J31" s="36">
        <v>77.493342865297294</v>
      </c>
      <c r="K31" s="45">
        <v>18</v>
      </c>
      <c r="L31" s="18"/>
      <c r="M31" s="11"/>
    </row>
    <row r="32" spans="1:15">
      <c r="A32" s="16"/>
      <c r="B32" s="11" t="s">
        <v>21</v>
      </c>
      <c r="C32" s="27">
        <v>74.417598974618798</v>
      </c>
      <c r="D32" s="27">
        <v>74.577437262761777</v>
      </c>
      <c r="E32" s="27">
        <v>74.902082339264879</v>
      </c>
      <c r="F32" s="27">
        <v>75.378289945165875</v>
      </c>
      <c r="G32" s="27">
        <v>75.841274451052485</v>
      </c>
      <c r="H32" s="27">
        <v>76.354836044382495</v>
      </c>
      <c r="I32" s="27">
        <v>76.871344913726475</v>
      </c>
      <c r="J32" s="36">
        <v>77.339169238056158</v>
      </c>
      <c r="K32" s="45">
        <v>19</v>
      </c>
      <c r="L32" s="18"/>
      <c r="M32" s="11"/>
    </row>
    <row r="33" spans="1:14">
      <c r="A33" s="16"/>
      <c r="B33" s="11" t="s">
        <v>7</v>
      </c>
      <c r="C33" s="27"/>
      <c r="D33" s="27"/>
      <c r="E33" s="27"/>
      <c r="F33" s="27">
        <v>73.488984426943844</v>
      </c>
      <c r="G33" s="27">
        <v>73.896078980389717</v>
      </c>
      <c r="H33" s="27">
        <v>74.31950860449767</v>
      </c>
      <c r="I33" s="27">
        <v>74.724215859140244</v>
      </c>
      <c r="J33" s="36">
        <v>75.104713185367814</v>
      </c>
      <c r="K33" s="45">
        <v>20</v>
      </c>
      <c r="L33" s="18"/>
      <c r="M33" s="11"/>
    </row>
    <row r="34" spans="1:14">
      <c r="A34" s="16"/>
      <c r="B34" s="11" t="s">
        <v>18</v>
      </c>
      <c r="C34" s="27"/>
      <c r="D34" s="27"/>
      <c r="E34" s="27"/>
      <c r="F34" s="27">
        <v>73.130391471143028</v>
      </c>
      <c r="G34" s="27">
        <v>73.542429470902036</v>
      </c>
      <c r="H34" s="27">
        <v>74.007665219589683</v>
      </c>
      <c r="I34" s="27">
        <v>74.474905595272233</v>
      </c>
      <c r="J34" s="36">
        <v>74.922725234549119</v>
      </c>
      <c r="K34" s="45">
        <v>21</v>
      </c>
      <c r="L34" s="18"/>
      <c r="M34" s="11"/>
    </row>
    <row r="35" spans="1:14">
      <c r="A35" s="16"/>
      <c r="B35" s="11" t="s">
        <v>16</v>
      </c>
      <c r="C35" s="27"/>
      <c r="D35" s="27"/>
      <c r="E35" s="27"/>
      <c r="F35" s="27">
        <v>73.454518933573425</v>
      </c>
      <c r="G35" s="27">
        <v>73.618796330371694</v>
      </c>
      <c r="H35" s="27">
        <v>73.878740819617477</v>
      </c>
      <c r="I35" s="27">
        <v>74.179887156707736</v>
      </c>
      <c r="J35" s="36">
        <v>74.482807271047207</v>
      </c>
      <c r="K35" s="45">
        <v>22</v>
      </c>
      <c r="L35" s="18"/>
      <c r="M35" s="11"/>
    </row>
    <row r="36" spans="1:14" ht="14.25" customHeight="1">
      <c r="A36" s="16"/>
      <c r="B36" s="11" t="s">
        <v>13</v>
      </c>
      <c r="C36" s="27"/>
      <c r="D36" s="27"/>
      <c r="E36" s="27"/>
      <c r="F36" s="27">
        <v>67.069107456552601</v>
      </c>
      <c r="G36" s="27">
        <v>67.478273706370899</v>
      </c>
      <c r="H36" s="27">
        <v>67.879721160790695</v>
      </c>
      <c r="I36" s="27">
        <v>68.205908689640339</v>
      </c>
      <c r="J36" s="36">
        <v>68.398839106187651</v>
      </c>
      <c r="K36" s="45">
        <v>23</v>
      </c>
      <c r="L36" s="18"/>
      <c r="M36" s="11"/>
    </row>
    <row r="37" spans="1:14">
      <c r="A37" s="16"/>
      <c r="B37" s="11" t="s">
        <v>181</v>
      </c>
      <c r="C37" s="27"/>
      <c r="D37" s="27"/>
      <c r="E37" s="27"/>
      <c r="F37" s="27">
        <v>68.703375737268132</v>
      </c>
      <c r="G37" s="27">
        <v>68.595459445612619</v>
      </c>
      <c r="H37" s="27">
        <v>68.457474982597915</v>
      </c>
      <c r="I37" s="27">
        <v>68.263864641667311</v>
      </c>
      <c r="J37" s="36">
        <v>68.058362335883373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175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182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176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177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6" t="s">
        <v>56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8</v>
      </c>
      <c r="C13" s="27">
        <v>70.807077426441808</v>
      </c>
      <c r="D13" s="27">
        <v>69.710309123510342</v>
      </c>
      <c r="E13" s="27">
        <v>67.28505693659676</v>
      </c>
      <c r="F13" s="27">
        <v>66.968364772932247</v>
      </c>
      <c r="G13" s="27">
        <v>69.256862618753601</v>
      </c>
      <c r="H13" s="27">
        <v>69.105407949536456</v>
      </c>
      <c r="I13" s="27">
        <v>67.051597219610443</v>
      </c>
      <c r="J13" s="36">
        <v>70.019080627016677</v>
      </c>
      <c r="K13" s="45">
        <v>1</v>
      </c>
      <c r="L13" s="18"/>
    </row>
    <row r="14" spans="1:15">
      <c r="A14" s="16"/>
      <c r="B14" s="12" t="s">
        <v>5</v>
      </c>
      <c r="C14" s="50">
        <v>67.311460087136737</v>
      </c>
      <c r="D14" s="50">
        <v>66.217675600293575</v>
      </c>
      <c r="E14" s="50">
        <v>67.292021936701431</v>
      </c>
      <c r="F14" s="50">
        <v>64.165608029944877</v>
      </c>
      <c r="G14" s="50">
        <v>64.903578562532942</v>
      </c>
      <c r="H14" s="50">
        <v>65.118038078952694</v>
      </c>
      <c r="I14" s="50">
        <v>67.82707089913454</v>
      </c>
      <c r="J14" s="50">
        <v>69.834305431440086</v>
      </c>
      <c r="K14" s="107">
        <v>2</v>
      </c>
      <c r="L14" s="18"/>
    </row>
    <row r="15" spans="1:15">
      <c r="A15" s="16"/>
      <c r="B15" s="11" t="s">
        <v>9</v>
      </c>
      <c r="C15" s="27">
        <v>67.609437225316142</v>
      </c>
      <c r="D15" s="27">
        <v>65.874358059361086</v>
      </c>
      <c r="E15" s="27">
        <v>65.199851428484791</v>
      </c>
      <c r="F15" s="27">
        <v>62.045822657631156</v>
      </c>
      <c r="G15" s="27">
        <v>64.512745778327613</v>
      </c>
      <c r="H15" s="27">
        <v>66.864613628024969</v>
      </c>
      <c r="I15" s="27">
        <v>65.250965786150616</v>
      </c>
      <c r="J15" s="36">
        <v>69.518271636106491</v>
      </c>
      <c r="K15" s="45">
        <v>3</v>
      </c>
      <c r="L15" s="18"/>
    </row>
    <row r="16" spans="1:15">
      <c r="A16" s="16"/>
      <c r="B16" s="11" t="s">
        <v>20</v>
      </c>
      <c r="C16" s="27">
        <v>69.283392016524814</v>
      </c>
      <c r="D16" s="27">
        <v>66.091584084308849</v>
      </c>
      <c r="E16" s="27">
        <v>65.009625944716504</v>
      </c>
      <c r="F16" s="27">
        <v>56.953735853594146</v>
      </c>
      <c r="G16" s="27">
        <v>61.606780059438861</v>
      </c>
      <c r="H16" s="27">
        <v>63.458546031210581</v>
      </c>
      <c r="I16" s="27">
        <v>71.007219745923607</v>
      </c>
      <c r="J16" s="36">
        <v>69.00421546495707</v>
      </c>
      <c r="K16" s="45">
        <v>4</v>
      </c>
      <c r="L16" s="18"/>
    </row>
    <row r="17" spans="1:15">
      <c r="A17" s="16"/>
      <c r="B17" s="11" t="s">
        <v>11</v>
      </c>
      <c r="C17" s="27">
        <v>66.400681978133079</v>
      </c>
      <c r="D17" s="27">
        <v>64.447806354009074</v>
      </c>
      <c r="E17" s="27">
        <v>63.845015707867439</v>
      </c>
      <c r="F17" s="27">
        <v>63.755306765043599</v>
      </c>
      <c r="G17" s="27">
        <v>62.492082983261156</v>
      </c>
      <c r="H17" s="27">
        <v>61.700274559970872</v>
      </c>
      <c r="I17" s="27">
        <v>67.958267000227437</v>
      </c>
      <c r="J17" s="36">
        <v>66.568802593377796</v>
      </c>
      <c r="K17" s="45">
        <v>5</v>
      </c>
      <c r="L17" s="18"/>
    </row>
    <row r="18" spans="1:15">
      <c r="A18" s="16"/>
      <c r="B18" s="11" t="s">
        <v>19</v>
      </c>
      <c r="C18" s="27">
        <v>66.173696297757701</v>
      </c>
      <c r="D18" s="27">
        <v>65.318889989001647</v>
      </c>
      <c r="E18" s="27">
        <v>64.278730672202968</v>
      </c>
      <c r="F18" s="27">
        <v>62.243331380658226</v>
      </c>
      <c r="G18" s="27">
        <v>64.039455196482805</v>
      </c>
      <c r="H18" s="27">
        <v>62.406248042541549</v>
      </c>
      <c r="I18" s="27">
        <v>66.206585360389923</v>
      </c>
      <c r="J18" s="36">
        <v>66.278726172763996</v>
      </c>
      <c r="K18" s="45">
        <v>6</v>
      </c>
      <c r="L18" s="18"/>
    </row>
    <row r="19" spans="1:15">
      <c r="A19" s="16"/>
      <c r="B19" s="11" t="s">
        <v>23</v>
      </c>
      <c r="C19" s="27">
        <v>64.401027630116118</v>
      </c>
      <c r="D19" s="27">
        <v>62.41074012691611</v>
      </c>
      <c r="E19" s="27">
        <v>62.855053242932158</v>
      </c>
      <c r="F19" s="27">
        <v>57.234401664513115</v>
      </c>
      <c r="G19" s="27">
        <v>56.780477210803006</v>
      </c>
      <c r="H19" s="27">
        <v>59.801962578451992</v>
      </c>
      <c r="I19" s="27">
        <v>63.596900426620451</v>
      </c>
      <c r="J19" s="36">
        <v>66.239521498887513</v>
      </c>
      <c r="K19" s="45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>
        <v>56.417894226547894</v>
      </c>
      <c r="G20" s="27">
        <v>63.85210466119041</v>
      </c>
      <c r="H20" s="27">
        <v>62.315296839669763</v>
      </c>
      <c r="I20" s="27">
        <v>64.793475078804221</v>
      </c>
      <c r="J20" s="36">
        <v>65.638157877104248</v>
      </c>
      <c r="K20" s="45">
        <v>8</v>
      </c>
      <c r="L20" s="18"/>
    </row>
    <row r="21" spans="1:15">
      <c r="A21" s="16"/>
      <c r="B21" s="11" t="s">
        <v>181</v>
      </c>
      <c r="C21" s="27"/>
      <c r="D21" s="27"/>
      <c r="E21" s="27"/>
      <c r="F21" s="27">
        <v>56.335693837577217</v>
      </c>
      <c r="G21" s="27">
        <v>59.898485055954595</v>
      </c>
      <c r="H21" s="27">
        <v>60.453444560058578</v>
      </c>
      <c r="I21" s="27">
        <v>65.88417813270938</v>
      </c>
      <c r="J21" s="36">
        <v>65.361950034530309</v>
      </c>
      <c r="K21" s="45">
        <v>9</v>
      </c>
      <c r="L21" s="18"/>
    </row>
    <row r="22" spans="1:15">
      <c r="A22" s="16"/>
      <c r="B22" s="11" t="s">
        <v>25</v>
      </c>
      <c r="C22" s="27">
        <v>66.958439396681555</v>
      </c>
      <c r="D22" s="27">
        <v>65.510117526344274</v>
      </c>
      <c r="E22" s="27">
        <v>68.292744760319707</v>
      </c>
      <c r="F22" s="27">
        <v>64.76380112663189</v>
      </c>
      <c r="G22" s="27">
        <v>64.820181547925102</v>
      </c>
      <c r="H22" s="27">
        <v>66.168957023317105</v>
      </c>
      <c r="I22" s="27">
        <v>66.782878119056591</v>
      </c>
      <c r="J22" s="36">
        <v>64.673896975402783</v>
      </c>
      <c r="K22" s="45">
        <v>10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60.402719438790974</v>
      </c>
      <c r="G23" s="27">
        <v>61.813972956119891</v>
      </c>
      <c r="H23" s="27">
        <v>63.230796451229686</v>
      </c>
      <c r="I23" s="27">
        <v>63.474200288004525</v>
      </c>
      <c r="J23" s="36">
        <v>63.979830218478554</v>
      </c>
      <c r="K23" s="45">
        <v>11</v>
      </c>
      <c r="L23" s="18"/>
      <c r="N23" s="23"/>
      <c r="O23" s="34"/>
    </row>
    <row r="24" spans="1:15">
      <c r="A24" s="16"/>
      <c r="B24" s="11" t="s">
        <v>13</v>
      </c>
      <c r="C24" s="27"/>
      <c r="D24" s="27"/>
      <c r="E24" s="27"/>
      <c r="F24" s="27">
        <v>51.338852081128486</v>
      </c>
      <c r="G24" s="27">
        <v>48.951561125246727</v>
      </c>
      <c r="H24" s="27">
        <v>56.67500984307329</v>
      </c>
      <c r="I24" s="27">
        <v>56.642234180738541</v>
      </c>
      <c r="J24" s="36">
        <v>63.564762815979577</v>
      </c>
      <c r="K24" s="45">
        <v>12</v>
      </c>
      <c r="L24" s="18"/>
      <c r="N24" s="23"/>
      <c r="O24" s="34"/>
    </row>
    <row r="25" spans="1:15">
      <c r="A25" s="16"/>
      <c r="B25" s="11" t="s">
        <v>15</v>
      </c>
      <c r="C25" s="27"/>
      <c r="D25" s="27"/>
      <c r="E25" s="27"/>
      <c r="F25" s="27">
        <v>57.147151426190057</v>
      </c>
      <c r="G25" s="27">
        <v>60.546740847585689</v>
      </c>
      <c r="H25" s="27">
        <v>57.199106196935112</v>
      </c>
      <c r="I25" s="27">
        <v>56.149403789834764</v>
      </c>
      <c r="J25" s="36">
        <v>63.214936361702236</v>
      </c>
      <c r="K25" s="45">
        <v>13</v>
      </c>
      <c r="L25" s="18"/>
    </row>
    <row r="26" spans="1:15">
      <c r="A26" s="16"/>
      <c r="B26" s="11" t="s">
        <v>21</v>
      </c>
      <c r="C26" s="27">
        <v>61.466125661200103</v>
      </c>
      <c r="D26" s="27">
        <v>60.835250801020948</v>
      </c>
      <c r="E26" s="27">
        <v>60.217932549254961</v>
      </c>
      <c r="F26" s="27">
        <v>57.71757023257836</v>
      </c>
      <c r="G26" s="27">
        <v>59.43267607503936</v>
      </c>
      <c r="H26" s="27">
        <v>61.963920440662115</v>
      </c>
      <c r="I26" s="27">
        <v>62.849742441554689</v>
      </c>
      <c r="J26" s="36">
        <v>63.146524528435208</v>
      </c>
      <c r="K26" s="45">
        <v>14</v>
      </c>
      <c r="L26" s="18"/>
    </row>
    <row r="27" spans="1:15">
      <c r="A27" s="16"/>
      <c r="B27" s="11" t="s">
        <v>24</v>
      </c>
      <c r="C27" s="27">
        <v>62.420606077624342</v>
      </c>
      <c r="D27" s="27">
        <v>60.365251649195883</v>
      </c>
      <c r="E27" s="27">
        <v>59.711866740409356</v>
      </c>
      <c r="F27" s="27">
        <v>56.646918222225729</v>
      </c>
      <c r="G27" s="27">
        <v>60.184398587629829</v>
      </c>
      <c r="H27" s="27">
        <v>60.946654336178284</v>
      </c>
      <c r="I27" s="27">
        <v>64.074673097222174</v>
      </c>
      <c r="J27" s="36">
        <v>62.977651567687822</v>
      </c>
      <c r="K27" s="45">
        <v>15</v>
      </c>
      <c r="L27" s="18"/>
    </row>
    <row r="28" spans="1:15">
      <c r="A28" s="16"/>
      <c r="B28" s="12" t="s">
        <v>27</v>
      </c>
      <c r="C28" s="28">
        <v>62.782148100189062</v>
      </c>
      <c r="D28" s="28">
        <v>60.512011729126272</v>
      </c>
      <c r="E28" s="28">
        <v>60.679709391791157</v>
      </c>
      <c r="F28" s="28">
        <v>57.767118703138379</v>
      </c>
      <c r="G28" s="28">
        <v>58.273118026465596</v>
      </c>
      <c r="H28" s="28">
        <v>58.910010344031768</v>
      </c>
      <c r="I28" s="28">
        <v>62.37181206375292</v>
      </c>
      <c r="J28" s="50">
        <v>62.620422216961188</v>
      </c>
      <c r="K28" s="45"/>
      <c r="L28" s="18"/>
    </row>
    <row r="29" spans="1:15">
      <c r="A29" s="16"/>
      <c r="B29" s="11" t="s">
        <v>18</v>
      </c>
      <c r="C29" s="27"/>
      <c r="D29" s="27"/>
      <c r="E29" s="27"/>
      <c r="F29" s="27">
        <v>58.218188510490918</v>
      </c>
      <c r="G29" s="27">
        <v>56.062896843140756</v>
      </c>
      <c r="H29" s="27">
        <v>55.904932467122961</v>
      </c>
      <c r="I29" s="27">
        <v>61.755735054012682</v>
      </c>
      <c r="J29" s="36">
        <v>61.255102730942035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56.996618043349237</v>
      </c>
      <c r="G30" s="27">
        <v>59.437325581716962</v>
      </c>
      <c r="H30" s="27">
        <v>61.977050028566204</v>
      </c>
      <c r="I30" s="27">
        <v>60.635013230537183</v>
      </c>
      <c r="J30" s="36">
        <v>60.197435140374068</v>
      </c>
      <c r="K30" s="45">
        <v>17</v>
      </c>
      <c r="L30" s="18"/>
    </row>
    <row r="31" spans="1:15">
      <c r="A31" s="16"/>
      <c r="B31" s="11" t="s">
        <v>4</v>
      </c>
      <c r="C31" s="27"/>
      <c r="D31" s="27"/>
      <c r="E31" s="27"/>
      <c r="F31" s="27">
        <v>57.981275199890661</v>
      </c>
      <c r="G31" s="27">
        <v>57.538246082227772</v>
      </c>
      <c r="H31" s="27">
        <v>55.826674779416031</v>
      </c>
      <c r="I31" s="27">
        <v>59.111357432181435</v>
      </c>
      <c r="J31" s="36">
        <v>60.155154796657165</v>
      </c>
      <c r="K31" s="45">
        <v>18</v>
      </c>
      <c r="L31" s="18"/>
    </row>
    <row r="32" spans="1:15">
      <c r="A32" s="16"/>
      <c r="B32" s="11" t="s">
        <v>16</v>
      </c>
      <c r="C32" s="27"/>
      <c r="D32" s="27"/>
      <c r="E32" s="27"/>
      <c r="F32" s="27">
        <v>56.409255613569584</v>
      </c>
      <c r="G32" s="27">
        <v>55.866363756061752</v>
      </c>
      <c r="H32" s="27">
        <v>60.266089844299387</v>
      </c>
      <c r="I32" s="27">
        <v>61.187699511214156</v>
      </c>
      <c r="J32" s="36">
        <v>59.940384441255048</v>
      </c>
      <c r="K32" s="45">
        <v>19</v>
      </c>
      <c r="L32" s="18"/>
    </row>
    <row r="33" spans="1:14">
      <c r="A33" s="16"/>
      <c r="B33" s="11" t="s">
        <v>22</v>
      </c>
      <c r="C33" s="27">
        <v>60.779633118830198</v>
      </c>
      <c r="D33" s="27">
        <v>57.733857133558566</v>
      </c>
      <c r="E33" s="27">
        <v>55.73404382397699</v>
      </c>
      <c r="F33" s="27">
        <v>53.325257008287664</v>
      </c>
      <c r="G33" s="27">
        <v>56.657605510487599</v>
      </c>
      <c r="H33" s="27">
        <v>53.835278768251392</v>
      </c>
      <c r="I33" s="27">
        <v>58.157595219909965</v>
      </c>
      <c r="J33" s="36">
        <v>59.355122543202214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53.974992448107706</v>
      </c>
      <c r="G34" s="27">
        <v>62.261106161065236</v>
      </c>
      <c r="H34" s="27">
        <v>58.77746253899555</v>
      </c>
      <c r="I34" s="27">
        <v>59.485384542616593</v>
      </c>
      <c r="J34" s="36">
        <v>58.650088204463927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58.441258844605279</v>
      </c>
      <c r="G35" s="27">
        <v>59.279582077613156</v>
      </c>
      <c r="H35" s="27">
        <v>55.376292673597362</v>
      </c>
      <c r="I35" s="27">
        <v>58.216569400316395</v>
      </c>
      <c r="J35" s="36">
        <v>58.379915344599176</v>
      </c>
      <c r="K35" s="45">
        <v>22</v>
      </c>
      <c r="L35" s="18"/>
    </row>
    <row r="36" spans="1:14" ht="14.25" customHeight="1">
      <c r="A36" s="16"/>
      <c r="B36" s="11" t="s">
        <v>26</v>
      </c>
      <c r="C36" s="27">
        <v>57.280058332488515</v>
      </c>
      <c r="D36" s="27">
        <v>56.580098620437369</v>
      </c>
      <c r="E36" s="27">
        <v>54.795006876830641</v>
      </c>
      <c r="F36" s="27">
        <v>58.373091199200935</v>
      </c>
      <c r="G36" s="27">
        <v>55.976994026396085</v>
      </c>
      <c r="H36" s="27">
        <v>54.521763136287959</v>
      </c>
      <c r="I36" s="27">
        <v>58.219949233806524</v>
      </c>
      <c r="J36" s="36">
        <v>58.345891719352736</v>
      </c>
      <c r="K36" s="45">
        <v>23</v>
      </c>
      <c r="L36" s="18"/>
    </row>
    <row r="37" spans="1:14">
      <c r="A37" s="16"/>
      <c r="B37" s="11" t="s">
        <v>6</v>
      </c>
      <c r="C37" s="27">
        <v>53.845329246366411</v>
      </c>
      <c r="D37" s="27">
        <v>52.941133425779242</v>
      </c>
      <c r="E37" s="27">
        <v>56.013233048050829</v>
      </c>
      <c r="F37" s="27">
        <v>55.468230824551121</v>
      </c>
      <c r="G37" s="27">
        <v>55.275093032871617</v>
      </c>
      <c r="H37" s="27">
        <v>54.893079059505737</v>
      </c>
      <c r="I37" s="27">
        <v>55.613401041314624</v>
      </c>
      <c r="J37" s="36">
        <v>56.472110092693924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56.027737745575259</v>
      </c>
      <c r="D13" s="50">
        <v>56.818358511186631</v>
      </c>
      <c r="E13" s="50">
        <v>58.835665775737425</v>
      </c>
      <c r="F13" s="50">
        <v>56.435926652778122</v>
      </c>
      <c r="G13" s="50">
        <v>57.865758211709981</v>
      </c>
      <c r="H13" s="50">
        <v>57.755810971054942</v>
      </c>
      <c r="I13" s="50">
        <v>59.079795607430476</v>
      </c>
      <c r="J13" s="50">
        <v>61.9990731428137</v>
      </c>
      <c r="K13" s="107">
        <v>1</v>
      </c>
      <c r="L13" s="18"/>
    </row>
    <row r="14" spans="1:15" s="51" customFormat="1">
      <c r="A14" s="94"/>
      <c r="B14" s="11" t="s">
        <v>20</v>
      </c>
      <c r="C14" s="27">
        <v>55.936904475795757</v>
      </c>
      <c r="D14" s="27">
        <v>54.246130355378583</v>
      </c>
      <c r="E14" s="27">
        <v>54.047144158598826</v>
      </c>
      <c r="F14" s="27">
        <v>48.49554858057305</v>
      </c>
      <c r="G14" s="27">
        <v>55.458888123982078</v>
      </c>
      <c r="H14" s="27">
        <v>56.951561934149233</v>
      </c>
      <c r="I14" s="27">
        <v>63.155746053993269</v>
      </c>
      <c r="J14" s="36">
        <v>61.00596450714346</v>
      </c>
      <c r="K14" s="45">
        <v>2</v>
      </c>
      <c r="L14" s="95"/>
    </row>
    <row r="15" spans="1:15">
      <c r="A15" s="16"/>
      <c r="B15" s="11" t="s">
        <v>14</v>
      </c>
      <c r="C15" s="27"/>
      <c r="D15" s="27"/>
      <c r="E15" s="27"/>
      <c r="F15" s="27">
        <v>52.017494478846402</v>
      </c>
      <c r="G15" s="27">
        <v>57.289290930989409</v>
      </c>
      <c r="H15" s="27">
        <v>58.348288383927738</v>
      </c>
      <c r="I15" s="27">
        <v>57.056527131524824</v>
      </c>
      <c r="J15" s="36">
        <v>58.404349828902347</v>
      </c>
      <c r="K15" s="45">
        <v>3</v>
      </c>
      <c r="L15" s="18"/>
    </row>
    <row r="16" spans="1:15">
      <c r="A16" s="16"/>
      <c r="B16" s="11" t="s">
        <v>9</v>
      </c>
      <c r="C16" s="27">
        <v>57.302743268757837</v>
      </c>
      <c r="D16" s="27">
        <v>53.704094456425608</v>
      </c>
      <c r="E16" s="27">
        <v>54.838352675424296</v>
      </c>
      <c r="F16" s="27">
        <v>53.210416422774095</v>
      </c>
      <c r="G16" s="27">
        <v>55.295977007331508</v>
      </c>
      <c r="H16" s="27">
        <v>57.091737933711386</v>
      </c>
      <c r="I16" s="27">
        <v>53.716145504849379</v>
      </c>
      <c r="J16" s="36">
        <v>58.192612620683192</v>
      </c>
      <c r="K16" s="45">
        <v>4</v>
      </c>
      <c r="L16" s="18"/>
    </row>
    <row r="17" spans="1:15">
      <c r="A17" s="16"/>
      <c r="B17" s="11" t="s">
        <v>181</v>
      </c>
      <c r="C17" s="27"/>
      <c r="D17" s="27"/>
      <c r="E17" s="27"/>
      <c r="F17" s="27">
        <v>42.927330970645457</v>
      </c>
      <c r="G17" s="27">
        <v>47.031730422117938</v>
      </c>
      <c r="H17" s="27">
        <v>49.077310281653816</v>
      </c>
      <c r="I17" s="27">
        <v>55.422456205792514</v>
      </c>
      <c r="J17" s="36">
        <v>57.72309660152041</v>
      </c>
      <c r="K17" s="45">
        <v>5</v>
      </c>
      <c r="L17" s="18"/>
    </row>
    <row r="18" spans="1:15">
      <c r="A18" s="16"/>
      <c r="B18" s="11" t="s">
        <v>19</v>
      </c>
      <c r="C18" s="27">
        <v>56.610483776336132</v>
      </c>
      <c r="D18" s="27">
        <v>57.133967962610591</v>
      </c>
      <c r="E18" s="27">
        <v>55.396695112677584</v>
      </c>
      <c r="F18" s="27">
        <v>54.664847287944738</v>
      </c>
      <c r="G18" s="27">
        <v>56.358949372252177</v>
      </c>
      <c r="H18" s="27">
        <v>55.920068660774234</v>
      </c>
      <c r="I18" s="27">
        <v>58.260822257993283</v>
      </c>
      <c r="J18" s="36">
        <v>57.221343812046712</v>
      </c>
      <c r="K18" s="45">
        <v>6</v>
      </c>
      <c r="L18" s="18"/>
    </row>
    <row r="19" spans="1:15">
      <c r="A19" s="16"/>
      <c r="B19" s="11" t="s">
        <v>8</v>
      </c>
      <c r="C19" s="27">
        <v>54.176728222487277</v>
      </c>
      <c r="D19" s="27">
        <v>53.657433075158693</v>
      </c>
      <c r="E19" s="27">
        <v>52.570104752393064</v>
      </c>
      <c r="F19" s="27">
        <v>54.120530277944546</v>
      </c>
      <c r="G19" s="27">
        <v>56.034576353170984</v>
      </c>
      <c r="H19" s="27">
        <v>55.652139177674883</v>
      </c>
      <c r="I19" s="27">
        <v>54.983383308773007</v>
      </c>
      <c r="J19" s="36">
        <v>56.654894947086213</v>
      </c>
      <c r="K19" s="45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>
        <v>47.958849513861971</v>
      </c>
      <c r="G20" s="27">
        <v>56.060194674653609</v>
      </c>
      <c r="H20" s="27">
        <v>52.749063856992215</v>
      </c>
      <c r="I20" s="27">
        <v>54.988936772805566</v>
      </c>
      <c r="J20" s="36">
        <v>55.937209370887629</v>
      </c>
      <c r="K20" s="45">
        <v>8</v>
      </c>
      <c r="L20" s="18"/>
    </row>
    <row r="21" spans="1:15">
      <c r="A21" s="16"/>
      <c r="B21" s="11" t="s">
        <v>11</v>
      </c>
      <c r="C21" s="49">
        <v>51.922665718845451</v>
      </c>
      <c r="D21" s="49">
        <v>54.89411367740972</v>
      </c>
      <c r="E21" s="49">
        <v>53.251089416613176</v>
      </c>
      <c r="F21" s="49">
        <v>54.819989508692316</v>
      </c>
      <c r="G21" s="49">
        <v>53.72416467394816</v>
      </c>
      <c r="H21" s="49">
        <v>52.045926854796697</v>
      </c>
      <c r="I21" s="49">
        <v>56.335223620848204</v>
      </c>
      <c r="J21" s="36">
        <v>55.777566121706002</v>
      </c>
      <c r="K21" s="130">
        <v>9</v>
      </c>
      <c r="L21" s="18"/>
    </row>
    <row r="22" spans="1:15" s="51" customFormat="1">
      <c r="A22" s="94"/>
      <c r="B22" s="12" t="s">
        <v>27</v>
      </c>
      <c r="C22" s="28">
        <v>53.414853823927011</v>
      </c>
      <c r="D22" s="28">
        <v>52.543198005588977</v>
      </c>
      <c r="E22" s="28">
        <v>53.252729560085562</v>
      </c>
      <c r="F22" s="28">
        <v>50.353638835958471</v>
      </c>
      <c r="G22" s="28">
        <v>51.475992945906135</v>
      </c>
      <c r="H22" s="28">
        <v>51.57994143404472</v>
      </c>
      <c r="I22" s="28">
        <v>54.374475654423279</v>
      </c>
      <c r="J22" s="50">
        <v>54.802068932852052</v>
      </c>
      <c r="K22" s="130"/>
      <c r="L22" s="95"/>
    </row>
    <row r="23" spans="1:15">
      <c r="A23" s="16"/>
      <c r="B23" s="11" t="s">
        <v>25</v>
      </c>
      <c r="C23" s="27">
        <v>57.10621606213968</v>
      </c>
      <c r="D23" s="27">
        <v>56.570529970162028</v>
      </c>
      <c r="E23" s="27">
        <v>58.782962088518175</v>
      </c>
      <c r="F23" s="27">
        <v>56.451111428469822</v>
      </c>
      <c r="G23" s="27">
        <v>57.555216932008349</v>
      </c>
      <c r="H23" s="27">
        <v>56.850000606708875</v>
      </c>
      <c r="I23" s="27">
        <v>57.98450453676849</v>
      </c>
      <c r="J23" s="36">
        <v>54.802021408809523</v>
      </c>
      <c r="K23" s="127">
        <v>10</v>
      </c>
      <c r="L23" s="18"/>
      <c r="N23" s="23"/>
      <c r="O23" s="34"/>
    </row>
    <row r="24" spans="1:15">
      <c r="A24" s="16"/>
      <c r="B24" s="11" t="s">
        <v>15</v>
      </c>
      <c r="C24" s="27"/>
      <c r="D24" s="27"/>
      <c r="E24" s="27"/>
      <c r="F24" s="27">
        <v>47.673376809698823</v>
      </c>
      <c r="G24" s="27">
        <v>53.701223374621279</v>
      </c>
      <c r="H24" s="27">
        <v>50.759508781353979</v>
      </c>
      <c r="I24" s="27">
        <v>49.791531717285977</v>
      </c>
      <c r="J24" s="36">
        <v>54.392642665460464</v>
      </c>
      <c r="K24" s="127">
        <v>11</v>
      </c>
      <c r="L24" s="18"/>
      <c r="N24" s="23"/>
      <c r="O24" s="34"/>
    </row>
    <row r="25" spans="1:15">
      <c r="A25" s="16"/>
      <c r="B25" s="11" t="s">
        <v>24</v>
      </c>
      <c r="C25" s="27">
        <v>52.220154311220938</v>
      </c>
      <c r="D25" s="27">
        <v>51.711801300732482</v>
      </c>
      <c r="E25" s="27">
        <v>51.486094289530314</v>
      </c>
      <c r="F25" s="27">
        <v>48.776302578311252</v>
      </c>
      <c r="G25" s="27">
        <v>52.33618227938446</v>
      </c>
      <c r="H25" s="27">
        <v>50.809628442152665</v>
      </c>
      <c r="I25" s="27">
        <v>54.160683937980579</v>
      </c>
      <c r="J25" s="36">
        <v>54.293061527182971</v>
      </c>
      <c r="K25" s="45">
        <v>12</v>
      </c>
      <c r="L25" s="18"/>
    </row>
    <row r="26" spans="1:15">
      <c r="A26" s="16"/>
      <c r="B26" s="11" t="s">
        <v>16</v>
      </c>
      <c r="C26" s="27"/>
      <c r="D26" s="27"/>
      <c r="E26" s="27"/>
      <c r="F26" s="27">
        <v>48.330508716368506</v>
      </c>
      <c r="G26" s="27">
        <v>49.493301673521586</v>
      </c>
      <c r="H26" s="27">
        <v>52.892416014234492</v>
      </c>
      <c r="I26" s="27">
        <v>54.982494671712509</v>
      </c>
      <c r="J26" s="36">
        <v>53.470826572636177</v>
      </c>
      <c r="K26" s="45">
        <v>13</v>
      </c>
      <c r="L26" s="18"/>
    </row>
    <row r="27" spans="1:15">
      <c r="A27" s="16"/>
      <c r="B27" s="11" t="s">
        <v>23</v>
      </c>
      <c r="C27" s="27">
        <v>52.767397107672522</v>
      </c>
      <c r="D27" s="27">
        <v>51.372013166825937</v>
      </c>
      <c r="E27" s="27">
        <v>53.613359016263018</v>
      </c>
      <c r="F27" s="27">
        <v>48.622474380483979</v>
      </c>
      <c r="G27" s="27">
        <v>48.839336853139748</v>
      </c>
      <c r="H27" s="27">
        <v>50.049814125352242</v>
      </c>
      <c r="I27" s="27">
        <v>49.998684979139618</v>
      </c>
      <c r="J27" s="36">
        <v>53.186654843715367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>
        <v>46.705203652367217</v>
      </c>
      <c r="G28" s="27">
        <v>47.552986943301732</v>
      </c>
      <c r="H28" s="27">
        <v>49.173205692624677</v>
      </c>
      <c r="I28" s="27">
        <v>54.0455672016382</v>
      </c>
      <c r="J28" s="36">
        <v>52.952405987884873</v>
      </c>
      <c r="K28" s="45">
        <v>15</v>
      </c>
      <c r="L28" s="18"/>
    </row>
    <row r="29" spans="1:15">
      <c r="A29" s="16"/>
      <c r="B29" s="11" t="s">
        <v>26</v>
      </c>
      <c r="C29" s="27">
        <v>49.264438015046579</v>
      </c>
      <c r="D29" s="27">
        <v>47.983953284767537</v>
      </c>
      <c r="E29" s="27">
        <v>47.511222998405906</v>
      </c>
      <c r="F29" s="27">
        <v>50.537564437898375</v>
      </c>
      <c r="G29" s="27">
        <v>49.880670799740749</v>
      </c>
      <c r="H29" s="27">
        <v>48.344259509396245</v>
      </c>
      <c r="I29" s="27">
        <v>52.85156842468114</v>
      </c>
      <c r="J29" s="36">
        <v>52.853304741129634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47.137831061184734</v>
      </c>
      <c r="G30" s="27">
        <v>51.473203543543391</v>
      </c>
      <c r="H30" s="27">
        <v>52.67363394310479</v>
      </c>
      <c r="I30" s="27">
        <v>51.361024177591389</v>
      </c>
      <c r="J30" s="36">
        <v>51.947008305626511</v>
      </c>
      <c r="K30" s="45">
        <v>17</v>
      </c>
      <c r="L30" s="18"/>
    </row>
    <row r="31" spans="1:15">
      <c r="A31" s="16"/>
      <c r="B31" s="11" t="s">
        <v>21</v>
      </c>
      <c r="C31" s="27">
        <v>51.228789044067724</v>
      </c>
      <c r="D31" s="27">
        <v>50.564920692202186</v>
      </c>
      <c r="E31" s="27">
        <v>50.143302241983712</v>
      </c>
      <c r="F31" s="27">
        <v>48.568788056039978</v>
      </c>
      <c r="G31" s="27">
        <v>53.39352273373926</v>
      </c>
      <c r="H31" s="27">
        <v>54.563992115741286</v>
      </c>
      <c r="I31" s="27">
        <v>52.544264021246491</v>
      </c>
      <c r="J31" s="36">
        <v>50.865734221024283</v>
      </c>
      <c r="K31" s="45">
        <v>18</v>
      </c>
      <c r="L31" s="18"/>
    </row>
    <row r="32" spans="1:15">
      <c r="A32" s="16"/>
      <c r="B32" s="11" t="s">
        <v>7</v>
      </c>
      <c r="C32" s="27"/>
      <c r="D32" s="27"/>
      <c r="E32" s="27"/>
      <c r="F32" s="27">
        <v>50.386585396623992</v>
      </c>
      <c r="G32" s="27">
        <v>50.150335579888363</v>
      </c>
      <c r="H32" s="27">
        <v>47.787940055463729</v>
      </c>
      <c r="I32" s="27">
        <v>49.811560294058999</v>
      </c>
      <c r="J32" s="36">
        <v>50.679828104300618</v>
      </c>
      <c r="K32" s="45">
        <v>19</v>
      </c>
      <c r="L32" s="18"/>
    </row>
    <row r="33" spans="1:14">
      <c r="A33" s="16"/>
      <c r="B33" s="11" t="s">
        <v>6</v>
      </c>
      <c r="C33" s="27">
        <v>45.632478650621643</v>
      </c>
      <c r="D33" s="27">
        <v>45.393481361766803</v>
      </c>
      <c r="E33" s="27">
        <v>47.902306729543028</v>
      </c>
      <c r="F33" s="27">
        <v>46.902736770556118</v>
      </c>
      <c r="G33" s="27">
        <v>48.615440276077031</v>
      </c>
      <c r="H33" s="27">
        <v>47.72202996031649</v>
      </c>
      <c r="I33" s="27">
        <v>48.838911667546334</v>
      </c>
      <c r="J33" s="36">
        <v>50.303256134724407</v>
      </c>
      <c r="K33" s="45">
        <v>20</v>
      </c>
      <c r="L33" s="18"/>
    </row>
    <row r="34" spans="1:14">
      <c r="A34" s="16"/>
      <c r="B34" s="11" t="s">
        <v>22</v>
      </c>
      <c r="C34" s="27">
        <v>49.122564510435225</v>
      </c>
      <c r="D34" s="27">
        <v>46.618884943823055</v>
      </c>
      <c r="E34" s="27">
        <v>46.147302161075707</v>
      </c>
      <c r="F34" s="27">
        <v>45.273291311740657</v>
      </c>
      <c r="G34" s="27">
        <v>49.553006744394864</v>
      </c>
      <c r="H34" s="27">
        <v>45.682830994065242</v>
      </c>
      <c r="I34" s="27">
        <v>47.873674769288982</v>
      </c>
      <c r="J34" s="36">
        <v>49.312032065115382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37.025868526223718</v>
      </c>
      <c r="G35" s="27">
        <v>38.14995362994317</v>
      </c>
      <c r="H35" s="27">
        <v>44.375386692164923</v>
      </c>
      <c r="I35" s="27">
        <v>45.954722583039526</v>
      </c>
      <c r="J35" s="36">
        <v>48.861803273384446</v>
      </c>
      <c r="K35" s="45">
        <v>22</v>
      </c>
      <c r="L35" s="18"/>
    </row>
    <row r="36" spans="1:14" ht="14.25" customHeight="1">
      <c r="A36" s="16"/>
      <c r="B36" s="11" t="s">
        <v>4</v>
      </c>
      <c r="C36" s="27"/>
      <c r="D36" s="27"/>
      <c r="E36" s="27"/>
      <c r="F36" s="27">
        <v>47.399561113768726</v>
      </c>
      <c r="G36" s="27">
        <v>49.893838101978538</v>
      </c>
      <c r="H36" s="27">
        <v>45.68687861968214</v>
      </c>
      <c r="I36" s="27">
        <v>48.709074507538006</v>
      </c>
      <c r="J36" s="36">
        <v>48.35292380692043</v>
      </c>
      <c r="K36" s="45">
        <v>23</v>
      </c>
      <c r="L36" s="18"/>
    </row>
    <row r="37" spans="1:14">
      <c r="A37" s="16"/>
      <c r="B37" s="11" t="s">
        <v>12</v>
      </c>
      <c r="C37" s="27"/>
      <c r="D37" s="27"/>
      <c r="E37" s="27"/>
      <c r="F37" s="27">
        <v>43.520116802600725</v>
      </c>
      <c r="G37" s="27">
        <v>48.949478237610464</v>
      </c>
      <c r="H37" s="27">
        <v>46.343530445730593</v>
      </c>
      <c r="I37" s="27">
        <v>47.490819652393782</v>
      </c>
      <c r="J37" s="36">
        <v>47.627172088187429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27.879438231861144</v>
      </c>
      <c r="G13" s="27">
        <v>22.065910150785015</v>
      </c>
      <c r="H13" s="27">
        <v>21.702849108878134</v>
      </c>
      <c r="I13" s="27">
        <v>18.867630919425377</v>
      </c>
      <c r="J13" s="36">
        <v>23.131403474327929</v>
      </c>
      <c r="K13" s="45">
        <v>1</v>
      </c>
      <c r="L13" s="18"/>
    </row>
    <row r="14" spans="1:15">
      <c r="A14" s="16"/>
      <c r="B14" s="11" t="s">
        <v>23</v>
      </c>
      <c r="C14" s="27">
        <v>18.064355415663162</v>
      </c>
      <c r="D14" s="27">
        <v>17.687223285034356</v>
      </c>
      <c r="E14" s="27">
        <v>14.703068026104932</v>
      </c>
      <c r="F14" s="27">
        <v>15.046767387399393</v>
      </c>
      <c r="G14" s="27">
        <v>13.985562951157776</v>
      </c>
      <c r="H14" s="27">
        <v>16.30740536367226</v>
      </c>
      <c r="I14" s="27">
        <v>21.381666296649389</v>
      </c>
      <c r="J14" s="36">
        <v>19.705763567608997</v>
      </c>
      <c r="K14" s="45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>
        <v>18.250226559594338</v>
      </c>
      <c r="G15" s="27">
        <v>13.28578554397474</v>
      </c>
      <c r="H15" s="27">
        <v>18.163261499268511</v>
      </c>
      <c r="I15" s="27">
        <v>17.597773721535656</v>
      </c>
      <c r="J15" s="36">
        <v>19.619650268762332</v>
      </c>
      <c r="K15" s="45">
        <v>3</v>
      </c>
      <c r="L15" s="18"/>
    </row>
    <row r="16" spans="1:15">
      <c r="A16" s="16"/>
      <c r="B16" s="11" t="s">
        <v>21</v>
      </c>
      <c r="C16" s="27">
        <v>16.655146226926831</v>
      </c>
      <c r="D16" s="27">
        <v>16.88220229815574</v>
      </c>
      <c r="E16" s="27">
        <v>16.730384738704846</v>
      </c>
      <c r="F16" s="27">
        <v>15.850948228888532</v>
      </c>
      <c r="G16" s="27">
        <v>10.161434780787406</v>
      </c>
      <c r="H16" s="27">
        <v>11.942317839632402</v>
      </c>
      <c r="I16" s="27">
        <v>16.397009788690038</v>
      </c>
      <c r="J16" s="36">
        <v>19.4481746742266</v>
      </c>
      <c r="K16" s="45">
        <v>4</v>
      </c>
      <c r="L16" s="18"/>
    </row>
    <row r="17" spans="1:21">
      <c r="A17" s="16"/>
      <c r="B17" s="11" t="s">
        <v>8</v>
      </c>
      <c r="C17" s="27">
        <v>23.486979125052596</v>
      </c>
      <c r="D17" s="27">
        <v>23.027980007820247</v>
      </c>
      <c r="E17" s="27">
        <v>21.869704897588484</v>
      </c>
      <c r="F17" s="27">
        <v>19.184930882739177</v>
      </c>
      <c r="G17" s="27">
        <v>19.091662205908591</v>
      </c>
      <c r="H17" s="27">
        <v>19.467876696578127</v>
      </c>
      <c r="I17" s="27">
        <v>17.998398861866143</v>
      </c>
      <c r="J17" s="36">
        <v>19.086611483979745</v>
      </c>
      <c r="K17" s="45">
        <v>5</v>
      </c>
      <c r="L17" s="18"/>
    </row>
    <row r="18" spans="1:21">
      <c r="A18" s="16"/>
      <c r="B18" s="11" t="s">
        <v>12</v>
      </c>
      <c r="C18" s="27"/>
      <c r="D18" s="27"/>
      <c r="E18" s="27"/>
      <c r="F18" s="27">
        <v>19.369851057521579</v>
      </c>
      <c r="G18" s="27">
        <v>21.380326730814097</v>
      </c>
      <c r="H18" s="27">
        <v>21.154251231950919</v>
      </c>
      <c r="I18" s="27">
        <v>20.16446388762791</v>
      </c>
      <c r="J18" s="36">
        <v>18.794082004516088</v>
      </c>
      <c r="K18" s="45">
        <v>6</v>
      </c>
      <c r="L18" s="18"/>
    </row>
    <row r="19" spans="1:21">
      <c r="A19" s="16"/>
      <c r="B19" s="11" t="s">
        <v>22</v>
      </c>
      <c r="C19" s="27">
        <v>19.179409845472371</v>
      </c>
      <c r="D19" s="27">
        <v>19.25190478788209</v>
      </c>
      <c r="E19" s="27">
        <v>17.200872223050542</v>
      </c>
      <c r="F19" s="27">
        <v>15.099722248493988</v>
      </c>
      <c r="G19" s="27">
        <v>12.539532340062676</v>
      </c>
      <c r="H19" s="27">
        <v>15.143131005996855</v>
      </c>
      <c r="I19" s="27">
        <v>17.683022336358675</v>
      </c>
      <c r="J19" s="36">
        <v>16.920510576783109</v>
      </c>
      <c r="K19" s="45">
        <v>7</v>
      </c>
      <c r="L19" s="18"/>
    </row>
    <row r="20" spans="1:21">
      <c r="A20" s="16"/>
      <c r="B20" s="11" t="s">
        <v>9</v>
      </c>
      <c r="C20" s="27">
        <v>15.244460506615475</v>
      </c>
      <c r="D20" s="27">
        <v>18.475199020208208</v>
      </c>
      <c r="E20" s="27">
        <v>15.891905466112336</v>
      </c>
      <c r="F20" s="27">
        <v>14.240369527367047</v>
      </c>
      <c r="G20" s="27">
        <v>14.286965347512886</v>
      </c>
      <c r="H20" s="27">
        <v>14.615704037660537</v>
      </c>
      <c r="I20" s="27">
        <v>17.678048697588064</v>
      </c>
      <c r="J20" s="36">
        <v>16.291824410206747</v>
      </c>
      <c r="K20" s="131">
        <v>8</v>
      </c>
      <c r="L20" s="18"/>
    </row>
    <row r="21" spans="1:21">
      <c r="A21" s="16"/>
      <c r="B21" s="11" t="s">
        <v>11</v>
      </c>
      <c r="C21" s="52">
        <v>21.804017410627647</v>
      </c>
      <c r="D21" s="52">
        <v>14.823922204770366</v>
      </c>
      <c r="E21" s="52">
        <v>16.593404035123736</v>
      </c>
      <c r="F21" s="52">
        <v>14.014810025056427</v>
      </c>
      <c r="G21" s="52">
        <v>14.030653401452003</v>
      </c>
      <c r="H21" s="52">
        <v>15.64737626024122</v>
      </c>
      <c r="I21" s="52">
        <v>17.103207442503386</v>
      </c>
      <c r="J21" s="36">
        <v>16.210469742114828</v>
      </c>
      <c r="K21" s="45">
        <v>9</v>
      </c>
      <c r="L21" s="18"/>
    </row>
    <row r="22" spans="1:21">
      <c r="A22" s="16"/>
      <c r="B22" s="11" t="s">
        <v>25</v>
      </c>
      <c r="C22" s="27">
        <v>14.713938113423458</v>
      </c>
      <c r="D22" s="27">
        <v>13.646147443169705</v>
      </c>
      <c r="E22" s="27">
        <v>13.924997966783334</v>
      </c>
      <c r="F22" s="27">
        <v>12.835395010105049</v>
      </c>
      <c r="G22" s="27">
        <v>11.207845682350822</v>
      </c>
      <c r="H22" s="27">
        <v>14.083577610758397</v>
      </c>
      <c r="I22" s="27">
        <v>13.174594791501626</v>
      </c>
      <c r="J22" s="36">
        <v>15.264080298652475</v>
      </c>
      <c r="K22" s="45">
        <v>10</v>
      </c>
      <c r="L22" s="18"/>
    </row>
    <row r="23" spans="1:21">
      <c r="A23" s="16"/>
      <c r="B23" s="11" t="s">
        <v>10</v>
      </c>
      <c r="C23" s="27"/>
      <c r="D23" s="27"/>
      <c r="E23" s="27"/>
      <c r="F23" s="27">
        <v>14.993295701391299</v>
      </c>
      <c r="G23" s="27">
        <v>12.202838648271122</v>
      </c>
      <c r="H23" s="27">
        <v>15.351561892791556</v>
      </c>
      <c r="I23" s="27">
        <v>15.132194186019632</v>
      </c>
      <c r="J23" s="36">
        <v>14.7792302713915</v>
      </c>
      <c r="K23" s="45">
        <v>11</v>
      </c>
      <c r="L23" s="18"/>
      <c r="N23" s="23"/>
      <c r="O23" s="34"/>
    </row>
    <row r="24" spans="1:21">
      <c r="A24" s="16"/>
      <c r="B24" s="11" t="s">
        <v>15</v>
      </c>
      <c r="C24" s="27"/>
      <c r="D24" s="27"/>
      <c r="E24" s="27"/>
      <c r="F24" s="27">
        <v>16.577518188338971</v>
      </c>
      <c r="G24" s="27">
        <v>11.305854919014307</v>
      </c>
      <c r="H24" s="27">
        <v>11.258213359855217</v>
      </c>
      <c r="I24" s="27">
        <v>11.322808750698679</v>
      </c>
      <c r="J24" s="36">
        <v>13.956027173328961</v>
      </c>
      <c r="K24" s="45">
        <v>12</v>
      </c>
      <c r="L24" s="18"/>
      <c r="N24" s="23"/>
      <c r="O24" s="34"/>
    </row>
    <row r="25" spans="1:21">
      <c r="A25" s="16"/>
      <c r="B25" s="11" t="s">
        <v>24</v>
      </c>
      <c r="C25" s="27">
        <v>16.341481455207969</v>
      </c>
      <c r="D25" s="27">
        <v>14.335151617940234</v>
      </c>
      <c r="E25" s="27">
        <v>13.775818491588465</v>
      </c>
      <c r="F25" s="27">
        <v>13.894186301366174</v>
      </c>
      <c r="G25" s="27">
        <v>13.040283682187509</v>
      </c>
      <c r="H25" s="27">
        <v>16.632620780314465</v>
      </c>
      <c r="I25" s="27">
        <v>15.472555192281428</v>
      </c>
      <c r="J25" s="36">
        <v>13.789936636974906</v>
      </c>
      <c r="K25" s="45">
        <v>13</v>
      </c>
      <c r="L25" s="18"/>
    </row>
    <row r="26" spans="1:21">
      <c r="A26" s="16"/>
      <c r="B26" s="11" t="s">
        <v>17</v>
      </c>
      <c r="C26" s="27"/>
      <c r="D26" s="27"/>
      <c r="E26" s="27"/>
      <c r="F26" s="27">
        <v>17.296645592638537</v>
      </c>
      <c r="G26" s="27">
        <v>13.399658447378094</v>
      </c>
      <c r="H26" s="27">
        <v>15.011501150115009</v>
      </c>
      <c r="I26" s="27">
        <v>15.294775343225627</v>
      </c>
      <c r="J26" s="36">
        <v>13.70561190108587</v>
      </c>
      <c r="K26" s="45">
        <v>14</v>
      </c>
      <c r="L26" s="18"/>
    </row>
    <row r="27" spans="1:21">
      <c r="A27" s="16"/>
      <c r="B27" s="11" t="s">
        <v>19</v>
      </c>
      <c r="C27" s="27">
        <v>14.451682551312508</v>
      </c>
      <c r="D27" s="27">
        <v>12.53071206165512</v>
      </c>
      <c r="E27" s="27">
        <v>13.817625298105272</v>
      </c>
      <c r="F27" s="27">
        <v>12.175575960685892</v>
      </c>
      <c r="G27" s="27">
        <v>11.99375045341062</v>
      </c>
      <c r="H27" s="27">
        <v>10.393477552673518</v>
      </c>
      <c r="I27" s="27">
        <v>12.001469429580967</v>
      </c>
      <c r="J27" s="36">
        <v>13.665595106804012</v>
      </c>
      <c r="K27" s="45">
        <v>15</v>
      </c>
      <c r="L27" s="18"/>
    </row>
    <row r="28" spans="1:21">
      <c r="A28" s="16"/>
      <c r="B28" s="11" t="s">
        <v>18</v>
      </c>
      <c r="C28" s="27"/>
      <c r="D28" s="27"/>
      <c r="E28" s="27"/>
      <c r="F28" s="27">
        <v>19.77533180003385</v>
      </c>
      <c r="G28" s="27">
        <v>15.179468262493989</v>
      </c>
      <c r="H28" s="27">
        <v>12.040900446173538</v>
      </c>
      <c r="I28" s="27">
        <v>12.484942241608866</v>
      </c>
      <c r="J28" s="36">
        <v>13.554085724701839</v>
      </c>
      <c r="K28" s="128">
        <v>16</v>
      </c>
      <c r="L28" s="18"/>
      <c r="P28" s="33"/>
    </row>
    <row r="29" spans="1:21" s="51" customFormat="1">
      <c r="A29" s="94"/>
      <c r="B29" s="11" t="s">
        <v>7</v>
      </c>
      <c r="C29" s="27"/>
      <c r="D29" s="27"/>
      <c r="E29" s="27"/>
      <c r="F29" s="27">
        <v>13.781895110804095</v>
      </c>
      <c r="G29" s="27">
        <v>15.399730120025568</v>
      </c>
      <c r="H29" s="27">
        <v>13.703868166567986</v>
      </c>
      <c r="I29" s="27">
        <v>14.437486084866617</v>
      </c>
      <c r="J29" s="36">
        <v>13.189063537746289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2" t="s">
        <v>27</v>
      </c>
      <c r="C30" s="28">
        <v>14.920316731176833</v>
      </c>
      <c r="D30" s="28">
        <v>13.168976610950219</v>
      </c>
      <c r="E30" s="28">
        <v>12.239639639148372</v>
      </c>
      <c r="F30" s="28">
        <v>12.833390402033599</v>
      </c>
      <c r="G30" s="28">
        <v>11.664254995712538</v>
      </c>
      <c r="H30" s="28">
        <v>12.442825676062549</v>
      </c>
      <c r="I30" s="28">
        <v>12.822036340959963</v>
      </c>
      <c r="J30" s="50">
        <v>12.485312158236955</v>
      </c>
      <c r="K30" s="45"/>
      <c r="L30" s="18"/>
    </row>
    <row r="31" spans="1:21">
      <c r="A31" s="16"/>
      <c r="B31" s="11" t="s">
        <v>181</v>
      </c>
      <c r="C31" s="27"/>
      <c r="D31" s="27"/>
      <c r="E31" s="27"/>
      <c r="F31" s="27">
        <v>23.800248845889971</v>
      </c>
      <c r="G31" s="27">
        <v>21.480415434892166</v>
      </c>
      <c r="H31" s="27">
        <v>18.818008404968442</v>
      </c>
      <c r="I31" s="27">
        <v>15.879388363464795</v>
      </c>
      <c r="J31" s="36">
        <v>11.687003568550706</v>
      </c>
      <c r="K31" s="45">
        <v>18</v>
      </c>
      <c r="L31" s="18"/>
    </row>
    <row r="32" spans="1:21" s="51" customFormat="1">
      <c r="A32" s="94"/>
      <c r="B32" s="11" t="s">
        <v>20</v>
      </c>
      <c r="C32" s="27">
        <v>19.263617372466083</v>
      </c>
      <c r="D32" s="27">
        <v>17.922853448465375</v>
      </c>
      <c r="E32" s="27">
        <v>16.862859348614069</v>
      </c>
      <c r="F32" s="27">
        <v>14.850978862499565</v>
      </c>
      <c r="G32" s="27">
        <v>9.9791775400880063</v>
      </c>
      <c r="H32" s="27">
        <v>10.253978139613057</v>
      </c>
      <c r="I32" s="27">
        <v>11.057289272871557</v>
      </c>
      <c r="J32" s="36">
        <v>11.590901678299524</v>
      </c>
      <c r="K32" s="45">
        <v>19</v>
      </c>
      <c r="L32" s="95"/>
    </row>
    <row r="33" spans="1:14">
      <c r="A33" s="16"/>
      <c r="B33" s="12" t="s">
        <v>5</v>
      </c>
      <c r="C33" s="50">
        <v>16.763449087205011</v>
      </c>
      <c r="D33" s="50">
        <v>14.194574188685745</v>
      </c>
      <c r="E33" s="50">
        <v>12.566654883573744</v>
      </c>
      <c r="F33" s="50">
        <v>12.046464829767157</v>
      </c>
      <c r="G33" s="50">
        <v>10.843492145349778</v>
      </c>
      <c r="H33" s="50">
        <v>11.305980829337184</v>
      </c>
      <c r="I33" s="50">
        <v>12.896436740887884</v>
      </c>
      <c r="J33" s="50">
        <v>11.219746856820446</v>
      </c>
      <c r="K33" s="107">
        <v>20</v>
      </c>
      <c r="L33" s="18"/>
    </row>
    <row r="34" spans="1:14">
      <c r="A34" s="16"/>
      <c r="B34" s="11" t="s">
        <v>6</v>
      </c>
      <c r="C34" s="27">
        <v>15.252571843073714</v>
      </c>
      <c r="D34" s="27">
        <v>14.256687712577687</v>
      </c>
      <c r="E34" s="27">
        <v>14.480375220530226</v>
      </c>
      <c r="F34" s="27">
        <v>15.442161984737002</v>
      </c>
      <c r="G34" s="27">
        <v>12.048108278691398</v>
      </c>
      <c r="H34" s="27">
        <v>13.063667081629024</v>
      </c>
      <c r="I34" s="27">
        <v>12.181311174419557</v>
      </c>
      <c r="J34" s="36">
        <v>10.923550992420664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14.32166904052829</v>
      </c>
      <c r="G35" s="27">
        <v>11.408090342760016</v>
      </c>
      <c r="H35" s="27">
        <v>12.235014454579336</v>
      </c>
      <c r="I35" s="27">
        <v>10.141435944748594</v>
      </c>
      <c r="J35" s="36">
        <v>10.793320611681116</v>
      </c>
      <c r="K35" s="45">
        <v>22</v>
      </c>
      <c r="L35" s="18"/>
    </row>
    <row r="36" spans="1:14" ht="14.25" customHeight="1">
      <c r="A36" s="16"/>
      <c r="B36" s="11" t="s">
        <v>26</v>
      </c>
      <c r="C36" s="27">
        <v>13.993687679694721</v>
      </c>
      <c r="D36" s="27">
        <v>15.192926395399461</v>
      </c>
      <c r="E36" s="27">
        <v>13.292738439697066</v>
      </c>
      <c r="F36" s="27">
        <v>13.423137524487624</v>
      </c>
      <c r="G36" s="27">
        <v>10.890765630931531</v>
      </c>
      <c r="H36" s="27">
        <v>11.33034456616859</v>
      </c>
      <c r="I36" s="27">
        <v>9.2208183106469797</v>
      </c>
      <c r="J36" s="36">
        <v>9.413836718175066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13.88219775177793</v>
      </c>
      <c r="G37" s="27">
        <v>8.5649139777516741</v>
      </c>
      <c r="H37" s="27">
        <v>7.7217247628184618</v>
      </c>
      <c r="I37" s="27">
        <v>10.11067981535879</v>
      </c>
      <c r="J37" s="36">
        <v>8.7144344874580568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24.481343424074701</v>
      </c>
      <c r="G13" s="27">
        <v>19.742927094668119</v>
      </c>
      <c r="H13" s="27">
        <v>18.877724021006493</v>
      </c>
      <c r="I13" s="27">
        <v>17.207489066159969</v>
      </c>
      <c r="J13" s="36">
        <v>20.266428161107594</v>
      </c>
      <c r="K13" s="45">
        <v>1</v>
      </c>
      <c r="L13" s="18"/>
    </row>
    <row r="14" spans="1:15">
      <c r="A14" s="16"/>
      <c r="B14" s="11" t="s">
        <v>23</v>
      </c>
      <c r="C14" s="27">
        <v>16.302339847719576</v>
      </c>
      <c r="D14" s="27">
        <v>16.239558513243775</v>
      </c>
      <c r="E14" s="27">
        <v>13.430568780918318</v>
      </c>
      <c r="F14" s="27">
        <v>14.431582347935281</v>
      </c>
      <c r="G14" s="27">
        <v>13.053092090872159</v>
      </c>
      <c r="H14" s="27">
        <v>15.740132176292853</v>
      </c>
      <c r="I14" s="27">
        <v>20.373913346305709</v>
      </c>
      <c r="J14" s="36">
        <v>19.10563941111397</v>
      </c>
      <c r="K14" s="45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>
        <v>16.001131488378672</v>
      </c>
      <c r="G15" s="27">
        <v>11.748621749588024</v>
      </c>
      <c r="H15" s="27">
        <v>17.227118047875752</v>
      </c>
      <c r="I15" s="27">
        <v>16.484135771068352</v>
      </c>
      <c r="J15" s="36">
        <v>18.624549227733553</v>
      </c>
      <c r="K15" s="45">
        <v>3</v>
      </c>
      <c r="L15" s="18"/>
    </row>
    <row r="16" spans="1:15">
      <c r="A16" s="16"/>
      <c r="B16" s="11" t="s">
        <v>21</v>
      </c>
      <c r="C16" s="27">
        <v>15.473035455057369</v>
      </c>
      <c r="D16" s="27">
        <v>15.686655501787305</v>
      </c>
      <c r="E16" s="27">
        <v>15.764810877818553</v>
      </c>
      <c r="F16" s="27">
        <v>14.741813793009682</v>
      </c>
      <c r="G16" s="27">
        <v>9.5851527077677385</v>
      </c>
      <c r="H16" s="27">
        <v>10.891972231141757</v>
      </c>
      <c r="I16" s="27">
        <v>15.649002687483303</v>
      </c>
      <c r="J16" s="36">
        <v>18.322355799974424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18.778545087496628</v>
      </c>
      <c r="G17" s="27">
        <v>20.644300419367138</v>
      </c>
      <c r="H17" s="27">
        <v>20.772131356673899</v>
      </c>
      <c r="I17" s="27">
        <v>19.688536392839691</v>
      </c>
      <c r="J17" s="36">
        <v>18.20675786029183</v>
      </c>
      <c r="K17" s="45">
        <v>5</v>
      </c>
      <c r="L17" s="18"/>
    </row>
    <row r="18" spans="1:15">
      <c r="A18" s="16"/>
      <c r="B18" s="11" t="s">
        <v>8</v>
      </c>
      <c r="C18" s="27">
        <v>21.092405865652477</v>
      </c>
      <c r="D18" s="27">
        <v>21.14726277906194</v>
      </c>
      <c r="E18" s="27">
        <v>20.8737850917027</v>
      </c>
      <c r="F18" s="27">
        <v>17.924123773228921</v>
      </c>
      <c r="G18" s="27">
        <v>17.67594504346053</v>
      </c>
      <c r="H18" s="27">
        <v>18.824367643344438</v>
      </c>
      <c r="I18" s="27">
        <v>17.323141800158588</v>
      </c>
      <c r="J18" s="36">
        <v>17.655172745541112</v>
      </c>
      <c r="K18" s="45">
        <v>6</v>
      </c>
      <c r="L18" s="18"/>
    </row>
    <row r="19" spans="1:15">
      <c r="A19" s="16"/>
      <c r="B19" s="11" t="s">
        <v>22</v>
      </c>
      <c r="C19" s="27">
        <v>17.838467634570936</v>
      </c>
      <c r="D19" s="27">
        <v>18.023566635753639</v>
      </c>
      <c r="E19" s="27">
        <v>16.579879230654541</v>
      </c>
      <c r="F19" s="27">
        <v>13.977328219668825</v>
      </c>
      <c r="G19" s="27">
        <v>11.744568013614595</v>
      </c>
      <c r="H19" s="27">
        <v>14.109766597325521</v>
      </c>
      <c r="I19" s="27">
        <v>16.211545644349819</v>
      </c>
      <c r="J19" s="36">
        <v>15.903573334761081</v>
      </c>
      <c r="K19" s="45">
        <v>7</v>
      </c>
      <c r="L19" s="18"/>
    </row>
    <row r="20" spans="1:15">
      <c r="A20" s="16"/>
      <c r="B20" s="11" t="s">
        <v>9</v>
      </c>
      <c r="C20" s="27">
        <v>15.076902858805694</v>
      </c>
      <c r="D20" s="27">
        <v>17.5144849027274</v>
      </c>
      <c r="E20" s="27">
        <v>15.040644735251171</v>
      </c>
      <c r="F20" s="27">
        <v>13.294100507049251</v>
      </c>
      <c r="G20" s="27">
        <v>13.935769845689544</v>
      </c>
      <c r="H20" s="27">
        <v>14.070371986796779</v>
      </c>
      <c r="I20" s="27">
        <v>17.267420370393975</v>
      </c>
      <c r="J20" s="36">
        <v>15.712135204843694</v>
      </c>
      <c r="K20" s="108">
        <v>8</v>
      </c>
      <c r="L20" s="18"/>
    </row>
    <row r="21" spans="1:15">
      <c r="A21" s="16"/>
      <c r="B21" s="11" t="s">
        <v>11</v>
      </c>
      <c r="C21" s="53">
        <v>21.562392703061789</v>
      </c>
      <c r="D21" s="53">
        <v>14.523521384246981</v>
      </c>
      <c r="E21" s="53">
        <v>16.019225356136815</v>
      </c>
      <c r="F21" s="53">
        <v>13.270992785656702</v>
      </c>
      <c r="G21" s="53">
        <v>13.750801497507601</v>
      </c>
      <c r="H21" s="53">
        <v>15.277165996381894</v>
      </c>
      <c r="I21" s="53">
        <v>16.722715822594871</v>
      </c>
      <c r="J21" s="36">
        <v>15.531212948185107</v>
      </c>
      <c r="K21" s="45">
        <v>9</v>
      </c>
      <c r="L21" s="18"/>
    </row>
    <row r="22" spans="1:15">
      <c r="A22" s="16"/>
      <c r="B22" s="11" t="s">
        <v>25</v>
      </c>
      <c r="C22" s="27">
        <v>13.637486571176115</v>
      </c>
      <c r="D22" s="27">
        <v>12.839073466943809</v>
      </c>
      <c r="E22" s="27">
        <v>12.538216680537881</v>
      </c>
      <c r="F22" s="27">
        <v>11.433930475261789</v>
      </c>
      <c r="G22" s="27">
        <v>10.387020010816657</v>
      </c>
      <c r="H22" s="27">
        <v>12.798210638918606</v>
      </c>
      <c r="I22" s="27">
        <v>12.267881107242633</v>
      </c>
      <c r="J22" s="36">
        <v>14.352271563133733</v>
      </c>
      <c r="K22" s="45">
        <v>10</v>
      </c>
      <c r="L22" s="18"/>
    </row>
    <row r="23" spans="1:15">
      <c r="A23" s="16"/>
      <c r="B23" s="11" t="s">
        <v>10</v>
      </c>
      <c r="C23" s="27"/>
      <c r="D23" s="27"/>
      <c r="E23" s="27"/>
      <c r="F23" s="27">
        <v>13.169067456143241</v>
      </c>
      <c r="G23" s="27">
        <v>11.380591260206488</v>
      </c>
      <c r="H23" s="27">
        <v>14.517708557711314</v>
      </c>
      <c r="I23" s="27">
        <v>14.315135136271074</v>
      </c>
      <c r="J23" s="36">
        <v>14.167563274664206</v>
      </c>
      <c r="K23" s="45">
        <v>11</v>
      </c>
      <c r="L23" s="18"/>
      <c r="N23" s="23"/>
      <c r="O23" s="34"/>
    </row>
    <row r="24" spans="1:15">
      <c r="A24" s="16"/>
      <c r="B24" s="11" t="s">
        <v>17</v>
      </c>
      <c r="C24" s="27"/>
      <c r="D24" s="27"/>
      <c r="E24" s="27"/>
      <c r="F24" s="27">
        <v>16.329631677801526</v>
      </c>
      <c r="G24" s="27">
        <v>12.748195680801858</v>
      </c>
      <c r="H24" s="27">
        <v>14.385351578636124</v>
      </c>
      <c r="I24" s="27">
        <v>14.862709748994593</v>
      </c>
      <c r="J24" s="36">
        <v>13.493640869038581</v>
      </c>
      <c r="K24" s="45">
        <v>12</v>
      </c>
      <c r="L24" s="18"/>
      <c r="N24" s="23"/>
      <c r="O24" s="34"/>
    </row>
    <row r="25" spans="1:15">
      <c r="A25" s="16"/>
      <c r="B25" s="11" t="s">
        <v>15</v>
      </c>
      <c r="C25" s="27"/>
      <c r="D25" s="27"/>
      <c r="E25" s="27"/>
      <c r="F25" s="27">
        <v>14.269563138299688</v>
      </c>
      <c r="G25" s="27">
        <v>10.367429255687908</v>
      </c>
      <c r="H25" s="27">
        <v>9.685161332398545</v>
      </c>
      <c r="I25" s="27">
        <v>10.553612977863281</v>
      </c>
      <c r="J25" s="36">
        <v>13.464769134175384</v>
      </c>
      <c r="K25" s="45">
        <v>13</v>
      </c>
      <c r="L25" s="18"/>
    </row>
    <row r="26" spans="1:15">
      <c r="A26" s="16"/>
      <c r="B26" s="11" t="s">
        <v>19</v>
      </c>
      <c r="C26" s="27">
        <v>13.620003936248368</v>
      </c>
      <c r="D26" s="27">
        <v>11.579425639106788</v>
      </c>
      <c r="E26" s="27">
        <v>12.936735958537545</v>
      </c>
      <c r="F26" s="27">
        <v>11.651838715979626</v>
      </c>
      <c r="G26" s="27">
        <v>11.234143898818212</v>
      </c>
      <c r="H26" s="27">
        <v>10.102045308469146</v>
      </c>
      <c r="I26" s="27">
        <v>11.556934757004358</v>
      </c>
      <c r="J26" s="36">
        <v>13.416085912507528</v>
      </c>
      <c r="K26" s="45">
        <v>14</v>
      </c>
      <c r="L26" s="18"/>
    </row>
    <row r="27" spans="1:15">
      <c r="A27" s="16"/>
      <c r="B27" s="11" t="s">
        <v>7</v>
      </c>
      <c r="C27" s="27"/>
      <c r="D27" s="27"/>
      <c r="E27" s="27"/>
      <c r="F27" s="27">
        <v>12.576094934405708</v>
      </c>
      <c r="G27" s="27">
        <v>14.201841812457088</v>
      </c>
      <c r="H27" s="27">
        <v>13.087132425498321</v>
      </c>
      <c r="I27" s="27">
        <v>13.694774760374267</v>
      </c>
      <c r="J27" s="36">
        <v>13.107704228470224</v>
      </c>
      <c r="K27" s="45">
        <v>15</v>
      </c>
      <c r="L27" s="18"/>
    </row>
    <row r="28" spans="1:15">
      <c r="A28" s="16"/>
      <c r="B28" s="11" t="s">
        <v>24</v>
      </c>
      <c r="C28" s="27">
        <v>14.635951453849755</v>
      </c>
      <c r="D28" s="27">
        <v>13.218894032441634</v>
      </c>
      <c r="E28" s="27">
        <v>12.88378310719254</v>
      </c>
      <c r="F28" s="27">
        <v>12.906171826400008</v>
      </c>
      <c r="G28" s="27">
        <v>12.288139979470804</v>
      </c>
      <c r="H28" s="27">
        <v>15.158560616288383</v>
      </c>
      <c r="I28" s="27">
        <v>14.619413676680779</v>
      </c>
      <c r="J28" s="126">
        <v>12.935926282780558</v>
      </c>
      <c r="K28" s="45">
        <v>16</v>
      </c>
      <c r="L28" s="18"/>
    </row>
    <row r="29" spans="1:15" s="51" customFormat="1">
      <c r="A29" s="94"/>
      <c r="B29" s="11" t="s">
        <v>18</v>
      </c>
      <c r="C29" s="27"/>
      <c r="D29" s="27"/>
      <c r="E29" s="27"/>
      <c r="F29" s="27">
        <v>18.37121777830879</v>
      </c>
      <c r="G29" s="27">
        <v>14.340761640325713</v>
      </c>
      <c r="H29" s="27">
        <v>11.453956867480915</v>
      </c>
      <c r="I29" s="27">
        <v>11.990836429419796</v>
      </c>
      <c r="J29" s="126">
        <v>12.52663923753971</v>
      </c>
      <c r="K29" s="45">
        <v>17</v>
      </c>
      <c r="L29" s="95"/>
    </row>
    <row r="30" spans="1:15">
      <c r="A30" s="16"/>
      <c r="B30" s="12" t="s">
        <v>27</v>
      </c>
      <c r="C30" s="28">
        <v>13.802156823840031</v>
      </c>
      <c r="D30" s="28">
        <v>12.153803716560631</v>
      </c>
      <c r="E30" s="28">
        <v>11.381792926655899</v>
      </c>
      <c r="F30" s="28">
        <v>11.642752188838939</v>
      </c>
      <c r="G30" s="28">
        <v>10.711324676152373</v>
      </c>
      <c r="H30" s="28">
        <v>11.567009307877413</v>
      </c>
      <c r="I30" s="28">
        <v>11.90013949622281</v>
      </c>
      <c r="J30" s="50">
        <v>11.624814595721846</v>
      </c>
      <c r="K30" s="45"/>
      <c r="L30" s="18"/>
    </row>
    <row r="31" spans="1:15">
      <c r="A31" s="16"/>
      <c r="B31" s="11" t="s">
        <v>181</v>
      </c>
      <c r="C31" s="53"/>
      <c r="D31" s="53"/>
      <c r="E31" s="53"/>
      <c r="F31" s="53">
        <v>20.701884949474977</v>
      </c>
      <c r="G31" s="53">
        <v>18.735095312069745</v>
      </c>
      <c r="H31" s="53">
        <v>16.743246357765276</v>
      </c>
      <c r="I31" s="53">
        <v>14.885157305539471</v>
      </c>
      <c r="J31" s="36">
        <v>11.059629331184528</v>
      </c>
      <c r="K31" s="45">
        <v>18</v>
      </c>
      <c r="L31" s="18"/>
    </row>
    <row r="32" spans="1:15">
      <c r="A32" s="16"/>
      <c r="B32" s="11" t="s">
        <v>20</v>
      </c>
      <c r="C32" s="27">
        <v>17.713158301954916</v>
      </c>
      <c r="D32" s="27">
        <v>16.277012384777471</v>
      </c>
      <c r="E32" s="27">
        <v>16.042643491107494</v>
      </c>
      <c r="F32" s="27">
        <v>13.898731959604188</v>
      </c>
      <c r="G32" s="27">
        <v>9.5007924254213876</v>
      </c>
      <c r="H32" s="27">
        <v>9.312814085083259</v>
      </c>
      <c r="I32" s="27">
        <v>10.562334926758119</v>
      </c>
      <c r="J32" s="36">
        <v>11.007958177633233</v>
      </c>
      <c r="K32" s="108">
        <v>19</v>
      </c>
      <c r="L32" s="18"/>
    </row>
    <row r="33" spans="1:14">
      <c r="A33" s="16"/>
      <c r="B33" s="12" t="s">
        <v>5</v>
      </c>
      <c r="C33" s="50">
        <v>15.607902248897506</v>
      </c>
      <c r="D33" s="50">
        <v>12.954319322916815</v>
      </c>
      <c r="E33" s="50">
        <v>11.725918246675775</v>
      </c>
      <c r="F33" s="50">
        <v>11.322277596089126</v>
      </c>
      <c r="G33" s="50">
        <v>10.182324800255866</v>
      </c>
      <c r="H33" s="50">
        <v>10.859060403878832</v>
      </c>
      <c r="I33" s="50">
        <v>12.064694405215576</v>
      </c>
      <c r="J33" s="50">
        <v>10.9651451549552</v>
      </c>
      <c r="K33" s="107">
        <v>20</v>
      </c>
      <c r="L33" s="18"/>
    </row>
    <row r="34" spans="1:14">
      <c r="A34" s="16"/>
      <c r="B34" s="11" t="s">
        <v>6</v>
      </c>
      <c r="C34" s="27">
        <v>14.921420560158163</v>
      </c>
      <c r="D34" s="27">
        <v>13.708045988359748</v>
      </c>
      <c r="E34" s="27">
        <v>13.612122113820691</v>
      </c>
      <c r="F34" s="27">
        <v>14.274916345268378</v>
      </c>
      <c r="G34" s="27">
        <v>11.442394229308215</v>
      </c>
      <c r="H34" s="27">
        <v>12.529254846167525</v>
      </c>
      <c r="I34" s="27">
        <v>11.782295568073579</v>
      </c>
      <c r="J34" s="36">
        <v>10.080698306453362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13.222476692994951</v>
      </c>
      <c r="G35" s="27">
        <v>10.939519165280192</v>
      </c>
      <c r="H35" s="27">
        <v>11.922766595629978</v>
      </c>
      <c r="I35" s="27">
        <v>9.382642980860453</v>
      </c>
      <c r="J35" s="36">
        <v>10.010227097119225</v>
      </c>
      <c r="K35" s="45">
        <v>22</v>
      </c>
      <c r="L35" s="18"/>
    </row>
    <row r="36" spans="1:14" ht="14.25" customHeight="1">
      <c r="A36" s="16"/>
      <c r="B36" s="11" t="s">
        <v>26</v>
      </c>
      <c r="C36" s="27">
        <v>13.93290813585249</v>
      </c>
      <c r="D36" s="27">
        <v>15.094660362271847</v>
      </c>
      <c r="E36" s="27">
        <v>13.163157258266697</v>
      </c>
      <c r="F36" s="27">
        <v>12.657070856521898</v>
      </c>
      <c r="G36" s="27">
        <v>10.303332377327248</v>
      </c>
      <c r="H36" s="27">
        <v>10.582575612221497</v>
      </c>
      <c r="I36" s="27">
        <v>8.6813149431107952</v>
      </c>
      <c r="J36" s="36">
        <v>8.8329203142043387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12.816873136040376</v>
      </c>
      <c r="G37" s="27">
        <v>7.8366613694465554</v>
      </c>
      <c r="H37" s="27">
        <v>7.2620189745229711</v>
      </c>
      <c r="I37" s="27">
        <v>9.809064204783887</v>
      </c>
      <c r="J37" s="36">
        <v>8.4302960953470727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3.3980948077864377</v>
      </c>
      <c r="G13" s="27">
        <v>2.3249261619773041</v>
      </c>
      <c r="H13" s="27">
        <v>2.8251250878716454</v>
      </c>
      <c r="I13" s="27">
        <v>1.6601418532654098</v>
      </c>
      <c r="J13" s="36">
        <v>2.863521011030882</v>
      </c>
      <c r="K13" s="45">
        <v>1</v>
      </c>
      <c r="L13" s="18"/>
    </row>
    <row r="14" spans="1:15">
      <c r="A14" s="16"/>
      <c r="B14" s="11" t="s">
        <v>8</v>
      </c>
      <c r="C14" s="27">
        <v>2.3945732594001177</v>
      </c>
      <c r="D14" s="27">
        <v>1.8805842312879211</v>
      </c>
      <c r="E14" s="27">
        <v>0.99591980588578155</v>
      </c>
      <c r="F14" s="27">
        <v>1.2606731093923362</v>
      </c>
      <c r="G14" s="27">
        <v>1.415717162448064</v>
      </c>
      <c r="H14" s="27">
        <v>0.64350905323369267</v>
      </c>
      <c r="I14" s="27">
        <v>0.67525706170755784</v>
      </c>
      <c r="J14" s="36">
        <v>1.4315589970909437</v>
      </c>
      <c r="K14" s="45">
        <v>2</v>
      </c>
      <c r="L14" s="18"/>
    </row>
    <row r="15" spans="1:15">
      <c r="A15" s="16"/>
      <c r="B15" s="11" t="s">
        <v>21</v>
      </c>
      <c r="C15" s="27">
        <v>1.1821107718694623</v>
      </c>
      <c r="D15" s="27">
        <v>1.1956496037290285</v>
      </c>
      <c r="E15" s="27">
        <v>0.9655738608862936</v>
      </c>
      <c r="F15" s="27">
        <v>1.1091344358788517</v>
      </c>
      <c r="G15" s="27">
        <v>0.57618233572769328</v>
      </c>
      <c r="H15" s="27">
        <v>1.0503456084906457</v>
      </c>
      <c r="I15" s="27">
        <v>0.74782539172022555</v>
      </c>
      <c r="J15" s="36">
        <v>1.125907689246991</v>
      </c>
      <c r="K15" s="45">
        <v>3</v>
      </c>
      <c r="L15" s="18"/>
    </row>
    <row r="16" spans="1:15">
      <c r="A16" s="16"/>
      <c r="B16" s="11" t="s">
        <v>18</v>
      </c>
      <c r="C16" s="27"/>
      <c r="D16" s="27"/>
      <c r="E16" s="27"/>
      <c r="F16" s="27">
        <v>1.4041140217250616</v>
      </c>
      <c r="G16" s="27">
        <v>0.83895586633533825</v>
      </c>
      <c r="H16" s="27">
        <v>0.58670253410178352</v>
      </c>
      <c r="I16" s="27">
        <v>0.49431714914894609</v>
      </c>
      <c r="J16" s="36">
        <v>1.0276548096453308</v>
      </c>
      <c r="K16" s="45">
        <v>4</v>
      </c>
      <c r="L16" s="18"/>
    </row>
    <row r="17" spans="1:15">
      <c r="A17" s="16"/>
      <c r="B17" s="11" t="s">
        <v>22</v>
      </c>
      <c r="C17" s="27">
        <v>1.3407672673644577</v>
      </c>
      <c r="D17" s="27">
        <v>1.2285199934537123</v>
      </c>
      <c r="E17" s="27">
        <v>0.62099299239600425</v>
      </c>
      <c r="F17" s="27">
        <v>1.122587045855056</v>
      </c>
      <c r="G17" s="27">
        <v>0.79478442956497308</v>
      </c>
      <c r="H17" s="27">
        <v>1.0335519861642841</v>
      </c>
      <c r="I17" s="27">
        <v>1.4714766920088607</v>
      </c>
      <c r="J17" s="36">
        <v>1.0167699275695734</v>
      </c>
      <c r="K17" s="45">
        <v>5</v>
      </c>
      <c r="L17" s="18"/>
    </row>
    <row r="18" spans="1:15">
      <c r="A18" s="16"/>
      <c r="B18" s="11" t="s">
        <v>4</v>
      </c>
      <c r="C18" s="27"/>
      <c r="D18" s="27"/>
      <c r="E18" s="27"/>
      <c r="F18" s="27">
        <v>2.249095071215669</v>
      </c>
      <c r="G18" s="27">
        <v>1.5369026384583442</v>
      </c>
      <c r="H18" s="27">
        <v>0.93587697161723915</v>
      </c>
      <c r="I18" s="27">
        <v>1.1136379504672989</v>
      </c>
      <c r="J18" s="36">
        <v>0.99534404494600448</v>
      </c>
      <c r="K18" s="45">
        <v>6</v>
      </c>
      <c r="L18" s="18"/>
    </row>
    <row r="19" spans="1:15">
      <c r="A19" s="16"/>
      <c r="B19" s="11" t="s">
        <v>25</v>
      </c>
      <c r="C19" s="27">
        <v>1.0764813426886854</v>
      </c>
      <c r="D19" s="27">
        <v>0.80707397622589561</v>
      </c>
      <c r="E19" s="27">
        <v>1.3868096237599861</v>
      </c>
      <c r="F19" s="27">
        <v>1.4014351725022851</v>
      </c>
      <c r="G19" s="27">
        <v>0.82085451595457004</v>
      </c>
      <c r="H19" s="27">
        <v>1.285394756949751</v>
      </c>
      <c r="I19" s="27">
        <v>0.90671368425899235</v>
      </c>
      <c r="J19" s="36">
        <v>0.91183627429057368</v>
      </c>
      <c r="K19" s="45">
        <v>7</v>
      </c>
      <c r="L19" s="18"/>
    </row>
    <row r="20" spans="1:15">
      <c r="A20" s="16"/>
      <c r="B20" s="12" t="s">
        <v>27</v>
      </c>
      <c r="C20" s="28">
        <v>1.1181633188883693</v>
      </c>
      <c r="D20" s="28">
        <v>1.0151763717593412</v>
      </c>
      <c r="E20" s="28">
        <v>0.85784671249247135</v>
      </c>
      <c r="F20" s="28">
        <v>1.1906364534444174</v>
      </c>
      <c r="G20" s="28">
        <v>0.95293203464813858</v>
      </c>
      <c r="H20" s="28">
        <v>0.87581636818513608</v>
      </c>
      <c r="I20" s="28">
        <v>0.92189529426229722</v>
      </c>
      <c r="J20" s="50">
        <v>0.86049604185749962</v>
      </c>
      <c r="K20" s="45"/>
      <c r="L20" s="18"/>
    </row>
    <row r="21" spans="1:15">
      <c r="A21" s="16"/>
      <c r="B21" s="11" t="s">
        <v>24</v>
      </c>
      <c r="C21" s="53">
        <v>1.7055300013582126</v>
      </c>
      <c r="D21" s="53">
        <v>1.1162575854985994</v>
      </c>
      <c r="E21" s="53">
        <v>0.89199196049988727</v>
      </c>
      <c r="F21" s="53">
        <v>0.98801447496616479</v>
      </c>
      <c r="G21" s="53">
        <v>0.75216440581889699</v>
      </c>
      <c r="H21" s="53">
        <v>1.4740802244520945</v>
      </c>
      <c r="I21" s="53">
        <v>0.85314151560064699</v>
      </c>
      <c r="J21" s="36">
        <v>0.85401035419434779</v>
      </c>
      <c r="K21" s="45">
        <v>8</v>
      </c>
      <c r="L21" s="18"/>
    </row>
    <row r="22" spans="1:15">
      <c r="A22" s="16"/>
      <c r="B22" s="11" t="s">
        <v>6</v>
      </c>
      <c r="C22" s="27">
        <v>0.33124983984498962</v>
      </c>
      <c r="D22" s="27">
        <v>0.54883918389913744</v>
      </c>
      <c r="E22" s="27">
        <v>0.86825310670953748</v>
      </c>
      <c r="F22" s="27">
        <v>1.1672456394686215</v>
      </c>
      <c r="G22" s="27">
        <v>0.60589386652712862</v>
      </c>
      <c r="H22" s="27">
        <v>0.53450115596656611</v>
      </c>
      <c r="I22" s="27">
        <v>0.39910180544002483</v>
      </c>
      <c r="J22" s="36">
        <v>0.84301952141583225</v>
      </c>
      <c r="K22" s="45">
        <v>9</v>
      </c>
      <c r="L22" s="18"/>
    </row>
    <row r="23" spans="1:15">
      <c r="A23" s="16"/>
      <c r="B23" s="11" t="s">
        <v>16</v>
      </c>
      <c r="C23" s="27"/>
      <c r="D23" s="27"/>
      <c r="E23" s="27"/>
      <c r="F23" s="27">
        <v>1.0991923475333418</v>
      </c>
      <c r="G23" s="27">
        <v>0.46837144552011195</v>
      </c>
      <c r="H23" s="27">
        <v>0.31224785894935658</v>
      </c>
      <c r="I23" s="27">
        <v>0.75861888887921802</v>
      </c>
      <c r="J23" s="36">
        <v>0.78309351456189313</v>
      </c>
      <c r="K23" s="45">
        <v>10</v>
      </c>
      <c r="L23" s="18"/>
      <c r="N23" s="23"/>
      <c r="O23" s="34"/>
    </row>
    <row r="24" spans="1:15">
      <c r="A24" s="16"/>
      <c r="B24" s="11" t="s">
        <v>11</v>
      </c>
      <c r="C24" s="27">
        <v>0.24162470756586038</v>
      </c>
      <c r="D24" s="27">
        <v>0.3001862485087245</v>
      </c>
      <c r="E24" s="27">
        <v>0.57396703922319747</v>
      </c>
      <c r="F24" s="27">
        <v>0.74360999023856456</v>
      </c>
      <c r="G24" s="27">
        <v>0.27985190394440196</v>
      </c>
      <c r="H24" s="27">
        <v>0.37000538822907553</v>
      </c>
      <c r="I24" s="27">
        <v>0.38067349926793553</v>
      </c>
      <c r="J24" s="36">
        <v>0.67925679392972116</v>
      </c>
      <c r="K24" s="45">
        <v>11</v>
      </c>
      <c r="L24" s="18"/>
      <c r="N24" s="23"/>
      <c r="O24" s="34"/>
    </row>
    <row r="25" spans="1:15">
      <c r="A25" s="16"/>
      <c r="B25" s="11" t="s">
        <v>181</v>
      </c>
      <c r="C25" s="27"/>
      <c r="D25" s="27"/>
      <c r="E25" s="27"/>
      <c r="F25" s="27">
        <v>3.0989453120457688</v>
      </c>
      <c r="G25" s="27">
        <v>2.745839676214326</v>
      </c>
      <c r="H25" s="27">
        <v>2.0747620472031656</v>
      </c>
      <c r="I25" s="27">
        <v>0.9942310579253254</v>
      </c>
      <c r="J25" s="36">
        <v>0.62737423736617925</v>
      </c>
      <c r="K25" s="45">
        <v>12</v>
      </c>
      <c r="L25" s="18"/>
    </row>
    <row r="26" spans="1:15">
      <c r="A26" s="16"/>
      <c r="B26" s="11" t="s">
        <v>10</v>
      </c>
      <c r="C26" s="27"/>
      <c r="D26" s="27"/>
      <c r="E26" s="27"/>
      <c r="F26" s="27">
        <v>1.8244817158948909</v>
      </c>
      <c r="G26" s="27">
        <v>0.82224738806463415</v>
      </c>
      <c r="H26" s="27">
        <v>0.83385333508024329</v>
      </c>
      <c r="I26" s="27">
        <v>0.81684890081600814</v>
      </c>
      <c r="J26" s="36">
        <v>0.61166699672729585</v>
      </c>
      <c r="K26" s="45">
        <v>13</v>
      </c>
      <c r="L26" s="18"/>
    </row>
    <row r="27" spans="1:15">
      <c r="A27" s="16"/>
      <c r="B27" s="11" t="s">
        <v>23</v>
      </c>
      <c r="C27" s="27">
        <v>1.7618991634005492</v>
      </c>
      <c r="D27" s="27">
        <v>1.4476647717905808</v>
      </c>
      <c r="E27" s="27">
        <v>1.2724992451866131</v>
      </c>
      <c r="F27" s="27">
        <v>0.61531074135202435</v>
      </c>
      <c r="G27" s="27">
        <v>0.93234586419174403</v>
      </c>
      <c r="H27" s="27">
        <v>0.5672731873794018</v>
      </c>
      <c r="I27" s="27">
        <v>1.007970607568377</v>
      </c>
      <c r="J27" s="36">
        <v>0.60012415649502693</v>
      </c>
      <c r="K27" s="45">
        <v>14</v>
      </c>
      <c r="L27" s="18"/>
    </row>
    <row r="28" spans="1:15">
      <c r="A28" s="16"/>
      <c r="B28" s="11" t="s">
        <v>12</v>
      </c>
      <c r="C28" s="27"/>
      <c r="D28" s="27"/>
      <c r="E28" s="27"/>
      <c r="F28" s="27">
        <v>0.59163910014890919</v>
      </c>
      <c r="G28" s="27">
        <v>0.73602631144695885</v>
      </c>
      <c r="H28" s="27">
        <v>0.38241655219882098</v>
      </c>
      <c r="I28" s="27">
        <v>0.47563835293233214</v>
      </c>
      <c r="J28" s="36">
        <v>0.58732414422425838</v>
      </c>
      <c r="K28" s="45">
        <v>15</v>
      </c>
      <c r="L28" s="18"/>
    </row>
    <row r="29" spans="1:15">
      <c r="A29" s="16"/>
      <c r="B29" s="11" t="s">
        <v>20</v>
      </c>
      <c r="C29" s="27">
        <v>1.5505235467065559</v>
      </c>
      <c r="D29" s="27">
        <v>1.6457744466287438</v>
      </c>
      <c r="E29" s="27">
        <v>0.82028252546215896</v>
      </c>
      <c r="F29" s="27">
        <v>0.95232177095912729</v>
      </c>
      <c r="G29" s="27">
        <v>0.47845325098831742</v>
      </c>
      <c r="H29" s="27">
        <v>0.94116405452979568</v>
      </c>
      <c r="I29" s="27">
        <v>0.49495434611343786</v>
      </c>
      <c r="J29" s="36">
        <v>0.58300174259861526</v>
      </c>
      <c r="K29" s="45">
        <v>16</v>
      </c>
      <c r="L29" s="18"/>
    </row>
    <row r="30" spans="1:15">
      <c r="A30" s="16"/>
      <c r="B30" s="11" t="s">
        <v>26</v>
      </c>
      <c r="C30" s="53">
        <v>6.0779543842229916E-2</v>
      </c>
      <c r="D30" s="53">
        <v>9.8217602357222447E-2</v>
      </c>
      <c r="E30" s="53">
        <v>0.129679497956491</v>
      </c>
      <c r="F30" s="53">
        <v>0.76611198394726665</v>
      </c>
      <c r="G30" s="53">
        <v>0.58743325360428211</v>
      </c>
      <c r="H30" s="53">
        <v>0.7477689539470912</v>
      </c>
      <c r="I30" s="53">
        <v>0.53950336753618466</v>
      </c>
      <c r="J30" s="36">
        <v>0.58091640397072908</v>
      </c>
      <c r="K30" s="108">
        <v>17</v>
      </c>
      <c r="L30" s="18"/>
    </row>
    <row r="31" spans="1:15">
      <c r="A31" s="16"/>
      <c r="B31" s="11" t="s">
        <v>9</v>
      </c>
      <c r="C31" s="27">
        <v>0.16779232238654659</v>
      </c>
      <c r="D31" s="27">
        <v>0.96094964435442087</v>
      </c>
      <c r="E31" s="27">
        <v>0.85126073086116605</v>
      </c>
      <c r="F31" s="27">
        <v>0.94626902031779547</v>
      </c>
      <c r="G31" s="27">
        <v>0.35119550182334236</v>
      </c>
      <c r="H31" s="27">
        <v>0.54554391257738255</v>
      </c>
      <c r="I31" s="27">
        <v>0.41041589660578415</v>
      </c>
      <c r="J31" s="36">
        <v>0.57949395807259685</v>
      </c>
      <c r="K31" s="45">
        <v>18</v>
      </c>
      <c r="L31" s="18"/>
    </row>
    <row r="32" spans="1:15">
      <c r="A32" s="16"/>
      <c r="B32" s="11" t="s">
        <v>15</v>
      </c>
      <c r="C32" s="27"/>
      <c r="D32" s="27"/>
      <c r="E32" s="27"/>
      <c r="F32" s="27">
        <v>2.3079550500392796</v>
      </c>
      <c r="G32" s="27">
        <v>0.93811054389613657</v>
      </c>
      <c r="H32" s="27">
        <v>1.5733781161854139</v>
      </c>
      <c r="I32" s="27">
        <v>0.76984570589229318</v>
      </c>
      <c r="J32" s="36">
        <v>0.49069239949997456</v>
      </c>
      <c r="K32" s="45">
        <v>19</v>
      </c>
      <c r="L32" s="18"/>
    </row>
    <row r="33" spans="1:14">
      <c r="A33" s="16"/>
      <c r="B33" s="11" t="s">
        <v>14</v>
      </c>
      <c r="C33" s="27"/>
      <c r="D33" s="27"/>
      <c r="E33" s="27"/>
      <c r="F33" s="27">
        <v>1.0681922459279654</v>
      </c>
      <c r="G33" s="27">
        <v>0.72825260830511984</v>
      </c>
      <c r="H33" s="27">
        <v>0.45837330774970675</v>
      </c>
      <c r="I33" s="27">
        <v>0.30292698279479646</v>
      </c>
      <c r="J33" s="36">
        <v>0.28413839211098113</v>
      </c>
      <c r="K33" s="45">
        <v>20</v>
      </c>
      <c r="L33" s="18"/>
    </row>
    <row r="34" spans="1:14">
      <c r="A34" s="16"/>
      <c r="B34" s="12" t="s">
        <v>5</v>
      </c>
      <c r="C34" s="50">
        <v>1.1555468383075018</v>
      </c>
      <c r="D34" s="50">
        <v>1.24024537440991</v>
      </c>
      <c r="E34" s="50">
        <v>0.84073663689797051</v>
      </c>
      <c r="F34" s="50">
        <v>0.72418723367803139</v>
      </c>
      <c r="G34" s="50">
        <v>0.66118554853944211</v>
      </c>
      <c r="H34" s="50">
        <v>0.44691152815538177</v>
      </c>
      <c r="I34" s="50">
        <v>0.83174233567231082</v>
      </c>
      <c r="J34" s="50">
        <v>0.25460170186524533</v>
      </c>
      <c r="K34" s="107">
        <v>21</v>
      </c>
      <c r="L34" s="18"/>
    </row>
    <row r="35" spans="1:14">
      <c r="A35" s="16"/>
      <c r="B35" s="11" t="s">
        <v>19</v>
      </c>
      <c r="C35" s="27">
        <v>0.83187347884461382</v>
      </c>
      <c r="D35" s="27">
        <v>0.95109551618217814</v>
      </c>
      <c r="E35" s="27">
        <v>0.88088933956772408</v>
      </c>
      <c r="F35" s="27">
        <v>0.52354939060128336</v>
      </c>
      <c r="G35" s="27">
        <v>0.75960655459240811</v>
      </c>
      <c r="H35" s="27">
        <v>0.29143224420437236</v>
      </c>
      <c r="I35" s="27">
        <v>0.44469579424118938</v>
      </c>
      <c r="J35" s="36">
        <v>0.24966562639322337</v>
      </c>
      <c r="K35" s="45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>
        <v>0.96751211881168397</v>
      </c>
      <c r="G36" s="27">
        <v>0.6505321054811285</v>
      </c>
      <c r="H36" s="27">
        <v>0.62571474538758221</v>
      </c>
      <c r="I36" s="27">
        <v>0.43206559423103597</v>
      </c>
      <c r="J36" s="36">
        <v>0.21239753311780812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1.2051833988145535</v>
      </c>
      <c r="G37" s="27">
        <v>1.1978883075684759</v>
      </c>
      <c r="H37" s="27">
        <v>0.61673574106966644</v>
      </c>
      <c r="I37" s="27">
        <v>0.74271132449234734</v>
      </c>
      <c r="J37" s="36">
        <v>8.1359309276068173E-2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44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29.996012019389688</v>
      </c>
      <c r="D13" s="27">
        <v>32.170567585893181</v>
      </c>
      <c r="E13" s="27">
        <v>30.530094116202932</v>
      </c>
      <c r="F13" s="27">
        <v>43.99257219006406</v>
      </c>
      <c r="G13" s="27">
        <v>37.964299749725939</v>
      </c>
      <c r="H13" s="27">
        <v>30.771705036457618</v>
      </c>
      <c r="I13" s="27">
        <v>41.636186717350377</v>
      </c>
      <c r="J13" s="36">
        <v>39.261986857897156</v>
      </c>
      <c r="K13" s="45">
        <v>1</v>
      </c>
      <c r="L13" s="18"/>
    </row>
    <row r="14" spans="1:15">
      <c r="A14" s="16"/>
      <c r="B14" s="11" t="s">
        <v>181</v>
      </c>
      <c r="C14" s="27"/>
      <c r="D14" s="27"/>
      <c r="E14" s="27"/>
      <c r="F14" s="27">
        <v>32.013907461888202</v>
      </c>
      <c r="G14" s="27">
        <v>36.207675881811987</v>
      </c>
      <c r="H14" s="27">
        <v>31.06062463528615</v>
      </c>
      <c r="I14" s="27">
        <v>36.421111325569925</v>
      </c>
      <c r="J14" s="36">
        <v>37.476771530530009</v>
      </c>
      <c r="K14" s="45">
        <v>2</v>
      </c>
      <c r="L14" s="18"/>
    </row>
    <row r="15" spans="1:15">
      <c r="A15" s="16"/>
      <c r="B15" s="11" t="s">
        <v>15</v>
      </c>
      <c r="C15" s="27"/>
      <c r="D15" s="27"/>
      <c r="E15" s="27"/>
      <c r="F15" s="27">
        <v>44.443419749291245</v>
      </c>
      <c r="G15" s="27">
        <v>35.9708829646436</v>
      </c>
      <c r="H15" s="27">
        <v>34.145076875417793</v>
      </c>
      <c r="I15" s="27">
        <v>29.037059182904162</v>
      </c>
      <c r="J15" s="36">
        <v>36.994530264549667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33.668506018660501</v>
      </c>
      <c r="G16" s="27">
        <v>39.444079686611815</v>
      </c>
      <c r="H16" s="27">
        <v>32.19784197424493</v>
      </c>
      <c r="I16" s="27">
        <v>33.499000741825732</v>
      </c>
      <c r="J16" s="36">
        <v>35.007319179516912</v>
      </c>
      <c r="K16" s="45">
        <v>4</v>
      </c>
      <c r="L16" s="18"/>
    </row>
    <row r="17" spans="1:15">
      <c r="A17" s="16"/>
      <c r="B17" s="11" t="s">
        <v>20</v>
      </c>
      <c r="C17" s="27">
        <v>35.198715634187856</v>
      </c>
      <c r="D17" s="27">
        <v>33.482799808409339</v>
      </c>
      <c r="E17" s="27">
        <v>31.568943666244216</v>
      </c>
      <c r="F17" s="27">
        <v>26.849559364010773</v>
      </c>
      <c r="G17" s="27">
        <v>22.799094604557233</v>
      </c>
      <c r="H17" s="27">
        <v>23.246823807470157</v>
      </c>
      <c r="I17" s="27">
        <v>36.506698753203921</v>
      </c>
      <c r="J17" s="36">
        <v>33.902628807857539</v>
      </c>
      <c r="K17" s="45">
        <v>5</v>
      </c>
      <c r="L17" s="18"/>
    </row>
    <row r="18" spans="1:15">
      <c r="A18" s="16"/>
      <c r="B18" s="12" t="s">
        <v>5</v>
      </c>
      <c r="C18" s="50">
        <v>31.714507965989007</v>
      </c>
      <c r="D18" s="50">
        <v>30.678141466618079</v>
      </c>
      <c r="E18" s="50">
        <v>32.86876545959322</v>
      </c>
      <c r="F18" s="50">
        <v>28.884259475816187</v>
      </c>
      <c r="G18" s="50">
        <v>33.211248891979025</v>
      </c>
      <c r="H18" s="50">
        <v>24.94608901698237</v>
      </c>
      <c r="I18" s="50">
        <v>29.86702350171948</v>
      </c>
      <c r="J18" s="50">
        <v>32.429220087178692</v>
      </c>
      <c r="K18" s="107">
        <v>6</v>
      </c>
      <c r="L18" s="18"/>
    </row>
    <row r="19" spans="1:15">
      <c r="A19" s="16"/>
      <c r="B19" s="11" t="s">
        <v>8</v>
      </c>
      <c r="C19" s="27">
        <v>40.113296792853824</v>
      </c>
      <c r="D19" s="27">
        <v>37.615142559988506</v>
      </c>
      <c r="E19" s="27">
        <v>31.013270797467836</v>
      </c>
      <c r="F19" s="27">
        <v>34.824620645666165</v>
      </c>
      <c r="G19" s="27">
        <v>34.934363131197273</v>
      </c>
      <c r="H19" s="27">
        <v>25.301177567533262</v>
      </c>
      <c r="I19" s="27">
        <v>33.741946504649171</v>
      </c>
      <c r="J19" s="36">
        <v>32.289448145070423</v>
      </c>
      <c r="K19" s="45">
        <v>7</v>
      </c>
      <c r="L19" s="18"/>
    </row>
    <row r="20" spans="1:15">
      <c r="A20" s="16"/>
      <c r="B20" s="12" t="s">
        <v>27</v>
      </c>
      <c r="C20" s="28">
        <v>31.592006338935736</v>
      </c>
      <c r="D20" s="28">
        <v>30.12574082102612</v>
      </c>
      <c r="E20" s="28">
        <v>30.108653153770927</v>
      </c>
      <c r="F20" s="28">
        <v>34.07087809390049</v>
      </c>
      <c r="G20" s="28">
        <v>32.612524735213142</v>
      </c>
      <c r="H20" s="28">
        <v>28.440566357302817</v>
      </c>
      <c r="I20" s="28">
        <v>31.266858894539336</v>
      </c>
      <c r="J20" s="50">
        <v>31.046747858530122</v>
      </c>
      <c r="K20" s="45"/>
      <c r="L20" s="18"/>
    </row>
    <row r="21" spans="1:15">
      <c r="A21" s="16"/>
      <c r="B21" s="11" t="s">
        <v>18</v>
      </c>
      <c r="C21" s="27"/>
      <c r="D21" s="27"/>
      <c r="E21" s="27"/>
      <c r="F21" s="27">
        <v>37.246980694365625</v>
      </c>
      <c r="G21" s="27">
        <v>33.495923611647676</v>
      </c>
      <c r="H21" s="27">
        <v>15.656569308756426</v>
      </c>
      <c r="I21" s="27">
        <v>19.88427188077214</v>
      </c>
      <c r="J21" s="36">
        <v>30.631737930316127</v>
      </c>
      <c r="K21" s="108">
        <v>8</v>
      </c>
      <c r="L21" s="18"/>
    </row>
    <row r="22" spans="1:15">
      <c r="A22" s="16"/>
      <c r="B22" s="11" t="s">
        <v>25</v>
      </c>
      <c r="C22" s="27">
        <v>35.98093367762776</v>
      </c>
      <c r="D22" s="27">
        <v>32.91016276006868</v>
      </c>
      <c r="E22" s="27">
        <v>36.164392722812913</v>
      </c>
      <c r="F22" s="27">
        <v>39.77140830302406</v>
      </c>
      <c r="G22" s="27">
        <v>38.56790337119164</v>
      </c>
      <c r="H22" s="27">
        <v>34.8640613495228</v>
      </c>
      <c r="I22" s="27">
        <v>37.496638215064863</v>
      </c>
      <c r="J22" s="36">
        <v>29.880338528614431</v>
      </c>
      <c r="K22" s="45">
        <v>9</v>
      </c>
      <c r="L22" s="18"/>
    </row>
    <row r="23" spans="1:15">
      <c r="A23" s="16"/>
      <c r="B23" s="11" t="s">
        <v>12</v>
      </c>
      <c r="C23" s="27"/>
      <c r="D23" s="27"/>
      <c r="E23" s="27"/>
      <c r="F23" s="27">
        <v>44.584803270005303</v>
      </c>
      <c r="G23" s="27">
        <v>42.923677457167088</v>
      </c>
      <c r="H23" s="27">
        <v>31.337389895777392</v>
      </c>
      <c r="I23" s="27">
        <v>32.810950380366116</v>
      </c>
      <c r="J23" s="36">
        <v>29.056125636800605</v>
      </c>
      <c r="K23" s="45">
        <v>10</v>
      </c>
      <c r="L23" s="18"/>
      <c r="N23" s="23"/>
      <c r="O23" s="34"/>
    </row>
    <row r="24" spans="1:15">
      <c r="A24" s="16"/>
      <c r="B24" s="11" t="s">
        <v>21</v>
      </c>
      <c r="C24" s="27">
        <v>35.68102330435142</v>
      </c>
      <c r="D24" s="27">
        <v>33.654811949916365</v>
      </c>
      <c r="E24" s="27">
        <v>30.794821681299357</v>
      </c>
      <c r="F24" s="27">
        <v>37.741109929289401</v>
      </c>
      <c r="G24" s="27">
        <v>30.799374447704743</v>
      </c>
      <c r="H24" s="27">
        <v>29.523659300070037</v>
      </c>
      <c r="I24" s="27">
        <v>31.270567242504033</v>
      </c>
      <c r="J24" s="36">
        <v>28.175224879566873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34.970485628113096</v>
      </c>
      <c r="D25" s="27">
        <v>31.524958162891348</v>
      </c>
      <c r="E25" s="27">
        <v>31.519729660682351</v>
      </c>
      <c r="F25" s="27">
        <v>21.891486588237068</v>
      </c>
      <c r="G25" s="27">
        <v>23.264897971938375</v>
      </c>
      <c r="H25" s="27">
        <v>22.569201588177474</v>
      </c>
      <c r="I25" s="27">
        <v>25.965200962915567</v>
      </c>
      <c r="J25" s="36">
        <v>27.810021970121873</v>
      </c>
      <c r="K25" s="45">
        <v>12</v>
      </c>
      <c r="L25" s="18"/>
    </row>
    <row r="26" spans="1:15">
      <c r="A26" s="16"/>
      <c r="B26" s="11" t="s">
        <v>24</v>
      </c>
      <c r="C26" s="27">
        <v>27.189014742229421</v>
      </c>
      <c r="D26" s="27">
        <v>25.745161430278706</v>
      </c>
      <c r="E26" s="27">
        <v>19.0651312845505</v>
      </c>
      <c r="F26" s="27">
        <v>23.802709378779337</v>
      </c>
      <c r="G26" s="27">
        <v>25.302461971506734</v>
      </c>
      <c r="H26" s="27">
        <v>25.458064782738564</v>
      </c>
      <c r="I26" s="27">
        <v>26.121939078235457</v>
      </c>
      <c r="J26" s="36">
        <v>26.223509395836786</v>
      </c>
      <c r="K26" s="45">
        <v>13</v>
      </c>
      <c r="L26" s="18"/>
    </row>
    <row r="27" spans="1:15">
      <c r="A27" s="16"/>
      <c r="B27" s="11" t="s">
        <v>9</v>
      </c>
      <c r="C27" s="27">
        <v>36.3733860255983</v>
      </c>
      <c r="D27" s="27">
        <v>36.305760987328654</v>
      </c>
      <c r="E27" s="27">
        <v>37.436172884288069</v>
      </c>
      <c r="F27" s="27">
        <v>36.943660929025043</v>
      </c>
      <c r="G27" s="27">
        <v>28.619065155298468</v>
      </c>
      <c r="H27" s="27">
        <v>29.540302453782374</v>
      </c>
      <c r="I27" s="27">
        <v>23.809220337254803</v>
      </c>
      <c r="J27" s="36">
        <v>25.461418159169497</v>
      </c>
      <c r="K27" s="45">
        <v>14</v>
      </c>
      <c r="L27" s="18"/>
    </row>
    <row r="28" spans="1:15">
      <c r="A28" s="16"/>
      <c r="B28" s="11" t="s">
        <v>16</v>
      </c>
      <c r="C28" s="27"/>
      <c r="D28" s="27"/>
      <c r="E28" s="27"/>
      <c r="F28" s="27">
        <v>31.857357892010874</v>
      </c>
      <c r="G28" s="27">
        <v>25.350180058361673</v>
      </c>
      <c r="H28" s="27">
        <v>25.789936428796274</v>
      </c>
      <c r="I28" s="27">
        <v>29.433646958474409</v>
      </c>
      <c r="J28" s="36">
        <v>24.996310257830505</v>
      </c>
      <c r="K28" s="45">
        <v>15</v>
      </c>
      <c r="L28" s="18"/>
    </row>
    <row r="29" spans="1:15">
      <c r="A29" s="16"/>
      <c r="B29" s="11" t="s">
        <v>19</v>
      </c>
      <c r="C29" s="27">
        <v>30.703321842865744</v>
      </c>
      <c r="D29" s="27">
        <v>30.305049282478418</v>
      </c>
      <c r="E29" s="27">
        <v>24.303982874204269</v>
      </c>
      <c r="F29" s="27">
        <v>30.665304098225153</v>
      </c>
      <c r="G29" s="27">
        <v>31.933201335548624</v>
      </c>
      <c r="H29" s="27">
        <v>20.78889211724205</v>
      </c>
      <c r="I29" s="27">
        <v>28.843517028143118</v>
      </c>
      <c r="J29" s="36">
        <v>23.472636115478178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36.393302145764522</v>
      </c>
      <c r="G30" s="27">
        <v>23.977087123838416</v>
      </c>
      <c r="H30" s="27">
        <v>17.285206781547718</v>
      </c>
      <c r="I30" s="27">
        <v>11.966526834003604</v>
      </c>
      <c r="J30" s="36">
        <v>23.208055752219941</v>
      </c>
      <c r="K30" s="45">
        <v>17</v>
      </c>
      <c r="L30" s="18"/>
    </row>
    <row r="31" spans="1:15">
      <c r="A31" s="16"/>
      <c r="B31" s="11" t="s">
        <v>4</v>
      </c>
      <c r="C31" s="27"/>
      <c r="D31" s="27"/>
      <c r="E31" s="27"/>
      <c r="F31" s="27">
        <v>34.846437121200211</v>
      </c>
      <c r="G31" s="27">
        <v>34.809734848385922</v>
      </c>
      <c r="H31" s="27">
        <v>24.529996295931124</v>
      </c>
      <c r="I31" s="27">
        <v>28.111254077022057</v>
      </c>
      <c r="J31" s="36">
        <v>21.595029111869284</v>
      </c>
      <c r="K31" s="45">
        <v>18</v>
      </c>
      <c r="L31" s="18"/>
    </row>
    <row r="32" spans="1:15">
      <c r="A32" s="16"/>
      <c r="B32" s="11" t="s">
        <v>6</v>
      </c>
      <c r="C32" s="27">
        <v>19.105852113356239</v>
      </c>
      <c r="D32" s="27">
        <v>23.515967083471136</v>
      </c>
      <c r="E32" s="27">
        <v>27.885582351336684</v>
      </c>
      <c r="F32" s="27">
        <v>27.442125514009319</v>
      </c>
      <c r="G32" s="27">
        <v>20.149499973476971</v>
      </c>
      <c r="H32" s="27">
        <v>25.031477858794243</v>
      </c>
      <c r="I32" s="27">
        <v>26.301239973967878</v>
      </c>
      <c r="J32" s="36">
        <v>20.888215244422266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34.354644376670805</v>
      </c>
      <c r="G33" s="27">
        <v>17.471436343852012</v>
      </c>
      <c r="H33" s="27">
        <v>23.279990075672995</v>
      </c>
      <c r="I33" s="27">
        <v>19.105964061655389</v>
      </c>
      <c r="J33" s="36">
        <v>20.19225874944555</v>
      </c>
      <c r="K33" s="45">
        <v>20</v>
      </c>
      <c r="L33" s="18"/>
    </row>
    <row r="34" spans="1:14">
      <c r="A34" s="16"/>
      <c r="B34" s="11" t="s">
        <v>22</v>
      </c>
      <c r="C34" s="27">
        <v>32.364204453012782</v>
      </c>
      <c r="D34" s="27">
        <v>23.476078773662103</v>
      </c>
      <c r="E34" s="27">
        <v>26.986543909348441</v>
      </c>
      <c r="F34" s="27">
        <v>24.414531094078434</v>
      </c>
      <c r="G34" s="27">
        <v>21.940763554330655</v>
      </c>
      <c r="H34" s="27">
        <v>19.557954880109847</v>
      </c>
      <c r="I34" s="27">
        <v>24.287541244894413</v>
      </c>
      <c r="J34" s="36">
        <v>20.137298239684643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41.857610726995745</v>
      </c>
      <c r="G35" s="27">
        <v>34.135082029308023</v>
      </c>
      <c r="H35" s="27">
        <v>13.768008683639232</v>
      </c>
      <c r="I35" s="27">
        <v>19.68898606488591</v>
      </c>
      <c r="J35" s="36">
        <v>19.656298428160284</v>
      </c>
      <c r="K35" s="45">
        <v>22</v>
      </c>
      <c r="L35" s="18"/>
    </row>
    <row r="36" spans="1:14" ht="14.25" customHeight="1">
      <c r="A36" s="16"/>
      <c r="B36" s="11" t="s">
        <v>26</v>
      </c>
      <c r="C36" s="27">
        <v>17.198276972867525</v>
      </c>
      <c r="D36" s="27">
        <v>29.443099414326689</v>
      </c>
      <c r="E36" s="27">
        <v>23.075478580270033</v>
      </c>
      <c r="F36" s="27">
        <v>28.497090940564917</v>
      </c>
      <c r="G36" s="27">
        <v>18.055103076947347</v>
      </c>
      <c r="H36" s="27">
        <v>16.047246231673128</v>
      </c>
      <c r="I36" s="27">
        <v>17.027447971232228</v>
      </c>
      <c r="J36" s="36">
        <v>19.385566100944523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18.823124569855473</v>
      </c>
      <c r="G37" s="27">
        <v>7.5575209009880462</v>
      </c>
      <c r="H37" s="27">
        <v>8.1454535763777844</v>
      </c>
      <c r="I37" s="27">
        <v>7.3620436424674782</v>
      </c>
      <c r="J37" s="36">
        <v>4.0075084534385885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92</v>
      </c>
      <c r="D7" s="189"/>
      <c r="E7" s="189"/>
      <c r="F7" s="189"/>
      <c r="G7" s="189"/>
      <c r="H7" s="189"/>
      <c r="I7" s="189"/>
      <c r="J7" s="189"/>
      <c r="K7" s="189"/>
      <c r="L7" s="18"/>
      <c r="N7" s="9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4.6367205577201549</v>
      </c>
      <c r="D13" s="27">
        <v>5.1945739028932891</v>
      </c>
      <c r="E13" s="27">
        <v>7.4355398189633464</v>
      </c>
      <c r="F13" s="27">
        <v>13.172549434106168</v>
      </c>
      <c r="G13" s="27">
        <v>11.024055267131363</v>
      </c>
      <c r="H13" s="27">
        <v>8.9792891225381624</v>
      </c>
      <c r="I13" s="27">
        <v>14.575448105271773</v>
      </c>
      <c r="J13" s="36">
        <v>14.488995894681606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10.799623849560103</v>
      </c>
      <c r="G14" s="27">
        <v>12.554695314599959</v>
      </c>
      <c r="H14" s="27">
        <v>9.9564975051019395</v>
      </c>
      <c r="I14" s="27">
        <v>10.277123397351703</v>
      </c>
      <c r="J14" s="36">
        <v>11.838287985725048</v>
      </c>
      <c r="K14" s="45">
        <v>2</v>
      </c>
      <c r="L14" s="18"/>
    </row>
    <row r="15" spans="1:15">
      <c r="A15" s="16"/>
      <c r="B15" s="12" t="s">
        <v>5</v>
      </c>
      <c r="C15" s="50">
        <v>15.00963344861449</v>
      </c>
      <c r="D15" s="50">
        <v>13.782744120838666</v>
      </c>
      <c r="E15" s="50">
        <v>14.164396553971216</v>
      </c>
      <c r="F15" s="50">
        <v>8.8436223338215729</v>
      </c>
      <c r="G15" s="50">
        <v>9.2988114697361812</v>
      </c>
      <c r="H15" s="50">
        <v>6.342753827375061</v>
      </c>
      <c r="I15" s="50">
        <v>8.6491981355021981</v>
      </c>
      <c r="J15" s="50">
        <v>11.07889230348011</v>
      </c>
      <c r="K15" s="107">
        <v>3</v>
      </c>
      <c r="L15" s="18"/>
    </row>
    <row r="16" spans="1:15">
      <c r="A16" s="16"/>
      <c r="B16" s="11" t="s">
        <v>8</v>
      </c>
      <c r="C16" s="27">
        <v>19.204658644806294</v>
      </c>
      <c r="D16" s="27">
        <v>18.113058489627523</v>
      </c>
      <c r="E16" s="27">
        <v>11.14801209147226</v>
      </c>
      <c r="F16" s="27">
        <v>11.257081906232077</v>
      </c>
      <c r="G16" s="27">
        <v>11.124493385333025</v>
      </c>
      <c r="H16" s="27">
        <v>8.8088234000550383</v>
      </c>
      <c r="I16" s="27">
        <v>12.563835184755535</v>
      </c>
      <c r="J16" s="36">
        <v>10.89110458774733</v>
      </c>
      <c r="K16" s="45">
        <v>4</v>
      </c>
      <c r="L16" s="18"/>
    </row>
    <row r="17" spans="1:15">
      <c r="A17" s="16"/>
      <c r="B17" s="11" t="s">
        <v>20</v>
      </c>
      <c r="C17" s="27">
        <v>12.199283024707279</v>
      </c>
      <c r="D17" s="27">
        <v>13.208897107953611</v>
      </c>
      <c r="E17" s="27">
        <v>8.7403023125113748</v>
      </c>
      <c r="F17" s="27">
        <v>5.4748768981861708</v>
      </c>
      <c r="G17" s="27">
        <v>4.6817829367572292</v>
      </c>
      <c r="H17" s="27">
        <v>6.9719233831092104</v>
      </c>
      <c r="I17" s="27">
        <v>9.3579421925915209</v>
      </c>
      <c r="J17" s="36">
        <v>10.812556494674357</v>
      </c>
      <c r="K17" s="45">
        <v>5</v>
      </c>
      <c r="L17" s="18"/>
    </row>
    <row r="18" spans="1:15">
      <c r="A18" s="16"/>
      <c r="B18" s="11" t="s">
        <v>25</v>
      </c>
      <c r="C18" s="27">
        <v>12.45724009172576</v>
      </c>
      <c r="D18" s="27">
        <v>11.221652416177154</v>
      </c>
      <c r="E18" s="27">
        <v>14.782774531715487</v>
      </c>
      <c r="F18" s="27">
        <v>12.231059308111671</v>
      </c>
      <c r="G18" s="27">
        <v>13.870099152695147</v>
      </c>
      <c r="H18" s="27">
        <v>13.420374821133354</v>
      </c>
      <c r="I18" s="27">
        <v>16.566957411974052</v>
      </c>
      <c r="J18" s="36">
        <v>10.324808798307135</v>
      </c>
      <c r="K18" s="45">
        <v>6</v>
      </c>
      <c r="L18" s="18"/>
    </row>
    <row r="19" spans="1:15">
      <c r="A19" s="16"/>
      <c r="B19" s="12" t="s">
        <v>27</v>
      </c>
      <c r="C19" s="28">
        <v>13.085693467451886</v>
      </c>
      <c r="D19" s="28">
        <v>10.981563246357648</v>
      </c>
      <c r="E19" s="28">
        <v>10.097935139518226</v>
      </c>
      <c r="F19" s="28">
        <v>10.673268827224657</v>
      </c>
      <c r="G19" s="28">
        <v>9.4866249464656729</v>
      </c>
      <c r="H19" s="28">
        <v>8.2492680480262415</v>
      </c>
      <c r="I19" s="28">
        <v>9.7596097268730002</v>
      </c>
      <c r="J19" s="50">
        <v>9.5802919610906887</v>
      </c>
      <c r="K19" s="45"/>
      <c r="L19" s="18"/>
      <c r="O19" s="124"/>
    </row>
    <row r="20" spans="1:15">
      <c r="A20" s="16"/>
      <c r="B20" s="11" t="s">
        <v>21</v>
      </c>
      <c r="C20" s="53">
        <v>10.417990484013453</v>
      </c>
      <c r="D20" s="53">
        <v>10.68775040017765</v>
      </c>
      <c r="E20" s="53">
        <v>7.0694384028003263</v>
      </c>
      <c r="F20" s="53">
        <v>10.695068038416524</v>
      </c>
      <c r="G20" s="53">
        <v>6.6736216804935804</v>
      </c>
      <c r="H20" s="53">
        <v>6.8307673240833058</v>
      </c>
      <c r="I20" s="53">
        <v>11.847640229753473</v>
      </c>
      <c r="J20" s="36">
        <v>9.3891659916727068</v>
      </c>
      <c r="K20" s="45">
        <v>7</v>
      </c>
      <c r="L20" s="18"/>
      <c r="O20" s="124"/>
    </row>
    <row r="21" spans="1:15">
      <c r="A21" s="16"/>
      <c r="B21" s="11" t="s">
        <v>24</v>
      </c>
      <c r="C21" s="27">
        <v>12.799077107543615</v>
      </c>
      <c r="D21" s="27">
        <v>8.2775774260995938</v>
      </c>
      <c r="E21" s="27">
        <v>5.2903983903630225</v>
      </c>
      <c r="F21" s="27">
        <v>6.4772579670753059</v>
      </c>
      <c r="G21" s="27">
        <v>7.4138430050635655</v>
      </c>
      <c r="H21" s="27">
        <v>8.5742473478612276</v>
      </c>
      <c r="I21" s="27">
        <v>10.038506308211213</v>
      </c>
      <c r="J21" s="36">
        <v>8.6509677679117374</v>
      </c>
      <c r="K21" s="45">
        <v>8</v>
      </c>
      <c r="L21" s="18"/>
      <c r="O21" s="124"/>
    </row>
    <row r="22" spans="1:15">
      <c r="A22" s="16"/>
      <c r="B22" s="11" t="s">
        <v>23</v>
      </c>
      <c r="C22" s="27">
        <v>14.546842934186035</v>
      </c>
      <c r="D22" s="27">
        <v>10.659419249932695</v>
      </c>
      <c r="E22" s="27">
        <v>10.71718884269689</v>
      </c>
      <c r="F22" s="27">
        <v>4.7218657177012142</v>
      </c>
      <c r="G22" s="27">
        <v>5.0900909346582912</v>
      </c>
      <c r="H22" s="27">
        <v>4.4513723160843384</v>
      </c>
      <c r="I22" s="27">
        <v>7.1264240223925777</v>
      </c>
      <c r="J22" s="36">
        <v>7.6847912425255611</v>
      </c>
      <c r="K22" s="45">
        <v>9</v>
      </c>
      <c r="L22" s="18"/>
      <c r="O22" s="124"/>
    </row>
    <row r="23" spans="1:15">
      <c r="A23" s="16"/>
      <c r="B23" s="11" t="s">
        <v>22</v>
      </c>
      <c r="C23" s="27">
        <v>14.404500947319249</v>
      </c>
      <c r="D23" s="27">
        <v>9.0222391940792477</v>
      </c>
      <c r="E23" s="27">
        <v>8.6264350678395711</v>
      </c>
      <c r="F23" s="27">
        <v>6.9366460202783715</v>
      </c>
      <c r="G23" s="27">
        <v>7.2336536697165181</v>
      </c>
      <c r="H23" s="27">
        <v>6.3414323042206817</v>
      </c>
      <c r="I23" s="27">
        <v>7.8668665584588817</v>
      </c>
      <c r="J23" s="36">
        <v>7.4167150484291691</v>
      </c>
      <c r="K23" s="45">
        <v>10</v>
      </c>
      <c r="L23" s="18"/>
      <c r="O23" s="124"/>
    </row>
    <row r="24" spans="1:15">
      <c r="A24" s="16"/>
      <c r="B24" s="11" t="s">
        <v>18</v>
      </c>
      <c r="C24" s="27"/>
      <c r="D24" s="27"/>
      <c r="E24" s="27"/>
      <c r="F24" s="27">
        <v>8.6780768043649239</v>
      </c>
      <c r="G24" s="27">
        <v>2.8673048978971272</v>
      </c>
      <c r="H24" s="27">
        <v>0.76362926377750617</v>
      </c>
      <c r="I24" s="27">
        <v>1.7650862888807173</v>
      </c>
      <c r="J24" s="36">
        <v>7.1392114994010738</v>
      </c>
      <c r="K24" s="45">
        <v>11</v>
      </c>
      <c r="L24" s="18"/>
      <c r="O24" s="34"/>
    </row>
    <row r="25" spans="1:15">
      <c r="A25" s="16"/>
      <c r="B25" s="11" t="s">
        <v>15</v>
      </c>
      <c r="C25" s="27"/>
      <c r="D25" s="27"/>
      <c r="E25" s="27"/>
      <c r="F25" s="27">
        <v>12.592137172524506</v>
      </c>
      <c r="G25" s="27">
        <v>10.040650406504065</v>
      </c>
      <c r="H25" s="27">
        <v>5.5412257675313441</v>
      </c>
      <c r="I25" s="27">
        <v>4.0858041621712964</v>
      </c>
      <c r="J25" s="36">
        <v>7.0897274182509298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10.897713741960235</v>
      </c>
      <c r="G26" s="27">
        <v>7.6048971386824622</v>
      </c>
      <c r="H26" s="27">
        <v>4.2182479117476959</v>
      </c>
      <c r="I26" s="27">
        <v>2.8641138538344197</v>
      </c>
      <c r="J26" s="36">
        <v>6.6760212568133541</v>
      </c>
      <c r="K26" s="45">
        <v>13</v>
      </c>
      <c r="L26" s="18"/>
    </row>
    <row r="27" spans="1:15">
      <c r="A27" s="16"/>
      <c r="B27" s="11" t="s">
        <v>4</v>
      </c>
      <c r="C27" s="27"/>
      <c r="D27" s="27"/>
      <c r="E27" s="27"/>
      <c r="F27" s="27">
        <v>13.113478855310923</v>
      </c>
      <c r="G27" s="27">
        <v>11.717283038183608</v>
      </c>
      <c r="H27" s="27">
        <v>8.9302702371403537</v>
      </c>
      <c r="I27" s="27">
        <v>10.683293934588111</v>
      </c>
      <c r="J27" s="36">
        <v>5.8192148057426687</v>
      </c>
      <c r="K27" s="45">
        <v>14</v>
      </c>
      <c r="L27" s="18"/>
    </row>
    <row r="28" spans="1:15">
      <c r="A28" s="16"/>
      <c r="B28" s="11" t="s">
        <v>12</v>
      </c>
      <c r="C28" s="27"/>
      <c r="D28" s="27"/>
      <c r="E28" s="27"/>
      <c r="F28" s="27">
        <v>12.181569242761913</v>
      </c>
      <c r="G28" s="27">
        <v>14.799904404777486</v>
      </c>
      <c r="H28" s="27">
        <v>6.6692972020399504</v>
      </c>
      <c r="I28" s="27">
        <v>8.3596693373736084</v>
      </c>
      <c r="J28" s="36">
        <v>5.4184357590605137</v>
      </c>
      <c r="K28" s="45">
        <v>15</v>
      </c>
      <c r="L28" s="18"/>
    </row>
    <row r="29" spans="1:15">
      <c r="A29" s="16"/>
      <c r="B29" s="11" t="s">
        <v>181</v>
      </c>
      <c r="C29" s="27"/>
      <c r="D29" s="27"/>
      <c r="E29" s="27"/>
      <c r="F29" s="27">
        <v>9.0154307708408439</v>
      </c>
      <c r="G29" s="27">
        <v>10.25858172315078</v>
      </c>
      <c r="H29" s="27">
        <v>8.2230405978609973</v>
      </c>
      <c r="I29" s="27">
        <v>9.0921958437882004</v>
      </c>
      <c r="J29" s="36">
        <v>5.0111825552138649</v>
      </c>
      <c r="K29" s="45">
        <v>16</v>
      </c>
      <c r="L29" s="18"/>
    </row>
    <row r="30" spans="1:15">
      <c r="A30" s="16"/>
      <c r="B30" s="11" t="s">
        <v>19</v>
      </c>
      <c r="C30" s="27">
        <v>7.2195082027908377</v>
      </c>
      <c r="D30" s="27">
        <v>9.4775465477447263</v>
      </c>
      <c r="E30" s="27">
        <v>7.5161962706326415</v>
      </c>
      <c r="F30" s="27">
        <v>7.1055815211674007</v>
      </c>
      <c r="G30" s="27">
        <v>6.0511960308655413</v>
      </c>
      <c r="H30" s="27">
        <v>2.0398496174401504</v>
      </c>
      <c r="I30" s="27">
        <v>7.1209330877839152</v>
      </c>
      <c r="J30" s="36">
        <v>4.7364510250213137</v>
      </c>
      <c r="K30" s="45">
        <v>17</v>
      </c>
      <c r="L30" s="18"/>
    </row>
    <row r="31" spans="1:15">
      <c r="A31" s="16"/>
      <c r="B31" s="11" t="s">
        <v>26</v>
      </c>
      <c r="C31" s="27">
        <v>4.5606052281104894</v>
      </c>
      <c r="D31" s="27">
        <v>6.9541258899759439</v>
      </c>
      <c r="E31" s="27">
        <v>2.362398647951133</v>
      </c>
      <c r="F31" s="27">
        <v>5.1821090692233343</v>
      </c>
      <c r="G31" s="27">
        <v>2.5089126683800518</v>
      </c>
      <c r="H31" s="27">
        <v>2.5914763979428042</v>
      </c>
      <c r="I31" s="27">
        <v>1.9489123166005045</v>
      </c>
      <c r="J31" s="36">
        <v>4.4043779746037588</v>
      </c>
      <c r="K31" s="45">
        <v>18</v>
      </c>
      <c r="L31" s="18"/>
    </row>
    <row r="32" spans="1:15">
      <c r="A32" s="16"/>
      <c r="B32" s="11" t="s">
        <v>9</v>
      </c>
      <c r="C32" s="27">
        <v>12.238044503686735</v>
      </c>
      <c r="D32" s="27">
        <v>10.540298648075746</v>
      </c>
      <c r="E32" s="27">
        <v>11.619790358733969</v>
      </c>
      <c r="F32" s="27">
        <v>9.3585576204271828</v>
      </c>
      <c r="G32" s="27">
        <v>5.4785600086227033</v>
      </c>
      <c r="H32" s="27">
        <v>3.4554645491794602</v>
      </c>
      <c r="I32" s="27">
        <v>4.2286432908047296</v>
      </c>
      <c r="J32" s="36">
        <v>3.1456290965322133</v>
      </c>
      <c r="K32" s="45">
        <v>19</v>
      </c>
      <c r="L32" s="18"/>
    </row>
    <row r="33" spans="1:14">
      <c r="A33" s="16"/>
      <c r="B33" s="11" t="s">
        <v>7</v>
      </c>
      <c r="C33" s="27"/>
      <c r="D33" s="27"/>
      <c r="E33" s="27"/>
      <c r="F33" s="27">
        <v>12.971449365644256</v>
      </c>
      <c r="G33" s="27">
        <v>8.1703794891219435</v>
      </c>
      <c r="H33" s="27">
        <v>2.2584862837971182</v>
      </c>
      <c r="I33" s="27">
        <v>2.1133876427906766</v>
      </c>
      <c r="J33" s="36">
        <v>2.7977640026566308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>
        <v>6.4328476222749353</v>
      </c>
      <c r="G34" s="27">
        <v>1.2659334680553394</v>
      </c>
      <c r="H34" s="27">
        <v>2.7912169705991814</v>
      </c>
      <c r="I34" s="27">
        <v>1.1949417680879293</v>
      </c>
      <c r="J34" s="36">
        <v>2.6926405037702787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8.268321895636408</v>
      </c>
      <c r="G35" s="27">
        <v>4.7691997339570289</v>
      </c>
      <c r="H35" s="27">
        <v>4.2240296979191925</v>
      </c>
      <c r="I35" s="27">
        <v>5.6597007650596645</v>
      </c>
      <c r="J35" s="36">
        <v>2.5352435490284266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2.3018956439808327</v>
      </c>
      <c r="D36" s="27">
        <v>4.5083007113485003</v>
      </c>
      <c r="E36" s="27">
        <v>5.0564217575742543</v>
      </c>
      <c r="F36" s="27">
        <v>5.8571076889411637</v>
      </c>
      <c r="G36" s="27">
        <v>4.172836642418325</v>
      </c>
      <c r="H36" s="27">
        <v>3.9512715632224791</v>
      </c>
      <c r="I36" s="27">
        <v>3.3423698716926484</v>
      </c>
      <c r="J36" s="36">
        <v>1.7506877791365596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4.4147166781371876</v>
      </c>
      <c r="G37" s="27">
        <v>1.9719477648034271</v>
      </c>
      <c r="H37" s="27">
        <v>1.9853960132182067</v>
      </c>
      <c r="I37" s="27">
        <v>1.6182333193453629</v>
      </c>
      <c r="J37" s="36">
        <v>1.2998367168515923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18</v>
      </c>
      <c r="C13" s="27"/>
      <c r="D13" s="27"/>
      <c r="E13" s="27"/>
      <c r="F13" s="27">
        <v>28.472325935661157</v>
      </c>
      <c r="G13" s="27">
        <v>24.015173984890822</v>
      </c>
      <c r="H13" s="27">
        <v>13.492470972205147</v>
      </c>
      <c r="I13" s="27">
        <v>15.290017710037237</v>
      </c>
      <c r="J13" s="36">
        <v>26.178011561897819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25.007920957713498</v>
      </c>
      <c r="G14" s="27">
        <v>28.354756123892322</v>
      </c>
      <c r="H14" s="27">
        <v>22.2160290816066</v>
      </c>
      <c r="I14" s="27">
        <v>24.323898346758348</v>
      </c>
      <c r="J14" s="36">
        <v>25.074671963969624</v>
      </c>
      <c r="K14" s="45">
        <v>2</v>
      </c>
      <c r="L14" s="18"/>
    </row>
    <row r="15" spans="1:15">
      <c r="A15" s="16"/>
      <c r="B15" s="11" t="s">
        <v>21</v>
      </c>
      <c r="C15" s="27">
        <v>2.0598339610164849</v>
      </c>
      <c r="D15" s="27">
        <v>1.3420472852174326</v>
      </c>
      <c r="E15" s="27">
        <v>1.7400956179529752</v>
      </c>
      <c r="F15" s="27">
        <v>20.418427633292229</v>
      </c>
      <c r="G15" s="27">
        <v>19.217580891930652</v>
      </c>
      <c r="H15" s="27">
        <v>13.224759125622723</v>
      </c>
      <c r="I15" s="27">
        <v>15.907030158323476</v>
      </c>
      <c r="J15" s="36">
        <v>21.090363928322748</v>
      </c>
      <c r="K15" s="45">
        <v>3</v>
      </c>
      <c r="L15" s="18"/>
    </row>
    <row r="16" spans="1:15">
      <c r="A16" s="16"/>
      <c r="B16" s="11" t="s">
        <v>20</v>
      </c>
      <c r="C16" s="27">
        <v>4.2419533708154944</v>
      </c>
      <c r="D16" s="27">
        <v>5.1022671783745039</v>
      </c>
      <c r="E16" s="27">
        <v>2.69031867949447</v>
      </c>
      <c r="F16" s="27">
        <v>14.327800832982076</v>
      </c>
      <c r="G16" s="27">
        <v>12.850169591304716</v>
      </c>
      <c r="H16" s="27">
        <v>14.524167206292576</v>
      </c>
      <c r="I16" s="27">
        <v>24.025167734209635</v>
      </c>
      <c r="J16" s="36">
        <v>20.479377696601468</v>
      </c>
      <c r="K16" s="45">
        <v>4</v>
      </c>
      <c r="L16" s="18"/>
    </row>
    <row r="17" spans="1:15">
      <c r="A17" s="16"/>
      <c r="B17" s="12" t="s">
        <v>5</v>
      </c>
      <c r="C17" s="50">
        <v>3.1147642225841277</v>
      </c>
      <c r="D17" s="50">
        <v>4.1841327446286263</v>
      </c>
      <c r="E17" s="50">
        <v>3.0857313756631419</v>
      </c>
      <c r="F17" s="50">
        <v>20.271221738616685</v>
      </c>
      <c r="G17" s="50">
        <v>24.323625951596494</v>
      </c>
      <c r="H17" s="50">
        <v>17.485629298676322</v>
      </c>
      <c r="I17" s="50">
        <v>20.313576459348784</v>
      </c>
      <c r="J17" s="50">
        <v>20.323900702777458</v>
      </c>
      <c r="K17" s="107">
        <v>5</v>
      </c>
      <c r="L17" s="18"/>
    </row>
    <row r="18" spans="1:15">
      <c r="A18" s="16"/>
      <c r="B18" s="11" t="s">
        <v>4</v>
      </c>
      <c r="C18" s="27"/>
      <c r="D18" s="27"/>
      <c r="E18" s="27"/>
      <c r="F18" s="27">
        <v>20.083656802811959</v>
      </c>
      <c r="G18" s="27">
        <v>17.611833497426307</v>
      </c>
      <c r="H18" s="27">
        <v>13.232586212869373</v>
      </c>
      <c r="I18" s="27">
        <v>20.062938248700839</v>
      </c>
      <c r="J18" s="36">
        <v>18.785903828769719</v>
      </c>
      <c r="K18" s="45">
        <v>6</v>
      </c>
      <c r="L18" s="18"/>
    </row>
    <row r="19" spans="1:15">
      <c r="A19" s="16"/>
      <c r="B19" s="11" t="s">
        <v>11</v>
      </c>
      <c r="C19" s="27">
        <v>1.8707254499273847</v>
      </c>
      <c r="D19" s="27">
        <v>2.230690664400786</v>
      </c>
      <c r="E19" s="27">
        <v>2.8429569461228659</v>
      </c>
      <c r="F19" s="27">
        <v>20.918072334102227</v>
      </c>
      <c r="G19" s="27">
        <v>15.302707510290192</v>
      </c>
      <c r="H19" s="27">
        <v>9.3980549107664189</v>
      </c>
      <c r="I19" s="27">
        <v>15.689459181724763</v>
      </c>
      <c r="J19" s="36">
        <v>18.759906963063028</v>
      </c>
      <c r="K19" s="45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>
        <v>24.616650509855653</v>
      </c>
      <c r="G20" s="27">
        <v>19.693753876443175</v>
      </c>
      <c r="H20" s="27">
        <v>9.8487837729590861</v>
      </c>
      <c r="I20" s="27">
        <v>21.187447773752275</v>
      </c>
      <c r="J20" s="36">
        <v>18.639477133300201</v>
      </c>
      <c r="K20" s="45">
        <v>8</v>
      </c>
      <c r="L20" s="18"/>
    </row>
    <row r="21" spans="1:15">
      <c r="A21" s="16"/>
      <c r="B21" s="11" t="s">
        <v>13</v>
      </c>
      <c r="C21" s="27"/>
      <c r="D21" s="27"/>
      <c r="E21" s="27"/>
      <c r="F21" s="27">
        <v>19.079219850144959</v>
      </c>
      <c r="G21" s="27">
        <v>8.6448779729519654</v>
      </c>
      <c r="H21" s="27">
        <v>15.361204151676796</v>
      </c>
      <c r="I21" s="27">
        <v>15.461350718275483</v>
      </c>
      <c r="J21" s="36">
        <v>18.26676265061117</v>
      </c>
      <c r="K21" s="45">
        <v>9</v>
      </c>
      <c r="L21" s="18"/>
    </row>
    <row r="22" spans="1:15">
      <c r="A22" s="16"/>
      <c r="B22" s="11" t="s">
        <v>17</v>
      </c>
      <c r="C22" s="27"/>
      <c r="D22" s="27"/>
      <c r="E22" s="27"/>
      <c r="F22" s="27">
        <v>20.334195226209516</v>
      </c>
      <c r="G22" s="27">
        <v>15.363353358057893</v>
      </c>
      <c r="H22" s="27">
        <v>12.339929645138424</v>
      </c>
      <c r="I22" s="27">
        <v>7.4915927055886842</v>
      </c>
      <c r="J22" s="36">
        <v>17.754386563510273</v>
      </c>
      <c r="K22" s="45">
        <v>10</v>
      </c>
      <c r="L22" s="18"/>
    </row>
    <row r="23" spans="1:15">
      <c r="A23" s="16"/>
      <c r="B23" s="11" t="s">
        <v>181</v>
      </c>
      <c r="C23" s="27"/>
      <c r="D23" s="27"/>
      <c r="E23" s="27"/>
      <c r="F23" s="27">
        <v>25.708454946102773</v>
      </c>
      <c r="G23" s="27">
        <v>26.201597107126712</v>
      </c>
      <c r="H23" s="27">
        <v>19.365263059820425</v>
      </c>
      <c r="I23" s="27">
        <v>20.392459628128414</v>
      </c>
      <c r="J23" s="36">
        <v>15.897728954595532</v>
      </c>
      <c r="K23" s="45">
        <v>11</v>
      </c>
      <c r="L23" s="18"/>
      <c r="N23" s="23"/>
      <c r="O23" s="34"/>
    </row>
    <row r="24" spans="1:15">
      <c r="A24" s="16"/>
      <c r="B24" s="12" t="s">
        <v>27</v>
      </c>
      <c r="C24" s="28">
        <v>3.1034509345194978</v>
      </c>
      <c r="D24" s="28">
        <v>3.505183497759313</v>
      </c>
      <c r="E24" s="28">
        <v>2.9828596976216692</v>
      </c>
      <c r="F24" s="28">
        <v>17.070562781852598</v>
      </c>
      <c r="G24" s="28">
        <v>17.268388988881377</v>
      </c>
      <c r="H24" s="28">
        <v>14.282638180768561</v>
      </c>
      <c r="I24" s="28">
        <v>16.716193484997682</v>
      </c>
      <c r="J24" s="50">
        <v>15.843468554313702</v>
      </c>
      <c r="K24" s="45"/>
      <c r="L24" s="18"/>
      <c r="N24" s="23"/>
      <c r="O24" s="34"/>
    </row>
    <row r="25" spans="1:15">
      <c r="A25" s="16"/>
      <c r="B25" s="11" t="s">
        <v>8</v>
      </c>
      <c r="C25" s="27">
        <v>3.0984835168347207</v>
      </c>
      <c r="D25" s="27">
        <v>3.4252168523754669</v>
      </c>
      <c r="E25" s="27">
        <v>2.7020102750403274</v>
      </c>
      <c r="F25" s="27">
        <v>21.713915108245292</v>
      </c>
      <c r="G25" s="27">
        <v>25.499732354515565</v>
      </c>
      <c r="H25" s="27">
        <v>11.574869344163618</v>
      </c>
      <c r="I25" s="27">
        <v>15.722131145451163</v>
      </c>
      <c r="J25" s="36">
        <v>15.84287485523865</v>
      </c>
      <c r="K25" s="45">
        <v>12</v>
      </c>
      <c r="L25" s="18"/>
    </row>
    <row r="26" spans="1:15">
      <c r="A26" s="16"/>
      <c r="B26" s="11" t="s">
        <v>15</v>
      </c>
      <c r="C26" s="27"/>
      <c r="D26" s="27"/>
      <c r="E26" s="27"/>
      <c r="F26" s="27">
        <v>29.069918365952795</v>
      </c>
      <c r="G26" s="27">
        <v>27.701518875653875</v>
      </c>
      <c r="H26" s="27">
        <v>16.183783607519604</v>
      </c>
      <c r="I26" s="27">
        <v>13.645344529513459</v>
      </c>
      <c r="J26" s="36">
        <v>15.617310835958845</v>
      </c>
      <c r="K26" s="45">
        <v>13</v>
      </c>
      <c r="L26" s="18"/>
    </row>
    <row r="27" spans="1:15">
      <c r="A27" s="16"/>
      <c r="B27" s="11" t="s">
        <v>25</v>
      </c>
      <c r="C27" s="27">
        <v>2.8873051609894338</v>
      </c>
      <c r="D27" s="27">
        <v>3.4426688303147754</v>
      </c>
      <c r="E27" s="27">
        <v>2.9405272081228917</v>
      </c>
      <c r="F27" s="27">
        <v>19.175106137522047</v>
      </c>
      <c r="G27" s="27">
        <v>20.093484766540474</v>
      </c>
      <c r="H27" s="27">
        <v>18.780233672774759</v>
      </c>
      <c r="I27" s="27">
        <v>21.832846500832151</v>
      </c>
      <c r="J27" s="36">
        <v>15.10240016919821</v>
      </c>
      <c r="K27" s="45">
        <v>14</v>
      </c>
      <c r="L27" s="18"/>
    </row>
    <row r="28" spans="1:15">
      <c r="A28" s="16"/>
      <c r="B28" s="11" t="s">
        <v>22</v>
      </c>
      <c r="C28" s="27">
        <v>3.610659659594865</v>
      </c>
      <c r="D28" s="27">
        <v>2.9771061771498193</v>
      </c>
      <c r="E28" s="27">
        <v>2.9301476069777848</v>
      </c>
      <c r="F28" s="27">
        <v>14.069397342927568</v>
      </c>
      <c r="G28" s="27">
        <v>15.002320669792077</v>
      </c>
      <c r="H28" s="27">
        <v>11.862963386749151</v>
      </c>
      <c r="I28" s="27">
        <v>17.738790080914864</v>
      </c>
      <c r="J28" s="36">
        <v>13.039819166539788</v>
      </c>
      <c r="K28" s="45">
        <v>15</v>
      </c>
      <c r="L28" s="18"/>
    </row>
    <row r="29" spans="1:15">
      <c r="A29" s="16"/>
      <c r="B29" s="11" t="s">
        <v>19</v>
      </c>
      <c r="C29" s="27">
        <v>3.9436531892380633</v>
      </c>
      <c r="D29" s="27">
        <v>3.1532004497753987</v>
      </c>
      <c r="E29" s="27">
        <v>4.1021163126959985</v>
      </c>
      <c r="F29" s="27">
        <v>18.221660329721523</v>
      </c>
      <c r="G29" s="27">
        <v>19.503468923014854</v>
      </c>
      <c r="H29" s="27">
        <v>12.197892178874245</v>
      </c>
      <c r="I29" s="27">
        <v>19.877740880916591</v>
      </c>
      <c r="J29" s="36">
        <v>12.650663663170409</v>
      </c>
      <c r="K29" s="45">
        <v>16</v>
      </c>
      <c r="L29" s="18"/>
    </row>
    <row r="30" spans="1:15">
      <c r="A30" s="16"/>
      <c r="B30" s="11" t="s">
        <v>24</v>
      </c>
      <c r="C30" s="27">
        <v>2.8589509235412836</v>
      </c>
      <c r="D30" s="27">
        <v>4.9793125753510026</v>
      </c>
      <c r="E30" s="27">
        <v>3.2226175967956641</v>
      </c>
      <c r="F30" s="27">
        <v>13.004766886058436</v>
      </c>
      <c r="G30" s="27">
        <v>13.356979036452781</v>
      </c>
      <c r="H30" s="27">
        <v>12.125725109173855</v>
      </c>
      <c r="I30" s="27">
        <v>14.169002468727793</v>
      </c>
      <c r="J30" s="36">
        <v>12.502694356505268</v>
      </c>
      <c r="K30" s="45">
        <v>17</v>
      </c>
      <c r="L30" s="18"/>
    </row>
    <row r="31" spans="1:15">
      <c r="A31" s="16"/>
      <c r="B31" s="11" t="s">
        <v>26</v>
      </c>
      <c r="C31" s="27">
        <v>5.7595181981247805</v>
      </c>
      <c r="D31" s="27">
        <v>4.9793612271969758</v>
      </c>
      <c r="E31" s="27">
        <v>5.6263106821888798</v>
      </c>
      <c r="F31" s="27">
        <v>9.2500341002761104</v>
      </c>
      <c r="G31" s="27">
        <v>9.5409407285508898</v>
      </c>
      <c r="H31" s="27">
        <v>7.9928774995437282</v>
      </c>
      <c r="I31" s="27">
        <v>11.354933275804679</v>
      </c>
      <c r="J31" s="36">
        <v>10.420502196337999</v>
      </c>
      <c r="K31" s="45">
        <v>18</v>
      </c>
      <c r="L31" s="18"/>
    </row>
    <row r="32" spans="1:15">
      <c r="A32" s="16"/>
      <c r="B32" s="11" t="s">
        <v>23</v>
      </c>
      <c r="C32" s="27">
        <v>2.2645339802321809</v>
      </c>
      <c r="D32" s="27">
        <v>2.6684425446924691</v>
      </c>
      <c r="E32" s="27">
        <v>2.0565761664769955</v>
      </c>
      <c r="F32" s="27">
        <v>9.5606341911649189</v>
      </c>
      <c r="G32" s="27">
        <v>12.985219211899629</v>
      </c>
      <c r="H32" s="27">
        <v>4.7705074177822926</v>
      </c>
      <c r="I32" s="27">
        <v>5.6425458930258277</v>
      </c>
      <c r="J32" s="36">
        <v>8.4019447741167799</v>
      </c>
      <c r="K32" s="45">
        <v>19</v>
      </c>
      <c r="L32" s="18"/>
    </row>
    <row r="33" spans="1:14">
      <c r="A33" s="16"/>
      <c r="B33" s="11" t="s">
        <v>9</v>
      </c>
      <c r="C33" s="27">
        <v>2.6234270936492359</v>
      </c>
      <c r="D33" s="27">
        <v>2.1345800555843417</v>
      </c>
      <c r="E33" s="27">
        <v>2.2480165927248716</v>
      </c>
      <c r="F33" s="27">
        <v>13.895490056054854</v>
      </c>
      <c r="G33" s="27">
        <v>12.951344602726927</v>
      </c>
      <c r="H33" s="27">
        <v>9.9490260717024803</v>
      </c>
      <c r="I33" s="27">
        <v>4.8580751239532489</v>
      </c>
      <c r="J33" s="36">
        <v>7.1835383104470978</v>
      </c>
      <c r="K33" s="45">
        <v>20</v>
      </c>
      <c r="L33" s="18"/>
    </row>
    <row r="34" spans="1:14">
      <c r="A34" s="16"/>
      <c r="B34" s="11" t="s">
        <v>6</v>
      </c>
      <c r="C34" s="27">
        <v>1.5421202749344103</v>
      </c>
      <c r="D34" s="27">
        <v>2.856353018418051</v>
      </c>
      <c r="E34" s="27">
        <v>4.5335779944583887</v>
      </c>
      <c r="F34" s="27">
        <v>17.086718272746339</v>
      </c>
      <c r="G34" s="27">
        <v>10.993121095158333</v>
      </c>
      <c r="H34" s="27">
        <v>8.2919260181397849</v>
      </c>
      <c r="I34" s="27">
        <v>7.3170100982238679</v>
      </c>
      <c r="J34" s="36">
        <v>7.1116112467112549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19.052262721740256</v>
      </c>
      <c r="G35" s="27">
        <v>12.635043771258966</v>
      </c>
      <c r="H35" s="27">
        <v>9.0389061555884407</v>
      </c>
      <c r="I35" s="27">
        <v>9.6348776687874818</v>
      </c>
      <c r="J35" s="36">
        <v>6.2588445290239463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21.817890250596736</v>
      </c>
      <c r="G36" s="27">
        <v>12.193129897492957</v>
      </c>
      <c r="H36" s="27">
        <v>7.2016232484704945</v>
      </c>
      <c r="I36" s="27">
        <v>8.8103488630979214</v>
      </c>
      <c r="J36" s="36">
        <v>4.2323444764224041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12.323640743289745</v>
      </c>
      <c r="G37" s="27">
        <v>2.6034685276031233</v>
      </c>
      <c r="H37" s="27">
        <v>4.1173648864726573</v>
      </c>
      <c r="I37" s="27">
        <v>4.0586970205623158</v>
      </c>
      <c r="J37" s="36">
        <v>1.8166857377955492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15</v>
      </c>
      <c r="C13" s="27"/>
      <c r="D13" s="27"/>
      <c r="E13" s="27"/>
      <c r="F13" s="27">
        <v>40.47067664036615</v>
      </c>
      <c r="G13" s="27">
        <v>32.793848868721241</v>
      </c>
      <c r="H13" s="27">
        <v>32.496372262892734</v>
      </c>
      <c r="I13" s="27">
        <v>28.43457123916237</v>
      </c>
      <c r="J13" s="36">
        <v>36.353094897364691</v>
      </c>
      <c r="K13" s="45">
        <v>1</v>
      </c>
      <c r="L13" s="18"/>
    </row>
    <row r="14" spans="1:15">
      <c r="A14" s="16"/>
      <c r="B14" s="11" t="s">
        <v>181</v>
      </c>
      <c r="C14" s="27"/>
      <c r="D14" s="27"/>
      <c r="E14" s="27"/>
      <c r="F14" s="27">
        <v>28.779492307871202</v>
      </c>
      <c r="G14" s="27">
        <v>31.963444223345611</v>
      </c>
      <c r="H14" s="27">
        <v>28.151250202278266</v>
      </c>
      <c r="I14" s="27">
        <v>33.400244483047025</v>
      </c>
      <c r="J14" s="36">
        <v>36.298491999539536</v>
      </c>
      <c r="K14" s="45">
        <v>2</v>
      </c>
      <c r="L14" s="18"/>
    </row>
    <row r="15" spans="1:15">
      <c r="A15" s="16"/>
      <c r="B15" s="11" t="s">
        <v>11</v>
      </c>
      <c r="C15" s="27">
        <v>27.731820033311365</v>
      </c>
      <c r="D15" s="27">
        <v>30.094368772047275</v>
      </c>
      <c r="E15" s="27">
        <v>27.419412868967473</v>
      </c>
      <c r="F15" s="27">
        <v>38.728028998302641</v>
      </c>
      <c r="G15" s="27">
        <v>34.017829441330385</v>
      </c>
      <c r="H15" s="27">
        <v>27.077592547444073</v>
      </c>
      <c r="I15" s="27">
        <v>36.460627665669357</v>
      </c>
      <c r="J15" s="36">
        <v>33.632380630741046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29.697127924100748</v>
      </c>
      <c r="G16" s="27">
        <v>35.018661402403296</v>
      </c>
      <c r="H16" s="27">
        <v>27.703472427323746</v>
      </c>
      <c r="I16" s="27">
        <v>29.664203020680759</v>
      </c>
      <c r="J16" s="36">
        <v>30.142769936852936</v>
      </c>
      <c r="K16" s="45">
        <v>4</v>
      </c>
      <c r="L16" s="18"/>
    </row>
    <row r="17" spans="1:15">
      <c r="A17" s="16"/>
      <c r="B17" s="11" t="s">
        <v>20</v>
      </c>
      <c r="C17" s="27">
        <v>30.259774591220918</v>
      </c>
      <c r="D17" s="27">
        <v>26.303212874146386</v>
      </c>
      <c r="E17" s="27">
        <v>27.247526785517856</v>
      </c>
      <c r="F17" s="27">
        <v>24.486274063531539</v>
      </c>
      <c r="G17" s="27">
        <v>20.708467845788427</v>
      </c>
      <c r="H17" s="27">
        <v>20.397533833567643</v>
      </c>
      <c r="I17" s="27">
        <v>32.94567838754822</v>
      </c>
      <c r="J17" s="36">
        <v>29.008908685968819</v>
      </c>
      <c r="K17" s="45">
        <v>5</v>
      </c>
      <c r="L17" s="18"/>
    </row>
    <row r="18" spans="1:15">
      <c r="A18" s="16"/>
      <c r="B18" s="11" t="s">
        <v>18</v>
      </c>
      <c r="C18" s="27"/>
      <c r="D18" s="27"/>
      <c r="E18" s="27"/>
      <c r="F18" s="27">
        <v>34.629419437060051</v>
      </c>
      <c r="G18" s="27">
        <v>32.767133667154354</v>
      </c>
      <c r="H18" s="27">
        <v>15.386599367016904</v>
      </c>
      <c r="I18" s="27">
        <v>19.194256706778422</v>
      </c>
      <c r="J18" s="36">
        <v>28.121868652674337</v>
      </c>
      <c r="K18" s="45">
        <v>6</v>
      </c>
      <c r="L18" s="18"/>
    </row>
    <row r="19" spans="1:15">
      <c r="A19" s="16"/>
      <c r="B19" s="11" t="s">
        <v>8</v>
      </c>
      <c r="C19" s="27">
        <v>33.216947112183533</v>
      </c>
      <c r="D19" s="27">
        <v>30.713637826608537</v>
      </c>
      <c r="E19" s="27">
        <v>26.492253053367858</v>
      </c>
      <c r="F19" s="27">
        <v>30.532998869039009</v>
      </c>
      <c r="G19" s="27">
        <v>30.822563788840451</v>
      </c>
      <c r="H19" s="27">
        <v>21.904565634530584</v>
      </c>
      <c r="I19" s="27">
        <v>29.391975442416395</v>
      </c>
      <c r="J19" s="36">
        <v>28.121764290636307</v>
      </c>
      <c r="K19" s="45">
        <v>7</v>
      </c>
      <c r="L19" s="18"/>
    </row>
    <row r="20" spans="1:15">
      <c r="A20" s="16"/>
      <c r="B20" s="12" t="s">
        <v>27</v>
      </c>
      <c r="C20" s="28">
        <v>25.770009364026741</v>
      </c>
      <c r="D20" s="28">
        <v>24.785561473942284</v>
      </c>
      <c r="E20" s="28">
        <v>25.391426665579687</v>
      </c>
      <c r="F20" s="28">
        <v>30.22442481947515</v>
      </c>
      <c r="G20" s="28">
        <v>29.095527604538169</v>
      </c>
      <c r="H20" s="28">
        <v>25.211493715256129</v>
      </c>
      <c r="I20" s="28">
        <v>27.256552578075325</v>
      </c>
      <c r="J20" s="50">
        <v>27.320269941664382</v>
      </c>
      <c r="K20" s="45"/>
      <c r="L20" s="18"/>
    </row>
    <row r="21" spans="1:15">
      <c r="A21" s="16"/>
      <c r="B21" s="11" t="s">
        <v>12</v>
      </c>
      <c r="C21" s="27"/>
      <c r="D21" s="27"/>
      <c r="E21" s="27"/>
      <c r="F21" s="27">
        <v>40.604564548958464</v>
      </c>
      <c r="G21" s="27">
        <v>38.441228853824668</v>
      </c>
      <c r="H21" s="27">
        <v>29.40928658100615</v>
      </c>
      <c r="I21" s="27">
        <v>30.376954237518472</v>
      </c>
      <c r="J21" s="36">
        <v>27.173259169492848</v>
      </c>
      <c r="K21" s="45">
        <v>8</v>
      </c>
      <c r="L21" s="18"/>
    </row>
    <row r="22" spans="1:15">
      <c r="A22" s="16"/>
      <c r="B22" s="12" t="s">
        <v>5</v>
      </c>
      <c r="C22" s="50">
        <v>22.343053319060431</v>
      </c>
      <c r="D22" s="50">
        <v>21.461842031705125</v>
      </c>
      <c r="E22" s="50">
        <v>25.183338371253399</v>
      </c>
      <c r="F22" s="50">
        <v>24.420636123811782</v>
      </c>
      <c r="G22" s="50">
        <v>29.049895735214864</v>
      </c>
      <c r="H22" s="50">
        <v>21.839693555532204</v>
      </c>
      <c r="I22" s="50">
        <v>25.143550268456227</v>
      </c>
      <c r="J22" s="50">
        <v>27.129218679832601</v>
      </c>
      <c r="K22" s="107">
        <v>9</v>
      </c>
      <c r="L22" s="18"/>
    </row>
    <row r="23" spans="1:15">
      <c r="A23" s="16"/>
      <c r="B23" s="154" t="s">
        <v>23</v>
      </c>
      <c r="C23" s="49">
        <v>27.401978644422538</v>
      </c>
      <c r="D23" s="49">
        <v>26.335496251561114</v>
      </c>
      <c r="E23" s="49">
        <v>27.214970852590753</v>
      </c>
      <c r="F23" s="49">
        <v>19.616910926385202</v>
      </c>
      <c r="G23" s="49">
        <v>21.281334958282557</v>
      </c>
      <c r="H23" s="49">
        <v>20.890813384460557</v>
      </c>
      <c r="I23" s="49">
        <v>23.258198059368187</v>
      </c>
      <c r="J23" s="36">
        <v>25.551551284792485</v>
      </c>
      <c r="K23" s="45">
        <v>10</v>
      </c>
      <c r="L23" s="18"/>
      <c r="N23" s="23"/>
      <c r="O23" s="34"/>
    </row>
    <row r="24" spans="1:15">
      <c r="A24" s="16"/>
      <c r="B24" s="11" t="s">
        <v>25</v>
      </c>
      <c r="C24" s="27">
        <v>29.765306624191101</v>
      </c>
      <c r="D24" s="27">
        <v>26.074672284784778</v>
      </c>
      <c r="E24" s="27">
        <v>28.068138120446346</v>
      </c>
      <c r="F24" s="27">
        <v>35.023400317641808</v>
      </c>
      <c r="G24" s="27">
        <v>32.389716964124752</v>
      </c>
      <c r="H24" s="27">
        <v>29.202456203720427</v>
      </c>
      <c r="I24" s="27">
        <v>30.041993535081058</v>
      </c>
      <c r="J24" s="36">
        <v>25.13681261848556</v>
      </c>
      <c r="K24" s="45">
        <v>11</v>
      </c>
      <c r="L24" s="18"/>
      <c r="N24" s="23"/>
      <c r="O24" s="34"/>
    </row>
    <row r="25" spans="1:15">
      <c r="A25" s="16"/>
      <c r="B25" s="11" t="s">
        <v>21</v>
      </c>
      <c r="C25" s="27">
        <v>31.189188351440567</v>
      </c>
      <c r="D25" s="27">
        <v>28.191628807856127</v>
      </c>
      <c r="E25" s="27">
        <v>27.620150431832897</v>
      </c>
      <c r="F25" s="27">
        <v>33.048545679500414</v>
      </c>
      <c r="G25" s="27">
        <v>28.018798484791063</v>
      </c>
      <c r="H25" s="27">
        <v>26.208972488399912</v>
      </c>
      <c r="I25" s="27">
        <v>25.890512765999979</v>
      </c>
      <c r="J25" s="36">
        <v>24.716324906566626</v>
      </c>
      <c r="K25" s="45">
        <v>12</v>
      </c>
      <c r="L25" s="18"/>
    </row>
    <row r="26" spans="1:15">
      <c r="A26" s="16"/>
      <c r="B26" s="11" t="s">
        <v>9</v>
      </c>
      <c r="C26" s="27">
        <v>31.185435157067694</v>
      </c>
      <c r="D26" s="27">
        <v>31.760092326534462</v>
      </c>
      <c r="E26" s="27">
        <v>33.571667736264963</v>
      </c>
      <c r="F26" s="27">
        <v>33.680919614900517</v>
      </c>
      <c r="G26" s="27">
        <v>26.357402051484723</v>
      </c>
      <c r="H26" s="27">
        <v>28.244556213268478</v>
      </c>
      <c r="I26" s="27">
        <v>22.515730485064008</v>
      </c>
      <c r="J26" s="36">
        <v>24.689410372707552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28.725681406189302</v>
      </c>
      <c r="G27" s="27">
        <v>23.49107497738035</v>
      </c>
      <c r="H27" s="27">
        <v>24.480702503410125</v>
      </c>
      <c r="I27" s="27">
        <v>27.709259920099576</v>
      </c>
      <c r="J27" s="36">
        <v>23.654112282761002</v>
      </c>
      <c r="K27" s="45">
        <v>14</v>
      </c>
      <c r="L27" s="18"/>
    </row>
    <row r="28" spans="1:15">
      <c r="A28" s="16"/>
      <c r="B28" s="11" t="s">
        <v>24</v>
      </c>
      <c r="C28" s="27">
        <v>19.601991814390303</v>
      </c>
      <c r="D28" s="27">
        <v>22.184540329850588</v>
      </c>
      <c r="E28" s="27">
        <v>17.358659017981619</v>
      </c>
      <c r="F28" s="27">
        <v>20.79335036332111</v>
      </c>
      <c r="G28" s="27">
        <v>21.569299286943753</v>
      </c>
      <c r="H28" s="27">
        <v>21.996477790400242</v>
      </c>
      <c r="I28" s="27">
        <v>21.872250034519471</v>
      </c>
      <c r="J28" s="36">
        <v>22.487834430271178</v>
      </c>
      <c r="K28" s="45">
        <v>15</v>
      </c>
      <c r="L28" s="18"/>
    </row>
    <row r="29" spans="1:15">
      <c r="A29" s="16"/>
      <c r="B29" s="11" t="s">
        <v>19</v>
      </c>
      <c r="C29" s="27">
        <v>26.825727475208456</v>
      </c>
      <c r="D29" s="27">
        <v>25.217394624458539</v>
      </c>
      <c r="E29" s="27">
        <v>20.13633034758605</v>
      </c>
      <c r="F29" s="27">
        <v>27.493763243714398</v>
      </c>
      <c r="G29" s="27">
        <v>28.921493167433699</v>
      </c>
      <c r="H29" s="27">
        <v>19.946996310872798</v>
      </c>
      <c r="I29" s="27">
        <v>25.655080407766707</v>
      </c>
      <c r="J29" s="36">
        <v>21.408983895315643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32.495852451910864</v>
      </c>
      <c r="G30" s="27">
        <v>21.04131669931736</v>
      </c>
      <c r="H30" s="27">
        <v>15.289355022458768</v>
      </c>
      <c r="I30" s="27">
        <v>10.742702121758425</v>
      </c>
      <c r="J30" s="36">
        <v>21.331451041942113</v>
      </c>
      <c r="K30" s="45">
        <v>17</v>
      </c>
      <c r="L30" s="18"/>
    </row>
    <row r="31" spans="1:15">
      <c r="A31" s="16"/>
      <c r="B31" s="11" t="s">
        <v>6</v>
      </c>
      <c r="C31" s="27">
        <v>18.635144218354849</v>
      </c>
      <c r="D31" s="27">
        <v>22.806889368277108</v>
      </c>
      <c r="E31" s="27">
        <v>25.822769464748685</v>
      </c>
      <c r="F31" s="27">
        <v>25.385541180010396</v>
      </c>
      <c r="G31" s="27">
        <v>18.616289095618665</v>
      </c>
      <c r="H31" s="27">
        <v>23.834518940067582</v>
      </c>
      <c r="I31" s="27">
        <v>25.378478672189157</v>
      </c>
      <c r="J31" s="36">
        <v>20.472794977585657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29.961655116056139</v>
      </c>
      <c r="G32" s="27">
        <v>30.141311472841085</v>
      </c>
      <c r="H32" s="27">
        <v>21.095871428837913</v>
      </c>
      <c r="I32" s="27">
        <v>24.465623347995656</v>
      </c>
      <c r="J32" s="36">
        <v>19.742853254794465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32.43627395609775</v>
      </c>
      <c r="G33" s="27">
        <v>16.969143478936733</v>
      </c>
      <c r="H33" s="27">
        <v>22.388454699582347</v>
      </c>
      <c r="I33" s="27">
        <v>18.694818915952759</v>
      </c>
      <c r="J33" s="36">
        <v>19.619990837896207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37.010355695632605</v>
      </c>
      <c r="G34" s="27">
        <v>31.284178878340938</v>
      </c>
      <c r="H34" s="27">
        <v>12.94775014801658</v>
      </c>
      <c r="I34" s="27">
        <v>18.745325942375647</v>
      </c>
      <c r="J34" s="36">
        <v>18.564866061545271</v>
      </c>
      <c r="K34" s="45">
        <v>21</v>
      </c>
      <c r="L34" s="18"/>
    </row>
    <row r="35" spans="1:14">
      <c r="A35" s="16"/>
      <c r="B35" s="11" t="s">
        <v>26</v>
      </c>
      <c r="C35" s="27">
        <v>16.586688890909471</v>
      </c>
      <c r="D35" s="27">
        <v>28.297033663744187</v>
      </c>
      <c r="E35" s="27">
        <v>22.546535669727263</v>
      </c>
      <c r="F35" s="27">
        <v>26.611311684680526</v>
      </c>
      <c r="G35" s="27">
        <v>17.362648378177443</v>
      </c>
      <c r="H35" s="27">
        <v>15.19348211653384</v>
      </c>
      <c r="I35" s="27">
        <v>16.384599717265615</v>
      </c>
      <c r="J35" s="36">
        <v>17.780790343716969</v>
      </c>
      <c r="K35" s="45">
        <v>22</v>
      </c>
      <c r="L35" s="18"/>
    </row>
    <row r="36" spans="1:14" ht="14.25" customHeight="1">
      <c r="A36" s="16"/>
      <c r="B36" s="11" t="s">
        <v>22</v>
      </c>
      <c r="C36" s="27">
        <v>25.145684230414627</v>
      </c>
      <c r="D36" s="27">
        <v>18.730929391013401</v>
      </c>
      <c r="E36" s="27">
        <v>23.790442820933354</v>
      </c>
      <c r="F36" s="27">
        <v>21.865548197317452</v>
      </c>
      <c r="G36" s="27">
        <v>18.440869693491692</v>
      </c>
      <c r="H36" s="27">
        <v>16.315490336945455</v>
      </c>
      <c r="I36" s="27">
        <v>20.475884753546154</v>
      </c>
      <c r="J36" s="36">
        <v>17.167968651964188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15.958362009635236</v>
      </c>
      <c r="G37" s="27">
        <v>6.6814067574103504</v>
      </c>
      <c r="H37" s="27">
        <v>7.1194435561240805</v>
      </c>
      <c r="I37" s="27">
        <v>6.5948908938313053</v>
      </c>
      <c r="J37" s="36">
        <v>3.2168065930392524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45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15.044070384658859</v>
      </c>
      <c r="D13" s="27">
        <v>12.04306889478247</v>
      </c>
      <c r="E13" s="27">
        <v>11.706218611177542</v>
      </c>
      <c r="F13" s="27">
        <v>12.774216546358531</v>
      </c>
      <c r="G13" s="27">
        <v>13.662895319254552</v>
      </c>
      <c r="H13" s="27">
        <v>13.998946939260524</v>
      </c>
      <c r="I13" s="27">
        <v>21.654010894573631</v>
      </c>
      <c r="J13" s="36">
        <v>18.553279261514774</v>
      </c>
      <c r="K13" s="45">
        <v>1</v>
      </c>
      <c r="L13" s="18"/>
    </row>
    <row r="14" spans="1:15">
      <c r="A14" s="16"/>
      <c r="B14" s="11" t="s">
        <v>9</v>
      </c>
      <c r="C14" s="27">
        <v>16.639600865479839</v>
      </c>
      <c r="D14" s="27">
        <v>14.553676574497151</v>
      </c>
      <c r="E14" s="27">
        <v>13.118158058725598</v>
      </c>
      <c r="F14" s="27">
        <v>12.816666945308896</v>
      </c>
      <c r="G14" s="27">
        <v>10.204429913593332</v>
      </c>
      <c r="H14" s="27">
        <v>10.656644195200908</v>
      </c>
      <c r="I14" s="27">
        <v>11.361212723742517</v>
      </c>
      <c r="J14" s="36">
        <v>16.802786569329385</v>
      </c>
      <c r="K14" s="45">
        <v>2</v>
      </c>
      <c r="L14" s="18"/>
    </row>
    <row r="15" spans="1:15">
      <c r="A15" s="16"/>
      <c r="B15" s="11" t="s">
        <v>8</v>
      </c>
      <c r="C15" s="27">
        <v>20.685187256640937</v>
      </c>
      <c r="D15" s="27">
        <v>20.410988782993343</v>
      </c>
      <c r="E15" s="27">
        <v>16.531292784427485</v>
      </c>
      <c r="F15" s="27">
        <v>13.218977632700318</v>
      </c>
      <c r="G15" s="27">
        <v>16.068032933139609</v>
      </c>
      <c r="H15" s="27">
        <v>13.471216761142657</v>
      </c>
      <c r="I15" s="27">
        <v>17.735409373796916</v>
      </c>
      <c r="J15" s="36">
        <v>16.027832662490489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8.1559250031050166</v>
      </c>
      <c r="G16" s="27">
        <v>12.073288416711101</v>
      </c>
      <c r="H16" s="27">
        <v>13.415156811060605</v>
      </c>
      <c r="I16" s="27">
        <v>14.793223957818908</v>
      </c>
      <c r="J16" s="36">
        <v>15.562392687761964</v>
      </c>
      <c r="K16" s="45">
        <v>4</v>
      </c>
      <c r="L16" s="18"/>
    </row>
    <row r="17" spans="1:15">
      <c r="A17" s="16"/>
      <c r="B17" s="11" t="s">
        <v>15</v>
      </c>
      <c r="C17" s="27"/>
      <c r="D17" s="27"/>
      <c r="E17" s="27"/>
      <c r="F17" s="27">
        <v>10.649998292174743</v>
      </c>
      <c r="G17" s="27">
        <v>12.644167139345813</v>
      </c>
      <c r="H17" s="27">
        <v>9.4520078913472325</v>
      </c>
      <c r="I17" s="27">
        <v>8.6606829496561879</v>
      </c>
      <c r="J17" s="36">
        <v>15.369843487507847</v>
      </c>
      <c r="K17" s="45">
        <v>5</v>
      </c>
      <c r="L17" s="18"/>
    </row>
    <row r="18" spans="1:15">
      <c r="A18" s="16"/>
      <c r="B18" s="11" t="s">
        <v>12</v>
      </c>
      <c r="C18" s="27"/>
      <c r="D18" s="27"/>
      <c r="E18" s="27"/>
      <c r="F18" s="27">
        <v>13.242921817691208</v>
      </c>
      <c r="G18" s="27">
        <v>20.614711421922031</v>
      </c>
      <c r="H18" s="27">
        <v>17.106094634004517</v>
      </c>
      <c r="I18" s="27">
        <v>18.127748654767519</v>
      </c>
      <c r="J18" s="36">
        <v>14.545354152681028</v>
      </c>
      <c r="K18" s="45">
        <v>6</v>
      </c>
      <c r="L18" s="18"/>
    </row>
    <row r="19" spans="1:15">
      <c r="A19" s="16"/>
      <c r="B19" s="12" t="s">
        <v>5</v>
      </c>
      <c r="C19" s="50">
        <v>10.359817120776837</v>
      </c>
      <c r="D19" s="50">
        <v>9.3217389422582713</v>
      </c>
      <c r="E19" s="50">
        <v>9.8641956621450397</v>
      </c>
      <c r="F19" s="50">
        <v>7.1189201851740176</v>
      </c>
      <c r="G19" s="50">
        <v>12.270250900820256</v>
      </c>
      <c r="H19" s="50">
        <v>10.774331387700776</v>
      </c>
      <c r="I19" s="50">
        <v>12.863515789900786</v>
      </c>
      <c r="J19" s="50">
        <v>13.96850167538155</v>
      </c>
      <c r="K19" s="107">
        <v>7</v>
      </c>
      <c r="L19" s="18"/>
    </row>
    <row r="20" spans="1:15">
      <c r="A20" s="16"/>
      <c r="B20" s="11" t="s">
        <v>181</v>
      </c>
      <c r="C20" s="27"/>
      <c r="D20" s="27"/>
      <c r="E20" s="27"/>
      <c r="F20" s="27">
        <v>10.857355489144972</v>
      </c>
      <c r="G20" s="27">
        <v>13.407075278090952</v>
      </c>
      <c r="H20" s="27">
        <v>13.355269287539167</v>
      </c>
      <c r="I20" s="27">
        <v>16.834587917390465</v>
      </c>
      <c r="J20" s="36">
        <v>13.731108881908927</v>
      </c>
      <c r="K20" s="45">
        <v>8</v>
      </c>
      <c r="L20" s="18"/>
    </row>
    <row r="21" spans="1:15">
      <c r="A21" s="16"/>
      <c r="B21" s="11" t="s">
        <v>23</v>
      </c>
      <c r="C21" s="53">
        <v>13.303293200927047</v>
      </c>
      <c r="D21" s="53">
        <v>10.516265769713849</v>
      </c>
      <c r="E21" s="53">
        <v>12.24713751538658</v>
      </c>
      <c r="F21" s="53">
        <v>5.8061702028702769</v>
      </c>
      <c r="G21" s="53">
        <v>8.930845911065278</v>
      </c>
      <c r="H21" s="53">
        <v>10.009056220029827</v>
      </c>
      <c r="I21" s="53">
        <v>12.414950439449939</v>
      </c>
      <c r="J21" s="36">
        <v>13.215746183633858</v>
      </c>
      <c r="K21" s="108">
        <v>9</v>
      </c>
      <c r="L21" s="18"/>
    </row>
    <row r="22" spans="1:15">
      <c r="A22" s="16"/>
      <c r="B22" s="11" t="s">
        <v>4</v>
      </c>
      <c r="C22" s="53"/>
      <c r="D22" s="53"/>
      <c r="E22" s="53"/>
      <c r="F22" s="53">
        <v>10.791570411578897</v>
      </c>
      <c r="G22" s="53">
        <v>10.606325718896981</v>
      </c>
      <c r="H22" s="53">
        <v>8.7317428043798628</v>
      </c>
      <c r="I22" s="53">
        <v>9.9267382826136821</v>
      </c>
      <c r="J22" s="36">
        <v>13.006298661534421</v>
      </c>
      <c r="K22" s="108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>
        <v>9.8395013789738854</v>
      </c>
      <c r="G23" s="27">
        <v>11.580631734265841</v>
      </c>
      <c r="H23" s="27">
        <v>6.734544823446889</v>
      </c>
      <c r="I23" s="27">
        <v>8.6553051917037571</v>
      </c>
      <c r="J23" s="36">
        <v>12.673923233164942</v>
      </c>
      <c r="K23" s="45">
        <v>11</v>
      </c>
      <c r="L23" s="18"/>
      <c r="N23" s="23"/>
      <c r="O23" s="34"/>
    </row>
    <row r="24" spans="1:15">
      <c r="A24" s="16"/>
      <c r="B24" s="11" t="s">
        <v>20</v>
      </c>
      <c r="C24" s="53">
        <v>12.472791045545984</v>
      </c>
      <c r="D24" s="53">
        <v>10.949379695253601</v>
      </c>
      <c r="E24" s="53">
        <v>11.360552970690767</v>
      </c>
      <c r="F24" s="53">
        <v>5.84450052894287</v>
      </c>
      <c r="G24" s="53">
        <v>5.2065007501809024</v>
      </c>
      <c r="H24" s="53">
        <v>8.8816779521229119</v>
      </c>
      <c r="I24" s="53">
        <v>12.248656892666746</v>
      </c>
      <c r="J24" s="36">
        <v>12.495923064737074</v>
      </c>
      <c r="K24" s="108">
        <v>12</v>
      </c>
      <c r="L24" s="18"/>
      <c r="N24" s="23"/>
      <c r="O24" s="34"/>
    </row>
    <row r="25" spans="1:15">
      <c r="A25" s="16"/>
      <c r="B25" s="12" t="s">
        <v>27</v>
      </c>
      <c r="C25" s="54">
        <v>10.955102753203992</v>
      </c>
      <c r="D25" s="54">
        <v>11.099376533683063</v>
      </c>
      <c r="E25" s="54">
        <v>11.202524868056093</v>
      </c>
      <c r="F25" s="54">
        <v>8.6028522806169541</v>
      </c>
      <c r="G25" s="54">
        <v>10.288853915958322</v>
      </c>
      <c r="H25" s="54">
        <v>9.4665332569215472</v>
      </c>
      <c r="I25" s="54">
        <v>11.671551437701067</v>
      </c>
      <c r="J25" s="50">
        <v>12.017649117167778</v>
      </c>
      <c r="K25" s="108"/>
      <c r="L25" s="18"/>
    </row>
    <row r="26" spans="1:15">
      <c r="A26" s="16"/>
      <c r="B26" s="11" t="s">
        <v>26</v>
      </c>
      <c r="C26" s="27">
        <v>12.506290682787672</v>
      </c>
      <c r="D26" s="27">
        <v>18.222077360406779</v>
      </c>
      <c r="E26" s="27">
        <v>10.42484537268354</v>
      </c>
      <c r="F26" s="27">
        <v>12.308908170335524</v>
      </c>
      <c r="G26" s="27">
        <v>8.2807297946257599</v>
      </c>
      <c r="H26" s="27">
        <v>5.8481718759505625</v>
      </c>
      <c r="I26" s="27">
        <v>7.3866188179842487</v>
      </c>
      <c r="J26" s="36">
        <v>11.543173524643006</v>
      </c>
      <c r="K26" s="108">
        <v>13</v>
      </c>
      <c r="L26" s="18"/>
    </row>
    <row r="27" spans="1:15">
      <c r="A27" s="16"/>
      <c r="B27" s="11" t="s">
        <v>25</v>
      </c>
      <c r="C27" s="27">
        <v>14.846848081820092</v>
      </c>
      <c r="D27" s="27">
        <v>12.549118996041653</v>
      </c>
      <c r="E27" s="27">
        <v>14.293328980691097</v>
      </c>
      <c r="F27" s="27">
        <v>10.927371368722588</v>
      </c>
      <c r="G27" s="27">
        <v>11.714065260501172</v>
      </c>
      <c r="H27" s="27">
        <v>12.400744640946918</v>
      </c>
      <c r="I27" s="27">
        <v>15.347750075496277</v>
      </c>
      <c r="J27" s="36">
        <v>11.512198023597422</v>
      </c>
      <c r="K27" s="45">
        <v>14</v>
      </c>
      <c r="L27" s="18"/>
    </row>
    <row r="28" spans="1:15">
      <c r="A28" s="16"/>
      <c r="B28" s="11" t="s">
        <v>19</v>
      </c>
      <c r="C28" s="27">
        <v>14.301247712786378</v>
      </c>
      <c r="D28" s="27">
        <v>11.220521670736153</v>
      </c>
      <c r="E28" s="27">
        <v>7.1207255929243427</v>
      </c>
      <c r="F28" s="27">
        <v>9.1005921161389232</v>
      </c>
      <c r="G28" s="27">
        <v>10.931044428047933</v>
      </c>
      <c r="H28" s="27">
        <v>9.0623981968180178</v>
      </c>
      <c r="I28" s="27">
        <v>13.326533999088049</v>
      </c>
      <c r="J28" s="36">
        <v>11.422828135876919</v>
      </c>
      <c r="K28" s="45">
        <v>15</v>
      </c>
      <c r="L28" s="18"/>
    </row>
    <row r="29" spans="1:15">
      <c r="A29" s="16"/>
      <c r="B29" s="11" t="s">
        <v>24</v>
      </c>
      <c r="C29" s="27">
        <v>9.5844172359768862</v>
      </c>
      <c r="D29" s="27">
        <v>9.2737773909522261</v>
      </c>
      <c r="E29" s="27">
        <v>9.1829598552594689</v>
      </c>
      <c r="F29" s="27">
        <v>7.5962614189119</v>
      </c>
      <c r="G29" s="27">
        <v>9.4944219631758067</v>
      </c>
      <c r="H29" s="27">
        <v>11.506560060213376</v>
      </c>
      <c r="I29" s="27">
        <v>12.853065825684249</v>
      </c>
      <c r="J29" s="36">
        <v>11.082077917700166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12.277738751799761</v>
      </c>
      <c r="G30" s="27">
        <v>7.1283986579866996</v>
      </c>
      <c r="H30" s="27">
        <v>7.5885849454510659</v>
      </c>
      <c r="I30" s="27">
        <v>5.7269276105949247</v>
      </c>
      <c r="J30" s="36">
        <v>10.456526745882131</v>
      </c>
      <c r="K30" s="45">
        <v>17</v>
      </c>
      <c r="L30" s="18"/>
    </row>
    <row r="31" spans="1:15">
      <c r="A31" s="16"/>
      <c r="B31" s="11" t="s">
        <v>21</v>
      </c>
      <c r="C31" s="27">
        <v>12.900826062024393</v>
      </c>
      <c r="D31" s="27">
        <v>10.791174604937016</v>
      </c>
      <c r="E31" s="27">
        <v>10.315281921835078</v>
      </c>
      <c r="F31" s="27">
        <v>8.6991489837902147</v>
      </c>
      <c r="G31" s="27">
        <v>8.1208097870209848</v>
      </c>
      <c r="H31" s="27">
        <v>9.9972020828521497</v>
      </c>
      <c r="I31" s="27">
        <v>12.780991007197514</v>
      </c>
      <c r="J31" s="36">
        <v>10.051192963010333</v>
      </c>
      <c r="K31" s="45">
        <v>18</v>
      </c>
      <c r="L31" s="18"/>
    </row>
    <row r="32" spans="1:15">
      <c r="A32" s="16"/>
      <c r="B32" s="11" t="s">
        <v>22</v>
      </c>
      <c r="C32" s="27">
        <v>11.793818545064578</v>
      </c>
      <c r="D32" s="27">
        <v>10.413325332315022</v>
      </c>
      <c r="E32" s="27">
        <v>14.953966005665723</v>
      </c>
      <c r="F32" s="27">
        <v>9.9233915408356488</v>
      </c>
      <c r="G32" s="27">
        <v>7.4119314808751611</v>
      </c>
      <c r="H32" s="27">
        <v>6.2127541440557641</v>
      </c>
      <c r="I32" s="27">
        <v>10.08225742322038</v>
      </c>
      <c r="J32" s="36">
        <v>9.7865569530030427</v>
      </c>
      <c r="K32" s="45">
        <v>19</v>
      </c>
      <c r="L32" s="18"/>
    </row>
    <row r="33" spans="1:14">
      <c r="A33" s="16"/>
      <c r="B33" s="11" t="s">
        <v>6</v>
      </c>
      <c r="C33" s="27">
        <v>4.6520841833868491</v>
      </c>
      <c r="D33" s="27">
        <v>6.4425170185562735</v>
      </c>
      <c r="E33" s="27">
        <v>10.565154341311453</v>
      </c>
      <c r="F33" s="27">
        <v>7.1186301594682577</v>
      </c>
      <c r="G33" s="27">
        <v>9.938853180201054</v>
      </c>
      <c r="H33" s="27">
        <v>11.749333096211988</v>
      </c>
      <c r="I33" s="27">
        <v>16.240426513117349</v>
      </c>
      <c r="J33" s="36">
        <v>9.1432499211702503</v>
      </c>
      <c r="K33" s="45">
        <v>20</v>
      </c>
      <c r="L33" s="18"/>
    </row>
    <row r="34" spans="1:14">
      <c r="A34" s="16"/>
      <c r="B34" s="11" t="s">
        <v>16</v>
      </c>
      <c r="C34" s="27"/>
      <c r="D34" s="27"/>
      <c r="E34" s="27"/>
      <c r="F34" s="27">
        <v>10.9563155509517</v>
      </c>
      <c r="G34" s="27">
        <v>8.3226310291588668</v>
      </c>
      <c r="H34" s="27">
        <v>11.453128448565939</v>
      </c>
      <c r="I34" s="27">
        <v>14.143768549868142</v>
      </c>
      <c r="J34" s="36">
        <v>8.77394642668005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10.829997594567425</v>
      </c>
      <c r="G35" s="27">
        <v>9.6849032930091585</v>
      </c>
      <c r="H35" s="27">
        <v>4.8204065522005113</v>
      </c>
      <c r="I35" s="27">
        <v>4.5105012873282373</v>
      </c>
      <c r="J35" s="36">
        <v>6.7993137037856979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10.154749802326895</v>
      </c>
      <c r="G36" s="27">
        <v>3.2333281517177048</v>
      </c>
      <c r="H36" s="27">
        <v>5.9686556672042341</v>
      </c>
      <c r="I36" s="27">
        <v>5.9419482710609515</v>
      </c>
      <c r="J36" s="36">
        <v>6.4556474189771897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5.884377150722643</v>
      </c>
      <c r="G37" s="27">
        <v>2.6103779451392244</v>
      </c>
      <c r="H37" s="27">
        <v>4.0227587677219905</v>
      </c>
      <c r="I37" s="27">
        <v>3.4764477549307595</v>
      </c>
      <c r="J37" s="36">
        <v>2.1008241299065302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2.567235860262866</v>
      </c>
      <c r="D13" s="27">
        <v>2.3487052724635449</v>
      </c>
      <c r="E13" s="27">
        <v>3.0080359618286527</v>
      </c>
      <c r="F13" s="27">
        <v>4.2237379044208323</v>
      </c>
      <c r="G13" s="27">
        <v>4.1725443150557435</v>
      </c>
      <c r="H13" s="27">
        <v>4.6349013831153796</v>
      </c>
      <c r="I13" s="27">
        <v>7.2100615661631631</v>
      </c>
      <c r="J13" s="36">
        <v>7.608184490575562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3.2038689759532404</v>
      </c>
      <c r="G14" s="27">
        <v>4.446349018899352</v>
      </c>
      <c r="H14" s="27">
        <v>4.3529142674415251</v>
      </c>
      <c r="I14" s="27">
        <v>4.8002219172727703</v>
      </c>
      <c r="J14" s="36">
        <v>6.3692173888189068</v>
      </c>
      <c r="K14" s="45">
        <v>2</v>
      </c>
      <c r="L14" s="18"/>
    </row>
    <row r="15" spans="1:15">
      <c r="A15" s="16"/>
      <c r="B15" s="11" t="s">
        <v>8</v>
      </c>
      <c r="C15" s="27">
        <v>9.9667353798132492</v>
      </c>
      <c r="D15" s="27">
        <v>9.4484062913123381</v>
      </c>
      <c r="E15" s="27">
        <v>5.8925594068129747</v>
      </c>
      <c r="F15" s="27">
        <v>4.9605503652843215</v>
      </c>
      <c r="G15" s="27">
        <v>5.1454207132114904</v>
      </c>
      <c r="H15" s="27">
        <v>4.4487699690748723</v>
      </c>
      <c r="I15" s="27">
        <v>7.53873453996599</v>
      </c>
      <c r="J15" s="36">
        <v>6.2451520730787777</v>
      </c>
      <c r="K15" s="45">
        <v>3</v>
      </c>
      <c r="L15" s="18"/>
    </row>
    <row r="16" spans="1:15">
      <c r="A16" s="16"/>
      <c r="B16" s="12" t="s">
        <v>5</v>
      </c>
      <c r="C16" s="50">
        <v>4.6184799813354314</v>
      </c>
      <c r="D16" s="50">
        <v>4.2800239448005337</v>
      </c>
      <c r="E16" s="50">
        <v>4.8338698222795582</v>
      </c>
      <c r="F16" s="50">
        <v>2.6135175229828471</v>
      </c>
      <c r="G16" s="50">
        <v>4.4746435560576465</v>
      </c>
      <c r="H16" s="50">
        <v>3.1766841549088065</v>
      </c>
      <c r="I16" s="50">
        <v>4.3194266137762982</v>
      </c>
      <c r="J16" s="50">
        <v>5.6202526058292284</v>
      </c>
      <c r="K16" s="107">
        <v>4</v>
      </c>
      <c r="L16" s="18"/>
    </row>
    <row r="17" spans="1:15">
      <c r="A17" s="16"/>
      <c r="B17" s="11" t="s">
        <v>20</v>
      </c>
      <c r="C17" s="49">
        <v>5.0219863826275333</v>
      </c>
      <c r="D17" s="49">
        <v>4.9645697170840126</v>
      </c>
      <c r="E17" s="49">
        <v>4.1264797786090535</v>
      </c>
      <c r="F17" s="49">
        <v>1.5964117234403674</v>
      </c>
      <c r="G17" s="49">
        <v>1.6160572781174751</v>
      </c>
      <c r="H17" s="49">
        <v>2.8769118718135469</v>
      </c>
      <c r="I17" s="49">
        <v>3.5186170197505495</v>
      </c>
      <c r="J17" s="36">
        <v>4.4868419826485635</v>
      </c>
      <c r="K17" s="130">
        <v>5</v>
      </c>
      <c r="L17" s="18"/>
    </row>
    <row r="18" spans="1:15">
      <c r="A18" s="16"/>
      <c r="B18" s="12" t="s">
        <v>27</v>
      </c>
      <c r="C18" s="28">
        <v>4.7299661410329961</v>
      </c>
      <c r="D18" s="28">
        <v>4.0638838029941367</v>
      </c>
      <c r="E18" s="28">
        <v>4.0623806288319759</v>
      </c>
      <c r="F18" s="28">
        <v>3.3158357847534043</v>
      </c>
      <c r="G18" s="28">
        <v>3.6482167964499475</v>
      </c>
      <c r="H18" s="28">
        <v>3.1826719847927447</v>
      </c>
      <c r="I18" s="28">
        <v>4.3211424146816322</v>
      </c>
      <c r="J18" s="50">
        <v>4.1817871355194702</v>
      </c>
      <c r="K18" s="130"/>
      <c r="L18" s="18"/>
    </row>
    <row r="19" spans="1:15">
      <c r="A19" s="16"/>
      <c r="B19" s="11" t="s">
        <v>22</v>
      </c>
      <c r="C19" s="27">
        <v>5.1293445040613141</v>
      </c>
      <c r="D19" s="27">
        <v>3.7002891277071628</v>
      </c>
      <c r="E19" s="27">
        <v>5.2059415536007156</v>
      </c>
      <c r="F19" s="27">
        <v>3.3058026709696597</v>
      </c>
      <c r="G19" s="27">
        <v>2.4345445190816624</v>
      </c>
      <c r="H19" s="27">
        <v>2.2169783891970369</v>
      </c>
      <c r="I19" s="27">
        <v>3.9768942529962241</v>
      </c>
      <c r="J19" s="36">
        <v>4.0377996810986527</v>
      </c>
      <c r="K19" s="45">
        <v>6</v>
      </c>
      <c r="L19" s="18"/>
    </row>
    <row r="20" spans="1:15">
      <c r="A20" s="16"/>
      <c r="B20" s="11" t="s">
        <v>24</v>
      </c>
      <c r="C20" s="27">
        <v>4.2507294985600348</v>
      </c>
      <c r="D20" s="27">
        <v>3.6469994798014396</v>
      </c>
      <c r="E20" s="27">
        <v>3.0756494206492349</v>
      </c>
      <c r="F20" s="27">
        <v>2.2657122276045079</v>
      </c>
      <c r="G20" s="27">
        <v>3.3925552472633611</v>
      </c>
      <c r="H20" s="27">
        <v>4.3690003027118278</v>
      </c>
      <c r="I20" s="27">
        <v>5.668387862859614</v>
      </c>
      <c r="J20" s="36">
        <v>4.0257197513420291</v>
      </c>
      <c r="K20" s="45">
        <v>7</v>
      </c>
      <c r="L20" s="18"/>
    </row>
    <row r="21" spans="1:15">
      <c r="A21" s="16"/>
      <c r="B21" s="11" t="s">
        <v>25</v>
      </c>
      <c r="C21" s="53">
        <v>5.6192308208084567</v>
      </c>
      <c r="D21" s="53">
        <v>4.0784306424461398</v>
      </c>
      <c r="E21" s="53">
        <v>6.2418476512876131</v>
      </c>
      <c r="F21" s="53">
        <v>4.0770784940525111</v>
      </c>
      <c r="G21" s="53">
        <v>4.5301027582477014</v>
      </c>
      <c r="H21" s="53">
        <v>4.7469748961531524</v>
      </c>
      <c r="I21" s="53">
        <v>7.3561406573525252</v>
      </c>
      <c r="J21" s="36">
        <v>4.012564289262853</v>
      </c>
      <c r="K21" s="45">
        <v>8</v>
      </c>
      <c r="L21" s="18"/>
    </row>
    <row r="22" spans="1:15">
      <c r="A22" s="16"/>
      <c r="B22" s="11" t="s">
        <v>4</v>
      </c>
      <c r="C22" s="27"/>
      <c r="D22" s="27"/>
      <c r="E22" s="27"/>
      <c r="F22" s="27">
        <v>4.163982000953383</v>
      </c>
      <c r="G22" s="27">
        <v>4.3090728181075075</v>
      </c>
      <c r="H22" s="27">
        <v>4.0893986350905891</v>
      </c>
      <c r="I22" s="27">
        <v>4.1368682486010959</v>
      </c>
      <c r="J22" s="36">
        <v>3.8068993672177998</v>
      </c>
      <c r="K22" s="108">
        <v>9</v>
      </c>
      <c r="L22" s="18"/>
    </row>
    <row r="23" spans="1:15">
      <c r="A23" s="16"/>
      <c r="B23" s="11" t="s">
        <v>21</v>
      </c>
      <c r="C23" s="27">
        <v>4.7726650445060939</v>
      </c>
      <c r="D23" s="27">
        <v>4.4294551312695782</v>
      </c>
      <c r="E23" s="27">
        <v>3.1995866494301106</v>
      </c>
      <c r="F23" s="27">
        <v>3.2927853445742352</v>
      </c>
      <c r="G23" s="27">
        <v>2.158514472878438</v>
      </c>
      <c r="H23" s="27">
        <v>2.5211299078565137</v>
      </c>
      <c r="I23" s="27">
        <v>5.9662492799761608</v>
      </c>
      <c r="J23" s="36">
        <v>3.7963969532904187</v>
      </c>
      <c r="K23" s="45">
        <v>10</v>
      </c>
      <c r="L23" s="18"/>
      <c r="N23" s="23"/>
      <c r="O23" s="34"/>
    </row>
    <row r="24" spans="1:15">
      <c r="A24" s="16"/>
      <c r="B24" s="11" t="s">
        <v>12</v>
      </c>
      <c r="C24" s="27"/>
      <c r="D24" s="27"/>
      <c r="E24" s="27"/>
      <c r="F24" s="27">
        <v>4.0048903502197</v>
      </c>
      <c r="G24" s="27">
        <v>6.8905377800285663</v>
      </c>
      <c r="H24" s="27">
        <v>3.9087184447009053</v>
      </c>
      <c r="I24" s="27">
        <v>5.4263252094109893</v>
      </c>
      <c r="J24" s="36">
        <v>3.5399284516554634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5.6715785503676637</v>
      </c>
      <c r="D25" s="27">
        <v>4.1589228975592762</v>
      </c>
      <c r="E25" s="27">
        <v>4.8863134914183526</v>
      </c>
      <c r="F25" s="27">
        <v>1.3120763060740408</v>
      </c>
      <c r="G25" s="27">
        <v>1.9123152401487451</v>
      </c>
      <c r="H25" s="27">
        <v>2.0954663836158569</v>
      </c>
      <c r="I25" s="27">
        <v>3.8481797326298661</v>
      </c>
      <c r="J25" s="36">
        <v>3.2210450423650472</v>
      </c>
      <c r="K25" s="45">
        <v>12</v>
      </c>
      <c r="L25" s="18"/>
    </row>
    <row r="26" spans="1:15">
      <c r="A26" s="16"/>
      <c r="B26" s="11" t="s">
        <v>19</v>
      </c>
      <c r="C26" s="27">
        <v>3.4344741308588236</v>
      </c>
      <c r="D26" s="27">
        <v>3.3681610180654693</v>
      </c>
      <c r="E26" s="27">
        <v>2.4813625523444691</v>
      </c>
      <c r="F26" s="27">
        <v>2.8553823958161133</v>
      </c>
      <c r="G26" s="27">
        <v>2.5219362270220342</v>
      </c>
      <c r="H26" s="27">
        <v>1.1727726564357221</v>
      </c>
      <c r="I26" s="27">
        <v>3.7729860194731639</v>
      </c>
      <c r="J26" s="36">
        <v>3.0028705289751354</v>
      </c>
      <c r="K26" s="45">
        <v>13</v>
      </c>
      <c r="L26" s="18"/>
    </row>
    <row r="27" spans="1:15">
      <c r="A27" s="16"/>
      <c r="B27" s="11" t="s">
        <v>15</v>
      </c>
      <c r="C27" s="27"/>
      <c r="D27" s="27"/>
      <c r="E27" s="27"/>
      <c r="F27" s="27">
        <v>3.4170167708440071</v>
      </c>
      <c r="G27" s="27">
        <v>3.9506522972206461</v>
      </c>
      <c r="H27" s="27">
        <v>2.3308822330556143</v>
      </c>
      <c r="I27" s="27">
        <v>1.6505049979852078</v>
      </c>
      <c r="J27" s="36">
        <v>2.8423392593514381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>
        <v>3.3304459511932851</v>
      </c>
      <c r="G28" s="27">
        <v>1.0191593991221624</v>
      </c>
      <c r="H28" s="27">
        <v>0.4145966962428379</v>
      </c>
      <c r="I28" s="27">
        <v>0.92882593865310725</v>
      </c>
      <c r="J28" s="36">
        <v>2.806312171241081</v>
      </c>
      <c r="K28" s="45">
        <v>15</v>
      </c>
      <c r="L28" s="18"/>
    </row>
    <row r="29" spans="1:15">
      <c r="A29" s="16"/>
      <c r="B29" s="11" t="s">
        <v>181</v>
      </c>
      <c r="C29" s="27"/>
      <c r="D29" s="27"/>
      <c r="E29" s="27"/>
      <c r="F29" s="27">
        <v>3.6722211239926965</v>
      </c>
      <c r="G29" s="27">
        <v>3.7059743444535074</v>
      </c>
      <c r="H29" s="27">
        <v>3.1982032786242134</v>
      </c>
      <c r="I29" s="27">
        <v>4.6546140813656729</v>
      </c>
      <c r="J29" s="36">
        <v>2.7586377016560046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5.1105763721782962</v>
      </c>
      <c r="G30" s="27">
        <v>2.8687628256732172</v>
      </c>
      <c r="H30" s="27">
        <v>1.933671628032368</v>
      </c>
      <c r="I30" s="27">
        <v>1.3087643877409512</v>
      </c>
      <c r="J30" s="36">
        <v>2.7223563331143961</v>
      </c>
      <c r="K30" s="45">
        <v>17</v>
      </c>
      <c r="L30" s="18"/>
    </row>
    <row r="31" spans="1:15">
      <c r="A31" s="16"/>
      <c r="B31" s="11" t="s">
        <v>26</v>
      </c>
      <c r="C31" s="27">
        <v>3.1252841443674622</v>
      </c>
      <c r="D31" s="27">
        <v>5.0498279981189489</v>
      </c>
      <c r="E31" s="27">
        <v>1.2875532261093299</v>
      </c>
      <c r="F31" s="27">
        <v>3.075912879119167</v>
      </c>
      <c r="G31" s="27">
        <v>1.6292942540321642</v>
      </c>
      <c r="H31" s="27">
        <v>1.4423297408851181</v>
      </c>
      <c r="I31" s="27">
        <v>0.7824499713863845</v>
      </c>
      <c r="J31" s="36">
        <v>2.6066252605484634</v>
      </c>
      <c r="K31" s="45">
        <v>18</v>
      </c>
      <c r="L31" s="18"/>
    </row>
    <row r="32" spans="1:15">
      <c r="A32" s="16"/>
      <c r="B32" s="11" t="s">
        <v>9</v>
      </c>
      <c r="C32" s="27">
        <v>6.4066159456681415</v>
      </c>
      <c r="D32" s="27">
        <v>5.0164868811531393</v>
      </c>
      <c r="E32" s="27">
        <v>5.3059051126798558</v>
      </c>
      <c r="F32" s="27">
        <v>3.4430626443466283</v>
      </c>
      <c r="G32" s="27">
        <v>2.1219932814773563</v>
      </c>
      <c r="H32" s="27">
        <v>1.7101477523590802</v>
      </c>
      <c r="I32" s="27">
        <v>2.3439591113603631</v>
      </c>
      <c r="J32" s="36">
        <v>2.0789931487725779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2.5198614405662867</v>
      </c>
      <c r="G33" s="27">
        <v>0.418253536452666</v>
      </c>
      <c r="H33" s="27">
        <v>0.95604350163337881</v>
      </c>
      <c r="I33" s="27">
        <v>0.71827548362790539</v>
      </c>
      <c r="J33" s="36">
        <v>1.9131345302240355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4.0522287257991891</v>
      </c>
      <c r="G34" s="27">
        <v>2.4324708221869749</v>
      </c>
      <c r="H34" s="27">
        <v>0.89303335306887699</v>
      </c>
      <c r="I34" s="27">
        <v>0.87800923679418152</v>
      </c>
      <c r="J34" s="36">
        <v>1.5735001106929376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3.7001893694160302</v>
      </c>
      <c r="G35" s="27">
        <v>1.7236868122978959</v>
      </c>
      <c r="H35" s="27">
        <v>2.4315894971832566</v>
      </c>
      <c r="I35" s="27">
        <v>3.4865483536856035</v>
      </c>
      <c r="J35" s="36">
        <v>1.3647705154005498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1.1613948565109662</v>
      </c>
      <c r="D36" s="27">
        <v>1.1815987323088462</v>
      </c>
      <c r="E36" s="27">
        <v>2.2322572468459927</v>
      </c>
      <c r="F36" s="27">
        <v>1.985922299114673</v>
      </c>
      <c r="G36" s="27">
        <v>2.3483219913669791</v>
      </c>
      <c r="H36" s="27">
        <v>2.1328472345722926</v>
      </c>
      <c r="I36" s="27">
        <v>2.055934592127437</v>
      </c>
      <c r="J36" s="36">
        <v>0.7551806577654393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1.6216448726772197</v>
      </c>
      <c r="G37" s="27">
        <v>0.76418157949284882</v>
      </c>
      <c r="H37" s="27">
        <v>1.0433322673488965</v>
      </c>
      <c r="I37" s="27">
        <v>0.8432123373898448</v>
      </c>
      <c r="J37" s="36">
        <v>0.55027706707466029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4</v>
      </c>
      <c r="C13" s="27"/>
      <c r="D13" s="27"/>
      <c r="E13" s="27"/>
      <c r="F13" s="27">
        <v>6.5508462590165477</v>
      </c>
      <c r="G13" s="27">
        <v>5.0199392551310611</v>
      </c>
      <c r="H13" s="27">
        <v>3.9969301529860397</v>
      </c>
      <c r="I13" s="27">
        <v>7.4059666656692311</v>
      </c>
      <c r="J13" s="36">
        <v>11.453260626561299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5.9084007776479446</v>
      </c>
      <c r="G14" s="27">
        <v>7.9682205350336446</v>
      </c>
      <c r="H14" s="27">
        <v>9.0564688587423596</v>
      </c>
      <c r="I14" s="27">
        <v>10.798292750071974</v>
      </c>
      <c r="J14" s="36">
        <v>10.907312850519284</v>
      </c>
      <c r="K14" s="45">
        <v>2</v>
      </c>
      <c r="L14" s="18"/>
    </row>
    <row r="15" spans="1:15">
      <c r="A15" s="16"/>
      <c r="B15" s="11" t="s">
        <v>18</v>
      </c>
      <c r="C15" s="27"/>
      <c r="D15" s="27"/>
      <c r="E15" s="27"/>
      <c r="F15" s="27">
        <v>7.1261089040891301</v>
      </c>
      <c r="G15" s="27">
        <v>8.6106382395386003</v>
      </c>
      <c r="H15" s="27">
        <v>6.1054184413574664</v>
      </c>
      <c r="I15" s="27">
        <v>7.2528731259695087</v>
      </c>
      <c r="J15" s="36">
        <v>10.778605280974949</v>
      </c>
      <c r="K15" s="45">
        <v>3</v>
      </c>
      <c r="L15" s="18"/>
    </row>
    <row r="16" spans="1:15">
      <c r="A16" s="16"/>
      <c r="B16" s="11" t="s">
        <v>15</v>
      </c>
      <c r="C16" s="27"/>
      <c r="D16" s="27"/>
      <c r="E16" s="27"/>
      <c r="F16" s="27">
        <v>7.1810636335690123</v>
      </c>
      <c r="G16" s="27">
        <v>9.3962311716140405</v>
      </c>
      <c r="H16" s="27">
        <v>5.1939412714199529</v>
      </c>
      <c r="I16" s="27">
        <v>3.8563777930873129</v>
      </c>
      <c r="J16" s="36">
        <v>9.5825013716761589</v>
      </c>
      <c r="K16" s="45">
        <v>4</v>
      </c>
      <c r="L16" s="18"/>
    </row>
    <row r="17" spans="1:15">
      <c r="A17" s="16"/>
      <c r="B17" s="12" t="s">
        <v>5</v>
      </c>
      <c r="C17" s="50">
        <v>1.4082294887982092</v>
      </c>
      <c r="D17" s="50">
        <v>1.654087610369082</v>
      </c>
      <c r="E17" s="50">
        <v>1.0982696230797406</v>
      </c>
      <c r="F17" s="50">
        <v>4.9812622423804891</v>
      </c>
      <c r="G17" s="50">
        <v>9.0302560378325847</v>
      </c>
      <c r="H17" s="50">
        <v>7.7074577460408991</v>
      </c>
      <c r="I17" s="50">
        <v>8.8590388088299576</v>
      </c>
      <c r="J17" s="50">
        <v>9.0030568196793048</v>
      </c>
      <c r="K17" s="107">
        <v>5</v>
      </c>
      <c r="L17" s="18"/>
    </row>
    <row r="18" spans="1:15">
      <c r="A18" s="16"/>
      <c r="B18" s="11" t="s">
        <v>8</v>
      </c>
      <c r="C18" s="27">
        <v>1.9969425313070943</v>
      </c>
      <c r="D18" s="27">
        <v>2.6473146480753931</v>
      </c>
      <c r="E18" s="27">
        <v>1.9875018638760487</v>
      </c>
      <c r="F18" s="27">
        <v>7.7827268487996273</v>
      </c>
      <c r="G18" s="27">
        <v>11.923478881496775</v>
      </c>
      <c r="H18" s="27">
        <v>7.1218269072484919</v>
      </c>
      <c r="I18" s="27">
        <v>7.8052934442571917</v>
      </c>
      <c r="J18" s="36">
        <v>8.4194285068324959</v>
      </c>
      <c r="K18" s="45">
        <v>6</v>
      </c>
      <c r="L18" s="18"/>
    </row>
    <row r="19" spans="1:15">
      <c r="A19" s="16"/>
      <c r="B19" s="11" t="s">
        <v>11</v>
      </c>
      <c r="C19" s="27">
        <v>1.0515899673497415</v>
      </c>
      <c r="D19" s="27">
        <v>0.85077803812515562</v>
      </c>
      <c r="E19" s="27">
        <v>1.3737537063413623</v>
      </c>
      <c r="F19" s="27">
        <v>6.8510355204337321</v>
      </c>
      <c r="G19" s="27">
        <v>5.6963203507973601</v>
      </c>
      <c r="H19" s="27">
        <v>4.5761020772340153</v>
      </c>
      <c r="I19" s="27">
        <v>8.0730791266153172</v>
      </c>
      <c r="J19" s="36">
        <v>8.376411032975092</v>
      </c>
      <c r="K19" s="45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>
        <v>7.4074814363238417</v>
      </c>
      <c r="G20" s="27">
        <v>9.5598067610859161</v>
      </c>
      <c r="H20" s="27">
        <v>5.5641756683389367</v>
      </c>
      <c r="I20" s="27">
        <v>11.291278614200914</v>
      </c>
      <c r="J20" s="36">
        <v>8.0368378072844457</v>
      </c>
      <c r="K20" s="45">
        <v>8</v>
      </c>
      <c r="L20" s="18"/>
    </row>
    <row r="21" spans="1:15">
      <c r="A21" s="16"/>
      <c r="B21" s="11" t="s">
        <v>20</v>
      </c>
      <c r="C21" s="53">
        <v>2.2102439779233509</v>
      </c>
      <c r="D21" s="53">
        <v>1.8748705130912515</v>
      </c>
      <c r="E21" s="53">
        <v>1.1808894971969459</v>
      </c>
      <c r="F21" s="53">
        <v>3.0305094846606568</v>
      </c>
      <c r="G21" s="53">
        <v>3.2998420600062959</v>
      </c>
      <c r="H21" s="53">
        <v>5.2658151652037049</v>
      </c>
      <c r="I21" s="53">
        <v>9.0065510013558736</v>
      </c>
      <c r="J21" s="36">
        <v>7.9704666809553544</v>
      </c>
      <c r="K21" s="108">
        <v>9</v>
      </c>
      <c r="L21" s="18"/>
    </row>
    <row r="22" spans="1:15">
      <c r="A22" s="16"/>
      <c r="B22" s="11" t="s">
        <v>181</v>
      </c>
      <c r="C22" s="49"/>
      <c r="D22" s="49"/>
      <c r="E22" s="49"/>
      <c r="F22" s="49">
        <v>8.6776282893589318</v>
      </c>
      <c r="G22" s="49">
        <v>9.2059665511526294</v>
      </c>
      <c r="H22" s="49">
        <v>9.0836426760556481</v>
      </c>
      <c r="I22" s="49">
        <v>9.8415149370563384</v>
      </c>
      <c r="J22" s="36">
        <v>7.7911986712493206</v>
      </c>
      <c r="K22" s="130">
        <v>10</v>
      </c>
      <c r="L22" s="18"/>
    </row>
    <row r="23" spans="1:15">
      <c r="A23" s="16"/>
      <c r="B23" s="11" t="s">
        <v>17</v>
      </c>
      <c r="C23" s="27"/>
      <c r="D23" s="27"/>
      <c r="E23" s="27"/>
      <c r="F23" s="27">
        <v>6.924537043956537</v>
      </c>
      <c r="G23" s="27">
        <v>4.7468369156029988</v>
      </c>
      <c r="H23" s="27">
        <v>5.8901542328145853</v>
      </c>
      <c r="I23" s="27">
        <v>4.0658369158230476</v>
      </c>
      <c r="J23" s="36">
        <v>7.4258101387834463</v>
      </c>
      <c r="K23" s="45">
        <v>11</v>
      </c>
      <c r="L23" s="18"/>
      <c r="N23" s="23"/>
      <c r="O23" s="34"/>
    </row>
    <row r="24" spans="1:15">
      <c r="A24" s="16"/>
      <c r="B24" s="11" t="s">
        <v>21</v>
      </c>
      <c r="C24" s="27">
        <v>1.0300203028377479</v>
      </c>
      <c r="D24" s="27">
        <v>0.79233632811174759</v>
      </c>
      <c r="E24" s="27">
        <v>0.93208102814827509</v>
      </c>
      <c r="F24" s="27">
        <v>4.1611628288837217</v>
      </c>
      <c r="G24" s="27">
        <v>5.3520028245601088</v>
      </c>
      <c r="H24" s="27">
        <v>4.7240671575227351</v>
      </c>
      <c r="I24" s="27">
        <v>6.4515953184367909</v>
      </c>
      <c r="J24" s="36">
        <v>7.2765237100510163</v>
      </c>
      <c r="K24" s="45">
        <v>12</v>
      </c>
      <c r="L24" s="18"/>
      <c r="N24" s="23"/>
      <c r="O24" s="34"/>
    </row>
    <row r="25" spans="1:15">
      <c r="A25" s="16"/>
      <c r="B25" s="11" t="s">
        <v>22</v>
      </c>
      <c r="C25" s="27">
        <v>1.6420200380327246</v>
      </c>
      <c r="D25" s="27">
        <v>1.4141799865437419</v>
      </c>
      <c r="E25" s="27">
        <v>1.9317504100193827</v>
      </c>
      <c r="F25" s="27">
        <v>6.0995311616343919</v>
      </c>
      <c r="G25" s="27">
        <v>5.0977379765918176</v>
      </c>
      <c r="H25" s="27">
        <v>4.2626985273291034</v>
      </c>
      <c r="I25" s="27">
        <v>7.2687402858269037</v>
      </c>
      <c r="J25" s="36">
        <v>7.0549812022212652</v>
      </c>
      <c r="K25" s="45">
        <v>13</v>
      </c>
      <c r="L25" s="18"/>
    </row>
    <row r="26" spans="1:15">
      <c r="A26" s="16"/>
      <c r="B26" s="11" t="s">
        <v>25</v>
      </c>
      <c r="C26" s="27">
        <v>1.542292041345132</v>
      </c>
      <c r="D26" s="27">
        <v>1.370527341181162</v>
      </c>
      <c r="E26" s="27">
        <v>1.2958178645925873</v>
      </c>
      <c r="F26" s="27">
        <v>5.3007834166196126</v>
      </c>
      <c r="G26" s="27">
        <v>6.2783630791418785</v>
      </c>
      <c r="H26" s="27">
        <v>6.9443325321959977</v>
      </c>
      <c r="I26" s="27">
        <v>9.0194421536007336</v>
      </c>
      <c r="J26" s="36">
        <v>6.9756810613662967</v>
      </c>
      <c r="K26" s="45">
        <v>14</v>
      </c>
      <c r="L26" s="18"/>
    </row>
    <row r="27" spans="1:15">
      <c r="A27" s="16"/>
      <c r="B27" s="11" t="s">
        <v>19</v>
      </c>
      <c r="C27" s="27">
        <v>2.5332291461653731</v>
      </c>
      <c r="D27" s="27">
        <v>1.4428703153964075</v>
      </c>
      <c r="E27" s="27">
        <v>1.4513736315324961</v>
      </c>
      <c r="F27" s="27">
        <v>5.3521513052103211</v>
      </c>
      <c r="G27" s="27">
        <v>6.622537648563859</v>
      </c>
      <c r="H27" s="27">
        <v>5.5590480466995968</v>
      </c>
      <c r="I27" s="27">
        <v>8.9221121761253119</v>
      </c>
      <c r="J27" s="36">
        <v>6.769755418416751</v>
      </c>
      <c r="K27" s="45">
        <v>15</v>
      </c>
      <c r="L27" s="18"/>
    </row>
    <row r="28" spans="1:15">
      <c r="A28" s="16"/>
      <c r="B28" s="12" t="s">
        <v>27</v>
      </c>
      <c r="C28" s="28">
        <v>1.4363024430530167</v>
      </c>
      <c r="D28" s="28">
        <v>1.7844279383361497</v>
      </c>
      <c r="E28" s="28">
        <v>1.4734969082441463</v>
      </c>
      <c r="F28" s="28">
        <v>4.4283604445734461</v>
      </c>
      <c r="G28" s="28">
        <v>5.6713362852398479</v>
      </c>
      <c r="H28" s="28">
        <v>5.0606748114772042</v>
      </c>
      <c r="I28" s="28">
        <v>6.4099064800081003</v>
      </c>
      <c r="J28" s="50">
        <v>6.5333579132429254</v>
      </c>
      <c r="K28" s="45"/>
      <c r="L28" s="18"/>
    </row>
    <row r="29" spans="1:15">
      <c r="A29" s="16"/>
      <c r="B29" s="11" t="s">
        <v>26</v>
      </c>
      <c r="C29" s="27">
        <v>4.6758918668704315</v>
      </c>
      <c r="D29" s="27">
        <v>4.2779383795935964</v>
      </c>
      <c r="E29" s="27">
        <v>3.9076886472924119</v>
      </c>
      <c r="F29" s="27">
        <v>4.7828752718392442</v>
      </c>
      <c r="G29" s="27">
        <v>3.8308927333327762</v>
      </c>
      <c r="H29" s="27">
        <v>3.1664241023169177</v>
      </c>
      <c r="I29" s="27">
        <v>5.1445084465067499</v>
      </c>
      <c r="J29" s="36">
        <v>6.3834901623152502</v>
      </c>
      <c r="K29" s="45">
        <v>16</v>
      </c>
      <c r="L29" s="18"/>
    </row>
    <row r="30" spans="1:15">
      <c r="A30" s="16"/>
      <c r="B30" s="11" t="s">
        <v>24</v>
      </c>
      <c r="C30" s="27">
        <v>1.0982921991018495</v>
      </c>
      <c r="D30" s="27">
        <v>1.9757684761425194</v>
      </c>
      <c r="E30" s="27">
        <v>1.6932931141208216</v>
      </c>
      <c r="F30" s="27">
        <v>4.2229195040320775</v>
      </c>
      <c r="G30" s="27">
        <v>5.3243410099056083</v>
      </c>
      <c r="H30" s="27">
        <v>5.869921377172318</v>
      </c>
      <c r="I30" s="27">
        <v>6.7811233095528349</v>
      </c>
      <c r="J30" s="36">
        <v>6.1650809524210812</v>
      </c>
      <c r="K30" s="45">
        <v>17</v>
      </c>
      <c r="L30" s="18"/>
    </row>
    <row r="31" spans="1:15">
      <c r="A31" s="16"/>
      <c r="B31" s="11" t="s">
        <v>9</v>
      </c>
      <c r="C31" s="27">
        <v>1.5223339794706678</v>
      </c>
      <c r="D31" s="27">
        <v>1.3074096754439681</v>
      </c>
      <c r="E31" s="27">
        <v>1.0233265437093668</v>
      </c>
      <c r="F31" s="27">
        <v>5.4230147338051138</v>
      </c>
      <c r="G31" s="27">
        <v>4.1856036790198861</v>
      </c>
      <c r="H31" s="27">
        <v>3.4207192281454053</v>
      </c>
      <c r="I31" s="27">
        <v>2.9682926103895553</v>
      </c>
      <c r="J31" s="36">
        <v>5.4501328657811561</v>
      </c>
      <c r="K31" s="45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>
        <v>4.7366241198840324</v>
      </c>
      <c r="G32" s="27">
        <v>1.6973029690657546</v>
      </c>
      <c r="H32" s="27">
        <v>4.7446553363933344</v>
      </c>
      <c r="I32" s="27">
        <v>4.4177627807171289</v>
      </c>
      <c r="J32" s="36">
        <v>5.1765886433542017</v>
      </c>
      <c r="K32" s="45">
        <v>19</v>
      </c>
      <c r="L32" s="18"/>
    </row>
    <row r="33" spans="1:14">
      <c r="A33" s="16"/>
      <c r="B33" s="11" t="s">
        <v>23</v>
      </c>
      <c r="C33" s="27">
        <v>1.1253991220769366</v>
      </c>
      <c r="D33" s="27">
        <v>1.2456843436110496</v>
      </c>
      <c r="E33" s="27">
        <v>0.98729591007269435</v>
      </c>
      <c r="F33" s="27">
        <v>2.7785145305097338</v>
      </c>
      <c r="G33" s="27">
        <v>5.7894440798725038</v>
      </c>
      <c r="H33" s="27">
        <v>2.693200336942934</v>
      </c>
      <c r="I33" s="27">
        <v>3.1554856150340198</v>
      </c>
      <c r="J33" s="36">
        <v>3.9963517409281573</v>
      </c>
      <c r="K33" s="45">
        <v>20</v>
      </c>
      <c r="L33" s="18"/>
    </row>
    <row r="34" spans="1:14">
      <c r="A34" s="16"/>
      <c r="B34" s="11" t="s">
        <v>6</v>
      </c>
      <c r="C34" s="27">
        <v>0.92535101050419744</v>
      </c>
      <c r="D34" s="27">
        <v>1.4017662768483456</v>
      </c>
      <c r="E34" s="27">
        <v>2.7502335025940141</v>
      </c>
      <c r="F34" s="27">
        <v>5.1106430701058558</v>
      </c>
      <c r="G34" s="27">
        <v>5.9306391330655845</v>
      </c>
      <c r="H34" s="27">
        <v>3.967455095144941</v>
      </c>
      <c r="I34" s="27">
        <v>3.4327065222544513</v>
      </c>
      <c r="J34" s="36">
        <v>3.8213659485512843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7.2431778453968656</v>
      </c>
      <c r="G35" s="27">
        <v>5.3516181284715909</v>
      </c>
      <c r="H35" s="27">
        <v>5.3329980498076948</v>
      </c>
      <c r="I35" s="27">
        <v>5.8576240502032331</v>
      </c>
      <c r="J35" s="36">
        <v>2.8873751781928423</v>
      </c>
      <c r="K35" s="45">
        <v>22</v>
      </c>
      <c r="L35" s="18"/>
    </row>
    <row r="36" spans="1:14" ht="14.25" customHeight="1">
      <c r="A36" s="16"/>
      <c r="B36" s="11" t="s">
        <v>14</v>
      </c>
      <c r="C36" s="27"/>
      <c r="D36" s="27"/>
      <c r="E36" s="27"/>
      <c r="F36" s="27">
        <v>4.110747877953659</v>
      </c>
      <c r="G36" s="27">
        <v>1.2077661853105783</v>
      </c>
      <c r="H36" s="27">
        <v>2.423782112781153</v>
      </c>
      <c r="I36" s="27">
        <v>2.4719366344943348</v>
      </c>
      <c r="J36" s="36">
        <v>1.2548374239833373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5.7415825279246064</v>
      </c>
      <c r="G37" s="27">
        <v>3.9623825193532345</v>
      </c>
      <c r="H37" s="27">
        <v>2.0765492401815671</v>
      </c>
      <c r="I37" s="27">
        <v>1.9033048084992208</v>
      </c>
      <c r="J37" s="36">
        <v>1.2347797210537965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>
        <v>13.886868080033418</v>
      </c>
      <c r="D13" s="27">
        <v>12.796646097319703</v>
      </c>
      <c r="E13" s="27">
        <v>11.525154161667459</v>
      </c>
      <c r="F13" s="27">
        <v>11.610305304313144</v>
      </c>
      <c r="G13" s="27">
        <v>9.1622954353566737</v>
      </c>
      <c r="H13" s="27">
        <v>9.9079248992597559</v>
      </c>
      <c r="I13" s="27">
        <v>10.510853078756515</v>
      </c>
      <c r="J13" s="36">
        <v>16.118444816282064</v>
      </c>
      <c r="K13" s="45">
        <v>1</v>
      </c>
      <c r="L13" s="18"/>
    </row>
    <row r="14" spans="1:15">
      <c r="A14" s="16"/>
      <c r="B14" s="11" t="s">
        <v>11</v>
      </c>
      <c r="C14" s="27">
        <v>13.756827017608963</v>
      </c>
      <c r="D14" s="27">
        <v>11.050244182952682</v>
      </c>
      <c r="E14" s="27">
        <v>10.735215375205557</v>
      </c>
      <c r="F14" s="27">
        <v>11.01197692902338</v>
      </c>
      <c r="G14" s="27">
        <v>11.803214263553063</v>
      </c>
      <c r="H14" s="27">
        <v>11.897332724169795</v>
      </c>
      <c r="I14" s="27">
        <v>18.406009294035265</v>
      </c>
      <c r="J14" s="36">
        <v>15.346736898296683</v>
      </c>
      <c r="K14" s="45">
        <v>2</v>
      </c>
      <c r="L14" s="18"/>
    </row>
    <row r="15" spans="1:15">
      <c r="A15" s="16"/>
      <c r="B15" s="11" t="s">
        <v>15</v>
      </c>
      <c r="C15" s="27"/>
      <c r="D15" s="27"/>
      <c r="E15" s="27"/>
      <c r="F15" s="27">
        <v>9.3377053659869507</v>
      </c>
      <c r="G15" s="27">
        <v>11.083380601247871</v>
      </c>
      <c r="H15" s="27">
        <v>8.656677481942836</v>
      </c>
      <c r="I15" s="27">
        <v>8.3194680947862381</v>
      </c>
      <c r="J15" s="36">
        <v>15.004157451453978</v>
      </c>
      <c r="K15" s="45">
        <v>3</v>
      </c>
      <c r="L15" s="18"/>
    </row>
    <row r="16" spans="1:15">
      <c r="A16" s="16"/>
      <c r="B16" s="11" t="s">
        <v>8</v>
      </c>
      <c r="C16" s="27">
        <v>17.400938547009911</v>
      </c>
      <c r="D16" s="27">
        <v>17.119168393417155</v>
      </c>
      <c r="E16" s="27">
        <v>14.647896870043784</v>
      </c>
      <c r="F16" s="27">
        <v>10.804027507544209</v>
      </c>
      <c r="G16" s="27">
        <v>14.001554892814355</v>
      </c>
      <c r="H16" s="27">
        <v>11.823552104630222</v>
      </c>
      <c r="I16" s="27">
        <v>15.348617233651435</v>
      </c>
      <c r="J16" s="36">
        <v>13.669921266660337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11.600257176455697</v>
      </c>
      <c r="G17" s="27">
        <v>17.955115766952506</v>
      </c>
      <c r="H17" s="27">
        <v>15.97516220810699</v>
      </c>
      <c r="I17" s="27">
        <v>16.711531844638301</v>
      </c>
      <c r="J17" s="36">
        <v>13.255333432140958</v>
      </c>
      <c r="K17" s="45">
        <v>5</v>
      </c>
      <c r="L17" s="18"/>
    </row>
    <row r="18" spans="1:15">
      <c r="A18" s="16"/>
      <c r="B18" s="11" t="s">
        <v>181</v>
      </c>
      <c r="C18" s="27"/>
      <c r="D18" s="27"/>
      <c r="E18" s="27"/>
      <c r="F18" s="27">
        <v>9.0526413712106244</v>
      </c>
      <c r="G18" s="27">
        <v>10.803593231258409</v>
      </c>
      <c r="H18" s="27">
        <v>12.047448351616017</v>
      </c>
      <c r="I18" s="27">
        <v>14.92418880953913</v>
      </c>
      <c r="J18" s="36">
        <v>12.950796757058985</v>
      </c>
      <c r="K18" s="45">
        <v>6</v>
      </c>
      <c r="L18" s="18"/>
    </row>
    <row r="19" spans="1:15">
      <c r="A19" s="16"/>
      <c r="B19" s="11" t="s">
        <v>10</v>
      </c>
      <c r="C19" s="27"/>
      <c r="D19" s="27"/>
      <c r="E19" s="27"/>
      <c r="F19" s="27">
        <v>6.9020057132283794</v>
      </c>
      <c r="G19" s="27">
        <v>9.9564200071384814</v>
      </c>
      <c r="H19" s="27">
        <v>11.433228444724742</v>
      </c>
      <c r="I19" s="27">
        <v>12.580145549150682</v>
      </c>
      <c r="J19" s="36">
        <v>12.757625931740741</v>
      </c>
      <c r="K19" s="45">
        <v>7</v>
      </c>
      <c r="L19" s="18"/>
    </row>
    <row r="20" spans="1:15">
      <c r="A20" s="16"/>
      <c r="B20" s="11" t="s">
        <v>23</v>
      </c>
      <c r="C20" s="27">
        <v>11.007097184988936</v>
      </c>
      <c r="D20" s="27">
        <v>8.9399170492592681</v>
      </c>
      <c r="E20" s="27">
        <v>10.455675035418167</v>
      </c>
      <c r="F20" s="27">
        <v>4.9764120407324395</v>
      </c>
      <c r="G20" s="27">
        <v>8.2631167776007004</v>
      </c>
      <c r="H20" s="27">
        <v>9.2729600952250415</v>
      </c>
      <c r="I20" s="27">
        <v>11.134255329337147</v>
      </c>
      <c r="J20" s="36">
        <v>12.330020771939393</v>
      </c>
      <c r="K20" s="45">
        <v>8</v>
      </c>
      <c r="L20" s="18"/>
    </row>
    <row r="21" spans="1:15">
      <c r="A21" s="16"/>
      <c r="B21" s="11" t="s">
        <v>4</v>
      </c>
      <c r="C21" s="53"/>
      <c r="D21" s="53"/>
      <c r="E21" s="53"/>
      <c r="F21" s="53">
        <v>8.7488672020282987</v>
      </c>
      <c r="G21" s="53">
        <v>8.5055874310874788</v>
      </c>
      <c r="H21" s="53">
        <v>6.874645248798843</v>
      </c>
      <c r="I21" s="53">
        <v>8.5752117059157964</v>
      </c>
      <c r="J21" s="36">
        <v>12.05566733735748</v>
      </c>
      <c r="K21" s="108">
        <v>9</v>
      </c>
      <c r="L21" s="18"/>
    </row>
    <row r="22" spans="1:15">
      <c r="A22" s="16"/>
      <c r="B22" s="11" t="s">
        <v>18</v>
      </c>
      <c r="C22" s="27"/>
      <c r="D22" s="27"/>
      <c r="E22" s="27"/>
      <c r="F22" s="27">
        <v>8.5132968925794277</v>
      </c>
      <c r="G22" s="27">
        <v>11.251878677909243</v>
      </c>
      <c r="H22" s="27">
        <v>6.5875076230351839</v>
      </c>
      <c r="I22" s="27">
        <v>8.3454852085261795</v>
      </c>
      <c r="J22" s="36">
        <v>11.635643976876205</v>
      </c>
      <c r="K22" s="45">
        <v>10</v>
      </c>
      <c r="L22" s="18"/>
    </row>
    <row r="23" spans="1:15">
      <c r="A23" s="16"/>
      <c r="B23" s="12" t="s">
        <v>5</v>
      </c>
      <c r="C23" s="50">
        <v>7.2028136379439678</v>
      </c>
      <c r="D23" s="50">
        <v>6.6510793241279158</v>
      </c>
      <c r="E23" s="50">
        <v>7.3492110891556379</v>
      </c>
      <c r="F23" s="50">
        <v>5.6090602491842789</v>
      </c>
      <c r="G23" s="50">
        <v>10.29206427163327</v>
      </c>
      <c r="H23" s="50">
        <v>9.3038563313341385</v>
      </c>
      <c r="I23" s="50">
        <v>10.512455218871928</v>
      </c>
      <c r="J23" s="50">
        <v>11.169674122615667</v>
      </c>
      <c r="K23" s="107">
        <v>11</v>
      </c>
      <c r="L23" s="18"/>
      <c r="N23" s="23"/>
      <c r="O23" s="34"/>
    </row>
    <row r="24" spans="1:15">
      <c r="A24" s="16"/>
      <c r="B24" s="11" t="s">
        <v>26</v>
      </c>
      <c r="C24" s="27">
        <v>11.985239809337003</v>
      </c>
      <c r="D24" s="27">
        <v>17.27913026085297</v>
      </c>
      <c r="E24" s="27">
        <v>10.218970566981575</v>
      </c>
      <c r="F24" s="27">
        <v>11.012644518329635</v>
      </c>
      <c r="G24" s="27">
        <v>7.7137624965309977</v>
      </c>
      <c r="H24" s="27">
        <v>5.0633865103023536</v>
      </c>
      <c r="I24" s="27">
        <v>6.9459820584665088</v>
      </c>
      <c r="J24" s="36">
        <v>10.708235570452217</v>
      </c>
      <c r="K24" s="45">
        <v>12</v>
      </c>
      <c r="L24" s="18"/>
      <c r="N24" s="23"/>
      <c r="O24" s="34"/>
    </row>
    <row r="25" spans="1:15">
      <c r="A25" s="16"/>
      <c r="B25" s="11" t="s">
        <v>20</v>
      </c>
      <c r="C25" s="27">
        <v>10.05680352813741</v>
      </c>
      <c r="D25" s="27">
        <v>8.4381830330347345</v>
      </c>
      <c r="E25" s="27">
        <v>9.3581142568756324</v>
      </c>
      <c r="F25" s="27">
        <v>4.8237493477119955</v>
      </c>
      <c r="G25" s="27">
        <v>4.3271333823006364</v>
      </c>
      <c r="H25" s="27">
        <v>7.4500297717154353</v>
      </c>
      <c r="I25" s="27">
        <v>10.684151304777922</v>
      </c>
      <c r="J25" s="36">
        <v>10.576618426815518</v>
      </c>
      <c r="K25" s="45">
        <v>13</v>
      </c>
      <c r="L25" s="18"/>
    </row>
    <row r="26" spans="1:15">
      <c r="A26" s="16"/>
      <c r="B26" s="12" t="s">
        <v>27</v>
      </c>
      <c r="C26" s="28">
        <v>8.4687861453888651</v>
      </c>
      <c r="D26" s="28">
        <v>9.1552955951201032</v>
      </c>
      <c r="E26" s="28">
        <v>9.1680499294236064</v>
      </c>
      <c r="F26" s="28">
        <v>7.1518748572622597</v>
      </c>
      <c r="G26" s="28">
        <v>8.6580796671055413</v>
      </c>
      <c r="H26" s="28">
        <v>8.1530965085119629</v>
      </c>
      <c r="I26" s="28">
        <v>9.7866934216607842</v>
      </c>
      <c r="J26" s="50">
        <v>10.251922327911474</v>
      </c>
      <c r="K26" s="45"/>
      <c r="L26" s="18"/>
    </row>
    <row r="27" spans="1:15">
      <c r="A27" s="16"/>
      <c r="B27" s="11" t="s">
        <v>19</v>
      </c>
      <c r="C27" s="27">
        <v>12.527012991568245</v>
      </c>
      <c r="D27" s="27">
        <v>9.0779795233831653</v>
      </c>
      <c r="E27" s="27">
        <v>5.5818451542636103</v>
      </c>
      <c r="F27" s="27">
        <v>7.9028343427360577</v>
      </c>
      <c r="G27" s="27">
        <v>9.8214491091918941</v>
      </c>
      <c r="H27" s="27">
        <v>8.5117585426626885</v>
      </c>
      <c r="I27" s="27">
        <v>11.521810234125887</v>
      </c>
      <c r="J27" s="36">
        <v>10.171058497782576</v>
      </c>
      <c r="K27" s="45">
        <v>14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10.138949088535828</v>
      </c>
      <c r="G28" s="27">
        <v>5.8920153931345123</v>
      </c>
      <c r="H28" s="27">
        <v>6.8454671554111934</v>
      </c>
      <c r="I28" s="27">
        <v>5.4136042157814455</v>
      </c>
      <c r="J28" s="36">
        <v>9.8769117910485971</v>
      </c>
      <c r="K28" s="45">
        <v>15</v>
      </c>
      <c r="L28" s="18"/>
    </row>
    <row r="29" spans="1:15">
      <c r="A29" s="16"/>
      <c r="B29" s="11" t="s">
        <v>25</v>
      </c>
      <c r="C29" s="27">
        <v>12.018935200430317</v>
      </c>
      <c r="D29" s="27">
        <v>10.116246038500044</v>
      </c>
      <c r="E29" s="27">
        <v>10.94380642530472</v>
      </c>
      <c r="F29" s="27">
        <v>9.1736174668345019</v>
      </c>
      <c r="G29" s="27">
        <v>9.4482495042365233</v>
      </c>
      <c r="H29" s="27">
        <v>10.147288867895696</v>
      </c>
      <c r="I29" s="27">
        <v>11.919176325450575</v>
      </c>
      <c r="J29" s="36">
        <v>9.5303427695852978</v>
      </c>
      <c r="K29" s="45">
        <v>16</v>
      </c>
      <c r="L29" s="18"/>
    </row>
    <row r="30" spans="1:15">
      <c r="A30" s="16"/>
      <c r="B30" s="11" t="s">
        <v>24</v>
      </c>
      <c r="C30" s="27">
        <v>7.0197529091269288</v>
      </c>
      <c r="D30" s="27">
        <v>7.6413311999495139</v>
      </c>
      <c r="E30" s="27">
        <v>7.9483967789022376</v>
      </c>
      <c r="F30" s="27">
        <v>6.4315610076841319</v>
      </c>
      <c r="G30" s="27">
        <v>7.5017690800825001</v>
      </c>
      <c r="H30" s="27">
        <v>9.6950835306109067</v>
      </c>
      <c r="I30" s="27">
        <v>10.348478998015388</v>
      </c>
      <c r="J30" s="36">
        <v>9.4770186137664538</v>
      </c>
      <c r="K30" s="45">
        <v>17</v>
      </c>
      <c r="L30" s="18"/>
    </row>
    <row r="31" spans="1:15">
      <c r="A31" s="16"/>
      <c r="B31" s="11" t="s">
        <v>6</v>
      </c>
      <c r="C31" s="27">
        <v>4.405494745930091</v>
      </c>
      <c r="D31" s="27">
        <v>6.0571744506918481</v>
      </c>
      <c r="E31" s="27">
        <v>9.4180757182098951</v>
      </c>
      <c r="F31" s="27">
        <v>6.3001358534606169</v>
      </c>
      <c r="G31" s="27">
        <v>8.9864516772893648</v>
      </c>
      <c r="H31" s="27">
        <v>11.145740707807223</v>
      </c>
      <c r="I31" s="27">
        <v>15.62367199520733</v>
      </c>
      <c r="J31" s="36">
        <v>8.8699734564801371</v>
      </c>
      <c r="K31" s="45">
        <v>18</v>
      </c>
      <c r="L31" s="18"/>
    </row>
    <row r="32" spans="1:15">
      <c r="A32" s="16"/>
      <c r="B32" s="11" t="s">
        <v>22</v>
      </c>
      <c r="C32" s="27">
        <v>9.2314205590145768</v>
      </c>
      <c r="D32" s="27">
        <v>8.4334369828887308</v>
      </c>
      <c r="E32" s="27">
        <v>13.485351125689579</v>
      </c>
      <c r="F32" s="27">
        <v>8.5884857620987916</v>
      </c>
      <c r="G32" s="27">
        <v>6.2686867887326985</v>
      </c>
      <c r="H32" s="27">
        <v>5.0685314370499315</v>
      </c>
      <c r="I32" s="27">
        <v>8.299582946774505</v>
      </c>
      <c r="J32" s="36">
        <v>8.4110648393697591</v>
      </c>
      <c r="K32" s="45">
        <v>19</v>
      </c>
      <c r="L32" s="18"/>
    </row>
    <row r="33" spans="1:14">
      <c r="A33" s="16"/>
      <c r="B33" s="11" t="s">
        <v>21</v>
      </c>
      <c r="C33" s="27">
        <v>10.897509415247276</v>
      </c>
      <c r="D33" s="27">
        <v>8.0432366635721646</v>
      </c>
      <c r="E33" s="27">
        <v>8.8180093412327381</v>
      </c>
      <c r="F33" s="27">
        <v>6.4794159081567644</v>
      </c>
      <c r="G33" s="27">
        <v>7.1182505281089608</v>
      </c>
      <c r="H33" s="27">
        <v>8.5761793971896889</v>
      </c>
      <c r="I33" s="27">
        <v>9.9538639613758306</v>
      </c>
      <c r="J33" s="36">
        <v>8.3729448210200239</v>
      </c>
      <c r="K33" s="45">
        <v>20</v>
      </c>
      <c r="L33" s="18"/>
    </row>
    <row r="34" spans="1:14">
      <c r="A34" s="16"/>
      <c r="B34" s="11" t="s">
        <v>16</v>
      </c>
      <c r="C34" s="27"/>
      <c r="D34" s="27"/>
      <c r="E34" s="27"/>
      <c r="F34" s="27">
        <v>9.8200990547714593</v>
      </c>
      <c r="G34" s="27">
        <v>7.4997353551533834</v>
      </c>
      <c r="H34" s="27">
        <v>10.778521110198531</v>
      </c>
      <c r="I34" s="27">
        <v>12.61713072162795</v>
      </c>
      <c r="J34" s="36">
        <v>8.0844421370292121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8.6132989582626625</v>
      </c>
      <c r="G35" s="27">
        <v>8.6201794465093151</v>
      </c>
      <c r="H35" s="27">
        <v>4.4744178014604294</v>
      </c>
      <c r="I35" s="27">
        <v>4.0537994736511607</v>
      </c>
      <c r="J35" s="36">
        <v>6.0742749612574718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8.7635076621860755</v>
      </c>
      <c r="G36" s="27">
        <v>2.9671226488419089</v>
      </c>
      <c r="H36" s="27">
        <v>5.7395691188024633</v>
      </c>
      <c r="I36" s="27">
        <v>5.7183573850513518</v>
      </c>
      <c r="J36" s="36">
        <v>5.752492310377173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4.9065152557926126</v>
      </c>
      <c r="G37" s="27">
        <v>2.2041041940164448</v>
      </c>
      <c r="H37" s="27">
        <v>3.6736488647265744</v>
      </c>
      <c r="I37" s="27">
        <v>3.1827003776751996</v>
      </c>
      <c r="J37" s="36">
        <v>1.8411139253526017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F16" sqref="F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6" t="s">
        <v>170</v>
      </c>
      <c r="C7" s="186"/>
      <c r="D7" s="186"/>
      <c r="E7" s="186"/>
      <c r="F7" s="186"/>
      <c r="G7" s="186"/>
      <c r="H7" s="186"/>
      <c r="I7" s="186"/>
      <c r="J7" s="18"/>
    </row>
    <row r="8" spans="1:13">
      <c r="A8" s="16"/>
      <c r="B8" s="186" t="s">
        <v>196</v>
      </c>
      <c r="C8" s="186"/>
      <c r="D8" s="186"/>
      <c r="E8" s="186"/>
      <c r="F8" s="186"/>
      <c r="G8" s="186"/>
      <c r="H8" s="186"/>
      <c r="I8" s="186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87" t="s">
        <v>2</v>
      </c>
      <c r="D10" s="187"/>
      <c r="E10" s="187"/>
      <c r="F10" s="187"/>
      <c r="G10" s="188" t="s">
        <v>110</v>
      </c>
      <c r="H10" s="188"/>
      <c r="I10" s="188" t="s">
        <v>28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109</v>
      </c>
      <c r="H11" s="86" t="s">
        <v>111</v>
      </c>
      <c r="I11" s="18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31</v>
      </c>
      <c r="C13" s="25">
        <v>7091.2606666666661</v>
      </c>
      <c r="D13" s="25">
        <v>7195.8386666666665</v>
      </c>
      <c r="E13" s="25">
        <v>7300.1283333333331</v>
      </c>
      <c r="F13" s="29">
        <v>7404.090666666666</v>
      </c>
      <c r="G13" s="28">
        <f>IF(OR(OR(F13=0,E13=0),F13=""),"",(F13/E13-1)*100)</f>
        <v>1.4241165166731129</v>
      </c>
      <c r="H13" s="26">
        <f>F13-E13</f>
        <v>103.96233333333294</v>
      </c>
      <c r="I13" s="28">
        <f>IF(F13=0,"",F13/$F$13*100)</f>
        <v>100</v>
      </c>
      <c r="J13" s="18"/>
    </row>
    <row r="14" spans="1:13">
      <c r="A14" s="16"/>
      <c r="B14" s="11" t="s">
        <v>32</v>
      </c>
      <c r="C14" s="25">
        <v>5642.6940000000004</v>
      </c>
      <c r="D14" s="25">
        <v>5753.3270000000002</v>
      </c>
      <c r="E14" s="25">
        <v>5862.2483333333339</v>
      </c>
      <c r="F14" s="29">
        <v>5969.2763333333323</v>
      </c>
      <c r="G14" s="28">
        <f t="shared" ref="G14:G31" si="0">IF(OR(OR(F14=0,E14=0),F14=""),"",(F14/E14-1)*100)</f>
        <v>1.8257159013790991</v>
      </c>
      <c r="H14" s="26">
        <f t="shared" ref="H14:H31" si="1">F14-E14</f>
        <v>107.02799999999843</v>
      </c>
      <c r="I14" s="28">
        <f t="shared" ref="I14:I31" si="2">IF(F14=0,"",F14/$F$13*100)</f>
        <v>80.621329506499833</v>
      </c>
      <c r="J14" s="18"/>
      <c r="L14" s="23"/>
      <c r="M14" s="34"/>
    </row>
    <row r="15" spans="1:13">
      <c r="A15" s="16"/>
      <c r="B15" s="11" t="s">
        <v>33</v>
      </c>
      <c r="C15" s="25">
        <v>3662.3103333333333</v>
      </c>
      <c r="D15" s="25">
        <v>3746.4536666666668</v>
      </c>
      <c r="E15" s="25">
        <v>3976.1913333333337</v>
      </c>
      <c r="F15" s="29">
        <v>4168.6026666666667</v>
      </c>
      <c r="G15" s="28">
        <f t="shared" si="0"/>
        <v>4.8390863819933516</v>
      </c>
      <c r="H15" s="26">
        <f t="shared" si="1"/>
        <v>192.411333333333</v>
      </c>
      <c r="I15" s="28">
        <f t="shared" si="2"/>
        <v>56.301345490456811</v>
      </c>
      <c r="J15" s="18"/>
      <c r="L15" s="23"/>
      <c r="M15" s="34"/>
    </row>
    <row r="16" spans="1:13">
      <c r="A16" s="16"/>
      <c r="B16" s="11" t="s">
        <v>34</v>
      </c>
      <c r="C16" s="25">
        <v>3265.1876666666667</v>
      </c>
      <c r="D16" s="25">
        <v>3322.8806666666665</v>
      </c>
      <c r="E16" s="25">
        <v>3463.4043333333334</v>
      </c>
      <c r="F16" s="29">
        <v>3700.8960000000002</v>
      </c>
      <c r="G16" s="28">
        <f t="shared" si="0"/>
        <v>6.8571741503278272</v>
      </c>
      <c r="H16" s="26">
        <f t="shared" si="1"/>
        <v>237.49166666666679</v>
      </c>
      <c r="I16" s="28">
        <f t="shared" si="2"/>
        <v>49.984477049443669</v>
      </c>
      <c r="J16" s="18"/>
    </row>
    <row r="17" spans="1:10">
      <c r="A17" s="16"/>
      <c r="B17" s="11" t="s">
        <v>35</v>
      </c>
      <c r="C17" s="25">
        <v>397.1223333333333</v>
      </c>
      <c r="D17" s="25">
        <v>423.57333333333332</v>
      </c>
      <c r="E17" s="25">
        <v>512.78699999999992</v>
      </c>
      <c r="F17" s="29">
        <v>467.70666666666665</v>
      </c>
      <c r="G17" s="28">
        <f t="shared" si="0"/>
        <v>-8.7912395075018033</v>
      </c>
      <c r="H17" s="26">
        <f t="shared" si="1"/>
        <v>-45.080333333333272</v>
      </c>
      <c r="I17" s="28">
        <f t="shared" si="2"/>
        <v>6.316868441013149</v>
      </c>
      <c r="J17" s="18"/>
    </row>
    <row r="18" spans="1:10">
      <c r="A18" s="16"/>
      <c r="B18" s="11" t="s">
        <v>63</v>
      </c>
      <c r="C18" s="25">
        <v>372.9083333333333</v>
      </c>
      <c r="D18" s="25">
        <v>406.8296666666667</v>
      </c>
      <c r="E18" s="25">
        <v>479.71533333333332</v>
      </c>
      <c r="F18" s="29">
        <v>457.09333333333331</v>
      </c>
      <c r="G18" s="28">
        <f t="shared" si="0"/>
        <v>-4.7157133466653178</v>
      </c>
      <c r="H18" s="26">
        <f t="shared" si="1"/>
        <v>-22.622000000000014</v>
      </c>
      <c r="I18" s="28">
        <f t="shared" si="2"/>
        <v>6.1735242572214135</v>
      </c>
      <c r="J18" s="18"/>
    </row>
    <row r="19" spans="1:10">
      <c r="A19" s="16"/>
      <c r="B19" s="11" t="s">
        <v>64</v>
      </c>
      <c r="C19" s="25">
        <v>24.21466666666667</v>
      </c>
      <c r="D19" s="25">
        <v>16.743333333333332</v>
      </c>
      <c r="E19" s="25">
        <v>33.071666666666665</v>
      </c>
      <c r="F19" s="29">
        <v>10.613333333333333</v>
      </c>
      <c r="G19" s="28">
        <f t="shared" si="0"/>
        <v>-67.908078415562173</v>
      </c>
      <c r="H19" s="26">
        <f t="shared" si="1"/>
        <v>-22.458333333333332</v>
      </c>
      <c r="I19" s="28">
        <f t="shared" si="2"/>
        <v>0.14334418379173458</v>
      </c>
      <c r="J19" s="18"/>
    </row>
    <row r="20" spans="1:10">
      <c r="A20" s="16"/>
      <c r="B20" s="11" t="s">
        <v>36</v>
      </c>
      <c r="C20" s="25">
        <v>1980.3836666666666</v>
      </c>
      <c r="D20" s="25">
        <v>2006.8733333333332</v>
      </c>
      <c r="E20" s="25">
        <v>1886.057</v>
      </c>
      <c r="F20" s="29">
        <v>1800.6736666666666</v>
      </c>
      <c r="G20" s="28">
        <f t="shared" si="0"/>
        <v>-4.5270812776779028</v>
      </c>
      <c r="H20" s="26">
        <f t="shared" si="1"/>
        <v>-85.383333333333439</v>
      </c>
      <c r="I20" s="28">
        <f t="shared" si="2"/>
        <v>24.319984016043026</v>
      </c>
      <c r="J20" s="18"/>
    </row>
    <row r="21" spans="1:10">
      <c r="A21" s="16"/>
      <c r="B21" s="11" t="s">
        <v>121</v>
      </c>
      <c r="C21" s="25">
        <v>754.61933333333343</v>
      </c>
      <c r="D21" s="25">
        <v>754.38966666666659</v>
      </c>
      <c r="E21" s="25">
        <v>748.11766666666665</v>
      </c>
      <c r="F21" s="29">
        <v>765.87066666666669</v>
      </c>
      <c r="G21" s="28">
        <f t="shared" ref="G21:G23" si="3">IF(OR(OR(F21=0,E21=0),F21=""),"",(F21/E21-1)*100)</f>
        <v>2.3730224256166554</v>
      </c>
      <c r="H21" s="26">
        <f t="shared" ref="H21:H23" si="4">F21-E21</f>
        <v>17.753000000000043</v>
      </c>
      <c r="I21" s="28">
        <f t="shared" ref="I21:I23" si="5">IF(F21=0,"",F21/$F$13*100)</f>
        <v>10.3438855782065</v>
      </c>
      <c r="J21" s="18"/>
    </row>
    <row r="22" spans="1:10">
      <c r="A22" s="16"/>
      <c r="B22" s="11" t="s">
        <v>122</v>
      </c>
      <c r="C22" s="25">
        <v>815.84</v>
      </c>
      <c r="D22" s="25">
        <v>883.10300000000007</v>
      </c>
      <c r="E22" s="25">
        <v>743.88066666666657</v>
      </c>
      <c r="F22" s="29">
        <v>612.82433333333336</v>
      </c>
      <c r="G22" s="28">
        <f t="shared" si="3"/>
        <v>-17.617924380344142</v>
      </c>
      <c r="H22" s="26">
        <f t="shared" si="4"/>
        <v>-131.05633333333321</v>
      </c>
      <c r="I22" s="28">
        <f t="shared" si="5"/>
        <v>8.2768345354315862</v>
      </c>
      <c r="J22" s="18"/>
    </row>
    <row r="23" spans="1:10">
      <c r="A23" s="16"/>
      <c r="B23" s="11" t="s">
        <v>123</v>
      </c>
      <c r="C23" s="25">
        <v>409.92466666666661</v>
      </c>
      <c r="D23" s="25">
        <v>369.38100000000003</v>
      </c>
      <c r="E23" s="25">
        <v>394.05833333333334</v>
      </c>
      <c r="F23" s="29">
        <v>421.97866666666664</v>
      </c>
      <c r="G23" s="28">
        <f t="shared" si="3"/>
        <v>7.0853300061327618</v>
      </c>
      <c r="H23" s="26">
        <f t="shared" si="4"/>
        <v>27.920333333333303</v>
      </c>
      <c r="I23" s="28">
        <f t="shared" si="5"/>
        <v>5.6992639024049412</v>
      </c>
      <c r="J23" s="18"/>
    </row>
    <row r="24" spans="1:10">
      <c r="A24" s="16"/>
      <c r="B24" s="11" t="s">
        <v>60</v>
      </c>
      <c r="C24" s="25">
        <v>1216.299</v>
      </c>
      <c r="D24" s="25">
        <v>934.59366666666665</v>
      </c>
      <c r="E24" s="25">
        <v>1187.57</v>
      </c>
      <c r="F24" s="29">
        <v>1351.8453333333334</v>
      </c>
      <c r="G24" s="28">
        <f t="shared" si="0"/>
        <v>13.832896867833778</v>
      </c>
      <c r="H24" s="26">
        <f t="shared" si="1"/>
        <v>164.27533333333349</v>
      </c>
      <c r="I24" s="28">
        <f t="shared" si="2"/>
        <v>18.258087241143098</v>
      </c>
      <c r="J24" s="18"/>
    </row>
    <row r="25" spans="1:10">
      <c r="A25" s="16"/>
      <c r="B25" s="11" t="s">
        <v>37</v>
      </c>
      <c r="C25" s="25">
        <v>340.55133333333333</v>
      </c>
      <c r="D25" s="25">
        <v>237.62833333333333</v>
      </c>
      <c r="E25" s="25">
        <v>343.9086666666667</v>
      </c>
      <c r="F25" s="29">
        <v>461.83499999999998</v>
      </c>
      <c r="G25" s="28">
        <f t="shared" si="0"/>
        <v>34.290014984598606</v>
      </c>
      <c r="H25" s="26">
        <f t="shared" si="1"/>
        <v>117.92633333333328</v>
      </c>
      <c r="I25" s="28">
        <f t="shared" si="2"/>
        <v>6.2375654322979663</v>
      </c>
      <c r="J25" s="18"/>
    </row>
    <row r="26" spans="1:10">
      <c r="A26" s="16"/>
      <c r="B26" s="11" t="s">
        <v>46</v>
      </c>
      <c r="C26" s="25">
        <v>890.80666666666673</v>
      </c>
      <c r="D26" s="25">
        <v>655.09100000000001</v>
      </c>
      <c r="E26" s="25">
        <v>807.70666666666659</v>
      </c>
      <c r="F26" s="29">
        <v>847.22266666666656</v>
      </c>
      <c r="G26" s="28">
        <f t="shared" si="0"/>
        <v>4.8923701673875053</v>
      </c>
      <c r="H26" s="26">
        <f t="shared" si="1"/>
        <v>39.515999999999963</v>
      </c>
      <c r="I26" s="28">
        <f t="shared" si="2"/>
        <v>11.442629551808118</v>
      </c>
      <c r="J26" s="18"/>
    </row>
    <row r="27" spans="1:10">
      <c r="A27" s="16"/>
      <c r="B27" s="11" t="s">
        <v>38</v>
      </c>
      <c r="C27" s="25">
        <v>1063.8973333333333</v>
      </c>
      <c r="D27" s="25">
        <v>818.21399999999994</v>
      </c>
      <c r="E27" s="25">
        <v>999.75566666666657</v>
      </c>
      <c r="F27" s="29">
        <v>1130.9093333333333</v>
      </c>
      <c r="G27" s="28">
        <f t="shared" si="0"/>
        <v>13.118571971084947</v>
      </c>
      <c r="H27" s="26">
        <f t="shared" si="1"/>
        <v>131.15366666666671</v>
      </c>
      <c r="I27" s="28">
        <f t="shared" si="2"/>
        <v>15.2741151377941</v>
      </c>
      <c r="J27" s="18"/>
    </row>
    <row r="28" spans="1:10">
      <c r="A28" s="16"/>
      <c r="B28" s="11" t="s">
        <v>61</v>
      </c>
      <c r="C28" s="25">
        <v>449.37466666666666</v>
      </c>
      <c r="D28" s="25">
        <v>403.65533333333332</v>
      </c>
      <c r="E28" s="25">
        <v>511.47800000000001</v>
      </c>
      <c r="F28" s="29">
        <v>582.29133333333334</v>
      </c>
      <c r="G28" s="28">
        <f t="shared" si="0"/>
        <v>13.844844418202417</v>
      </c>
      <c r="H28" s="26">
        <f t="shared" si="1"/>
        <v>70.813333333333333</v>
      </c>
      <c r="I28" s="28">
        <f t="shared" si="2"/>
        <v>7.8644543880968154</v>
      </c>
      <c r="J28" s="18"/>
    </row>
    <row r="29" spans="1:10">
      <c r="A29" s="16"/>
      <c r="B29" s="11" t="s">
        <v>37</v>
      </c>
      <c r="C29" s="25">
        <v>163.87533333333332</v>
      </c>
      <c r="D29" s="25">
        <v>119.01299999999999</v>
      </c>
      <c r="E29" s="25">
        <v>171.74866666666665</v>
      </c>
      <c r="F29" s="29">
        <v>234.28600000000003</v>
      </c>
      <c r="G29" s="28">
        <f t="shared" si="0"/>
        <v>36.41212158852278</v>
      </c>
      <c r="H29" s="26">
        <f t="shared" si="1"/>
        <v>62.537333333333379</v>
      </c>
      <c r="I29" s="28">
        <f t="shared" si="2"/>
        <v>3.1642778370443159</v>
      </c>
      <c r="J29" s="18"/>
    </row>
    <row r="30" spans="1:10">
      <c r="A30" s="16"/>
      <c r="B30" s="11" t="s">
        <v>46</v>
      </c>
      <c r="C30" s="25">
        <v>330.71600000000001</v>
      </c>
      <c r="D30" s="25">
        <v>288.75633333333332</v>
      </c>
      <c r="E30" s="25">
        <v>352.25233333333335</v>
      </c>
      <c r="F30" s="29">
        <v>375.30166666666668</v>
      </c>
      <c r="G30" s="28">
        <f t="shared" si="0"/>
        <v>6.543415373638406</v>
      </c>
      <c r="H30" s="26">
        <f t="shared" si="1"/>
        <v>23.049333333333323</v>
      </c>
      <c r="I30" s="28">
        <f t="shared" si="2"/>
        <v>5.0688421247497786</v>
      </c>
      <c r="J30" s="18"/>
    </row>
    <row r="31" spans="1:10">
      <c r="A31" s="16"/>
      <c r="B31" s="11" t="s">
        <v>38</v>
      </c>
      <c r="C31" s="25">
        <v>376.92733333333337</v>
      </c>
      <c r="D31" s="25">
        <v>348.56466666666665</v>
      </c>
      <c r="E31" s="25">
        <v>417.99533333333329</v>
      </c>
      <c r="F31" s="29">
        <v>465.61933333333332</v>
      </c>
      <c r="G31" s="28">
        <f t="shared" si="0"/>
        <v>11.393428634769464</v>
      </c>
      <c r="H31" s="26">
        <f t="shared" si="1"/>
        <v>47.624000000000024</v>
      </c>
      <c r="I31" s="28">
        <f t="shared" si="2"/>
        <v>6.2886768179319974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116</v>
      </c>
      <c r="F49" s="34">
        <f>F15</f>
        <v>4168.6026666666667</v>
      </c>
    </row>
    <row r="50" spans="5:6">
      <c r="E50" s="23" t="s">
        <v>54</v>
      </c>
      <c r="F50" s="34">
        <f>F14-F15</f>
        <v>1800.6736666666657</v>
      </c>
    </row>
  </sheetData>
  <mergeCells count="5">
    <mergeCell ref="I10:I11"/>
    <mergeCell ref="C10:F10"/>
    <mergeCell ref="G10:H10"/>
    <mergeCell ref="B8:I8"/>
    <mergeCell ref="B7:I7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6" t="s">
        <v>31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51">
        <v>2006</v>
      </c>
      <c r="D11" s="151">
        <v>2007</v>
      </c>
      <c r="E11" s="151">
        <v>2008</v>
      </c>
      <c r="F11" s="151">
        <v>2009</v>
      </c>
      <c r="G11" s="151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27</v>
      </c>
      <c r="C13" s="26">
        <v>42457.673000000003</v>
      </c>
      <c r="D13" s="26">
        <v>42962.618666666669</v>
      </c>
      <c r="E13" s="26">
        <v>43470.784999999996</v>
      </c>
      <c r="F13" s="26">
        <v>43981.498333333329</v>
      </c>
      <c r="G13" s="26">
        <v>44496.553333333337</v>
      </c>
      <c r="H13" s="28">
        <f t="shared" ref="H13:H38" si="0">IF(OR(OR(G13=0,F13=0),G13=""),"",(G13/F13-1)*100)</f>
        <v>1.1710719723471819</v>
      </c>
      <c r="I13" s="27">
        <f>IF(OR(OR(G13=0,F13=0),F13=""),"",(F13/E13-1)*100)</f>
        <v>1.1748426749904173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21095.940999999999</v>
      </c>
      <c r="D14" s="25">
        <f>D13-SUM(D15:D38)</f>
        <v>21289.924333333343</v>
      </c>
      <c r="E14" s="25">
        <f>E13-SUM(E15:E38)</f>
        <v>21488.013333333325</v>
      </c>
      <c r="F14" s="25">
        <f>F13-SUM(F15:F38)</f>
        <v>21690.239999999994</v>
      </c>
      <c r="G14" s="26">
        <f>G13-SUM(G15:G38)</f>
        <v>21899.843666666664</v>
      </c>
      <c r="H14" s="28">
        <f t="shared" si="0"/>
        <v>0.96635014949890685</v>
      </c>
      <c r="I14" s="27">
        <f>IF(OR(OR(G14=0,F14=0),F14=""),"",(F14/E14-1)*100)</f>
        <v>0.94111383648931568</v>
      </c>
      <c r="J14" s="28">
        <f t="shared" ref="J14:J38" si="2">IF(G14=0,"",G14/$G$13*100)</f>
        <v>49.216943844189871</v>
      </c>
      <c r="K14" s="27">
        <f>IF(F14=0,"",F14/$F$13*100)</f>
        <v>49.316737314429062</v>
      </c>
      <c r="L14" s="18"/>
    </row>
    <row r="15" spans="1:15">
      <c r="A15" s="16"/>
      <c r="B15" s="12" t="s">
        <v>5</v>
      </c>
      <c r="C15" s="109">
        <v>6986.3883333333333</v>
      </c>
      <c r="D15" s="109">
        <v>7091.2606666666661</v>
      </c>
      <c r="E15" s="109">
        <v>7195.8386666666665</v>
      </c>
      <c r="F15" s="109">
        <v>7300.1283333333331</v>
      </c>
      <c r="G15" s="109">
        <v>7404.090666666666</v>
      </c>
      <c r="H15" s="50">
        <f>IF(OR(OR(G15=0,F15=0),G15=""),"",(G15/F15-1)*100)</f>
        <v>1.4241165166731129</v>
      </c>
      <c r="I15" s="36">
        <f t="shared" ref="I15:I38" si="3">IF(OR(OR(G15=0,F15=0),F15=""),"",(F15/E15-1)*100)</f>
        <v>1.4493052373418136</v>
      </c>
      <c r="J15" s="50">
        <f t="shared" si="2"/>
        <v>16.639694789843645</v>
      </c>
      <c r="K15" s="36">
        <f t="shared" si="1"/>
        <v>16.598180166592023</v>
      </c>
      <c r="L15" s="18"/>
      <c r="N15" s="23" t="s">
        <v>5</v>
      </c>
      <c r="O15" s="34">
        <f>J15</f>
        <v>16.639694789843645</v>
      </c>
    </row>
    <row r="16" spans="1:15">
      <c r="A16" s="16"/>
      <c r="B16" s="11" t="s">
        <v>24</v>
      </c>
      <c r="C16" s="55">
        <v>3198.7466666666664</v>
      </c>
      <c r="D16" s="55">
        <v>3246.6726666666668</v>
      </c>
      <c r="E16" s="55">
        <v>3294.3369999999995</v>
      </c>
      <c r="F16" s="55">
        <v>3342.1573333333331</v>
      </c>
      <c r="G16" s="56">
        <v>3390.3510000000001</v>
      </c>
      <c r="H16" s="28">
        <f t="shared" si="0"/>
        <v>1.4419927567742796</v>
      </c>
      <c r="I16" s="27">
        <f t="shared" si="3"/>
        <v>1.451592029999782</v>
      </c>
      <c r="J16" s="28">
        <f t="shared" si="2"/>
        <v>7.6193564355471421</v>
      </c>
      <c r="K16" s="27">
        <f t="shared" si="1"/>
        <v>7.5990074462750412</v>
      </c>
      <c r="L16" s="18"/>
      <c r="N16" s="23" t="s">
        <v>39</v>
      </c>
      <c r="O16" s="34">
        <f>100-O15</f>
        <v>83.360305210156355</v>
      </c>
    </row>
    <row r="17" spans="1:12">
      <c r="A17" s="16"/>
      <c r="B17" s="11" t="s">
        <v>25</v>
      </c>
      <c r="C17" s="25">
        <v>2205.828</v>
      </c>
      <c r="D17" s="25">
        <v>2232.7796666666668</v>
      </c>
      <c r="E17" s="25">
        <v>2259.8029999999999</v>
      </c>
      <c r="F17" s="25">
        <v>2286.8816666666667</v>
      </c>
      <c r="G17" s="26">
        <v>2314.0546666666669</v>
      </c>
      <c r="H17" s="28">
        <f t="shared" si="0"/>
        <v>1.188211895528779</v>
      </c>
      <c r="I17" s="27">
        <f t="shared" si="3"/>
        <v>1.1982755428976199</v>
      </c>
      <c r="J17" s="28">
        <f t="shared" si="2"/>
        <v>5.2005256437090335</v>
      </c>
      <c r="K17" s="27">
        <f t="shared" si="1"/>
        <v>5.1996447445571716</v>
      </c>
      <c r="L17" s="18"/>
    </row>
    <row r="18" spans="1:12">
      <c r="A18" s="16"/>
      <c r="B18" s="11" t="s">
        <v>26</v>
      </c>
      <c r="C18" s="25">
        <v>1638.4906666666666</v>
      </c>
      <c r="D18" s="25">
        <v>1661.365</v>
      </c>
      <c r="E18" s="25">
        <v>1684.1580000000001</v>
      </c>
      <c r="F18" s="25">
        <v>1706.9073333333333</v>
      </c>
      <c r="G18" s="26">
        <v>1729.6073333333334</v>
      </c>
      <c r="H18" s="28">
        <f t="shared" si="0"/>
        <v>1.3298905896473201</v>
      </c>
      <c r="I18" s="27">
        <f t="shared" si="3"/>
        <v>1.3507837942362322</v>
      </c>
      <c r="J18" s="28">
        <f t="shared" si="2"/>
        <v>3.8870591175376425</v>
      </c>
      <c r="K18" s="27">
        <f t="shared" si="1"/>
        <v>3.880966765608524</v>
      </c>
      <c r="L18" s="18"/>
    </row>
    <row r="19" spans="1:12">
      <c r="A19" s="16"/>
      <c r="B19" s="11" t="s">
        <v>20</v>
      </c>
      <c r="C19" s="25">
        <v>979.86166666666668</v>
      </c>
      <c r="D19" s="25">
        <v>989.96500000000003</v>
      </c>
      <c r="E19" s="25">
        <v>999.89733333333334</v>
      </c>
      <c r="F19" s="25">
        <v>1009.635</v>
      </c>
      <c r="G19" s="26">
        <v>1019.3286666666667</v>
      </c>
      <c r="H19" s="28">
        <f t="shared" si="0"/>
        <v>0.96011594949330092</v>
      </c>
      <c r="I19" s="27">
        <f t="shared" si="3"/>
        <v>0.97386665030942954</v>
      </c>
      <c r="J19" s="28">
        <f t="shared" si="2"/>
        <v>2.2908036472637656</v>
      </c>
      <c r="K19" s="27">
        <f t="shared" si="1"/>
        <v>2.2955902783211988</v>
      </c>
      <c r="L19" s="18"/>
    </row>
    <row r="20" spans="1:12">
      <c r="A20" s="16"/>
      <c r="B20" s="11" t="s">
        <v>6</v>
      </c>
      <c r="C20" s="25">
        <v>859.44366666666667</v>
      </c>
      <c r="D20" s="25">
        <v>871.01666666666677</v>
      </c>
      <c r="E20" s="25">
        <v>882.65166666666664</v>
      </c>
      <c r="F20" s="25">
        <v>894.32933333333324</v>
      </c>
      <c r="G20" s="26">
        <v>905.95500000000004</v>
      </c>
      <c r="H20" s="28">
        <f t="shared" si="0"/>
        <v>1.2999312706579502</v>
      </c>
      <c r="I20" s="27">
        <f t="shared" si="3"/>
        <v>1.3230209727884246</v>
      </c>
      <c r="J20" s="28">
        <f t="shared" si="2"/>
        <v>2.0360116281665559</v>
      </c>
      <c r="K20" s="27">
        <f t="shared" si="1"/>
        <v>2.0334217050889469</v>
      </c>
      <c r="L20" s="18"/>
    </row>
    <row r="21" spans="1:12">
      <c r="A21" s="16"/>
      <c r="B21" s="11" t="s">
        <v>21</v>
      </c>
      <c r="C21" s="25">
        <v>732.57299999999998</v>
      </c>
      <c r="D21" s="25">
        <v>741.46433333333334</v>
      </c>
      <c r="E21" s="25">
        <v>750.38599999999997</v>
      </c>
      <c r="F21" s="25">
        <v>759.38700000000006</v>
      </c>
      <c r="G21" s="26">
        <v>768.49933333333331</v>
      </c>
      <c r="H21" s="28">
        <f t="shared" si="0"/>
        <v>1.199959089809699</v>
      </c>
      <c r="I21" s="27">
        <f t="shared" si="3"/>
        <v>1.1995159824410573</v>
      </c>
      <c r="J21" s="28">
        <f t="shared" si="2"/>
        <v>1.7270985632894711</v>
      </c>
      <c r="K21" s="27">
        <f t="shared" si="1"/>
        <v>1.7266055700163925</v>
      </c>
      <c r="L21" s="18"/>
    </row>
    <row r="22" spans="1:12">
      <c r="A22" s="16"/>
      <c r="B22" s="11" t="s">
        <v>23</v>
      </c>
      <c r="C22" s="25">
        <v>579.02833333333331</v>
      </c>
      <c r="D22" s="25">
        <v>583.70033333333333</v>
      </c>
      <c r="E22" s="25">
        <v>588.28033333333326</v>
      </c>
      <c r="F22" s="25">
        <v>592.84266666666667</v>
      </c>
      <c r="G22" s="26">
        <v>597.48833333333334</v>
      </c>
      <c r="H22" s="28">
        <f t="shared" si="0"/>
        <v>0.78362556001367878</v>
      </c>
      <c r="I22" s="27">
        <f t="shared" si="3"/>
        <v>0.77553728636179375</v>
      </c>
      <c r="J22" s="28">
        <f t="shared" si="2"/>
        <v>1.3427744141381437</v>
      </c>
      <c r="K22" s="27">
        <f t="shared" si="1"/>
        <v>1.3479364940538066</v>
      </c>
      <c r="L22" s="18"/>
    </row>
    <row r="23" spans="1:12">
      <c r="A23" s="16"/>
      <c r="B23" s="11" t="s">
        <v>8</v>
      </c>
      <c r="C23" s="25">
        <v>477.38299999999998</v>
      </c>
      <c r="D23" s="25">
        <v>483.02866666666665</v>
      </c>
      <c r="E23" s="25">
        <v>488.55366666666669</v>
      </c>
      <c r="F23" s="25">
        <v>494.03400000000005</v>
      </c>
      <c r="G23" s="26">
        <v>499.49066666666664</v>
      </c>
      <c r="H23" s="28">
        <f t="shared" si="0"/>
        <v>1.1045123749917174</v>
      </c>
      <c r="I23" s="27">
        <f t="shared" si="3"/>
        <v>1.1217464338615812</v>
      </c>
      <c r="J23" s="28">
        <f t="shared" si="2"/>
        <v>1.1225378804620521</v>
      </c>
      <c r="K23" s="27">
        <f t="shared" si="1"/>
        <v>1.1232768748707556</v>
      </c>
      <c r="L23" s="18"/>
    </row>
    <row r="24" spans="1:12">
      <c r="A24" s="16"/>
      <c r="B24" s="11" t="s">
        <v>16</v>
      </c>
      <c r="C24" s="25">
        <v>397.62700000000001</v>
      </c>
      <c r="D24" s="25">
        <v>405.78133333333335</v>
      </c>
      <c r="E24" s="25">
        <v>413.83533333333327</v>
      </c>
      <c r="F24" s="25">
        <v>421.88300000000004</v>
      </c>
      <c r="G24" s="26">
        <v>429.99766666666665</v>
      </c>
      <c r="H24" s="28">
        <f t="shared" si="0"/>
        <v>1.9234400690870679</v>
      </c>
      <c r="I24" s="27">
        <f t="shared" si="3"/>
        <v>1.9446543150013262</v>
      </c>
      <c r="J24" s="28">
        <f t="shared" si="2"/>
        <v>0.96636173917889967</v>
      </c>
      <c r="K24" s="27">
        <f t="shared" si="1"/>
        <v>0.95922834825355929</v>
      </c>
      <c r="L24" s="18"/>
    </row>
    <row r="25" spans="1:12">
      <c r="A25" s="16"/>
      <c r="B25" s="11" t="s">
        <v>19</v>
      </c>
      <c r="C25" s="25">
        <v>372.14733333333334</v>
      </c>
      <c r="D25" s="25">
        <v>382.416</v>
      </c>
      <c r="E25" s="25">
        <v>392.77499999999998</v>
      </c>
      <c r="F25" s="25">
        <v>403.21866666666665</v>
      </c>
      <c r="G25" s="26">
        <v>413.66666666666669</v>
      </c>
      <c r="H25" s="28">
        <f t="shared" si="0"/>
        <v>2.5911498806272304</v>
      </c>
      <c r="I25" s="27">
        <f t="shared" si="3"/>
        <v>2.6589438397725651</v>
      </c>
      <c r="J25" s="28">
        <f t="shared" si="2"/>
        <v>0.92966002010942272</v>
      </c>
      <c r="K25" s="27">
        <f t="shared" si="1"/>
        <v>0.91679156451354804</v>
      </c>
      <c r="L25" s="18"/>
    </row>
    <row r="26" spans="1:12">
      <c r="A26" s="16"/>
      <c r="B26" s="11" t="s">
        <v>22</v>
      </c>
      <c r="C26" s="25">
        <v>394.05700000000002</v>
      </c>
      <c r="D26" s="25">
        <v>396.69</v>
      </c>
      <c r="E26" s="25">
        <v>399.29033333333331</v>
      </c>
      <c r="F26" s="25">
        <v>401.79233333333332</v>
      </c>
      <c r="G26" s="26">
        <v>404.19100000000003</v>
      </c>
      <c r="H26" s="28">
        <f t="shared" si="0"/>
        <v>0.59699164659687831</v>
      </c>
      <c r="I26" s="27">
        <f t="shared" si="3"/>
        <v>0.62661171361524381</v>
      </c>
      <c r="J26" s="28">
        <f t="shared" si="2"/>
        <v>0.90836473776320958</v>
      </c>
      <c r="K26" s="27">
        <f t="shared" si="1"/>
        <v>0.91354853417719328</v>
      </c>
      <c r="L26" s="18"/>
    </row>
    <row r="27" spans="1:12">
      <c r="A27" s="16"/>
      <c r="B27" s="11" t="s">
        <v>18</v>
      </c>
      <c r="C27" s="25">
        <v>314.54000000000002</v>
      </c>
      <c r="D27" s="25">
        <v>324.36966666666666</v>
      </c>
      <c r="E27" s="25">
        <v>334.23700000000002</v>
      </c>
      <c r="F27" s="25">
        <v>342.93833333333333</v>
      </c>
      <c r="G27" s="26">
        <v>348.64766666666668</v>
      </c>
      <c r="H27" s="28">
        <f t="shared" si="0"/>
        <v>1.6648279817071066</v>
      </c>
      <c r="I27" s="27">
        <f t="shared" si="3"/>
        <v>2.6033423389191901</v>
      </c>
      <c r="J27" s="28">
        <f t="shared" si="2"/>
        <v>0.78353859017994354</v>
      </c>
      <c r="K27" s="27">
        <f t="shared" si="1"/>
        <v>0.77973317492328886</v>
      </c>
      <c r="L27" s="18"/>
    </row>
    <row r="28" spans="1:12">
      <c r="A28" s="16"/>
      <c r="B28" s="11" t="s">
        <v>11</v>
      </c>
      <c r="C28" s="25">
        <v>320.39400000000001</v>
      </c>
      <c r="D28" s="25">
        <v>325.58166666666665</v>
      </c>
      <c r="E28" s="25">
        <v>330.73933333333338</v>
      </c>
      <c r="F28" s="25">
        <v>336</v>
      </c>
      <c r="G28" s="26">
        <v>341.42</v>
      </c>
      <c r="H28" s="28">
        <f t="shared" si="0"/>
        <v>1.6130952380952523</v>
      </c>
      <c r="I28" s="27">
        <f t="shared" si="3"/>
        <v>1.5905778770391121</v>
      </c>
      <c r="J28" s="28">
        <f t="shared" si="2"/>
        <v>0.76729538452641199</v>
      </c>
      <c r="K28" s="27">
        <f t="shared" si="1"/>
        <v>0.76395760202045571</v>
      </c>
      <c r="L28" s="18"/>
    </row>
    <row r="29" spans="1:12">
      <c r="A29" s="16"/>
      <c r="B29" s="11" t="s">
        <v>9</v>
      </c>
      <c r="C29" s="25">
        <v>294.80166666666668</v>
      </c>
      <c r="D29" s="25">
        <v>300.2046666666667</v>
      </c>
      <c r="E29" s="25">
        <v>305.63833333333332</v>
      </c>
      <c r="F29" s="25">
        <v>311.10233333333332</v>
      </c>
      <c r="G29" s="26">
        <v>316.60500000000002</v>
      </c>
      <c r="H29" s="28">
        <f t="shared" si="0"/>
        <v>1.7687641901325213</v>
      </c>
      <c r="I29" s="27">
        <f t="shared" si="3"/>
        <v>1.7877338684610944</v>
      </c>
      <c r="J29" s="28">
        <f t="shared" si="2"/>
        <v>0.71152702014523073</v>
      </c>
      <c r="K29" s="27">
        <f t="shared" si="1"/>
        <v>0.70734819213185063</v>
      </c>
      <c r="L29" s="18"/>
    </row>
    <row r="30" spans="1:12">
      <c r="A30" s="16"/>
      <c r="B30" s="11" t="s">
        <v>10</v>
      </c>
      <c r="C30" s="25">
        <v>300.72033333333337</v>
      </c>
      <c r="D30" s="25">
        <v>303.53166666666669</v>
      </c>
      <c r="E30" s="25">
        <v>306.27999999999997</v>
      </c>
      <c r="F30" s="25">
        <v>309.05233333333337</v>
      </c>
      <c r="G30" s="26">
        <v>312.07299999999998</v>
      </c>
      <c r="H30" s="28">
        <f t="shared" si="0"/>
        <v>0.97739649271912921</v>
      </c>
      <c r="I30" s="27">
        <f t="shared" si="3"/>
        <v>0.90516303164862588</v>
      </c>
      <c r="J30" s="28">
        <f t="shared" si="2"/>
        <v>0.70134196161710194</v>
      </c>
      <c r="K30" s="27">
        <f t="shared" si="1"/>
        <v>0.70268714128619025</v>
      </c>
      <c r="L30" s="18"/>
    </row>
    <row r="31" spans="1:12">
      <c r="A31" s="16"/>
      <c r="B31" s="11" t="s">
        <v>4</v>
      </c>
      <c r="C31" s="25">
        <v>275.58300000000003</v>
      </c>
      <c r="D31" s="25">
        <v>277.17666666666668</v>
      </c>
      <c r="E31" s="25">
        <v>278.77100000000002</v>
      </c>
      <c r="F31" s="25">
        <v>280.34500000000003</v>
      </c>
      <c r="G31" s="26">
        <v>281.87833333333333</v>
      </c>
      <c r="H31" s="28">
        <f t="shared" si="0"/>
        <v>0.54694513308006787</v>
      </c>
      <c r="I31" s="27">
        <f t="shared" si="3"/>
        <v>0.56462114064950164</v>
      </c>
      <c r="J31" s="28">
        <f t="shared" si="2"/>
        <v>0.63348352224434457</v>
      </c>
      <c r="K31" s="27">
        <f t="shared" si="1"/>
        <v>0.63741575576912113</v>
      </c>
      <c r="L31" s="18"/>
    </row>
    <row r="32" spans="1:12">
      <c r="A32" s="16"/>
      <c r="B32" s="11" t="s">
        <v>15</v>
      </c>
      <c r="C32" s="25">
        <v>225.62533333333332</v>
      </c>
      <c r="D32" s="25">
        <v>229.38766666666666</v>
      </c>
      <c r="E32" s="25">
        <v>233.14833333333334</v>
      </c>
      <c r="F32" s="25">
        <v>236.90966666666668</v>
      </c>
      <c r="G32" s="26">
        <v>240.59399999999997</v>
      </c>
      <c r="H32" s="28">
        <f t="shared" si="0"/>
        <v>1.5551637825387488</v>
      </c>
      <c r="I32" s="27">
        <f t="shared" si="3"/>
        <v>1.6132790998577562</v>
      </c>
      <c r="J32" s="28">
        <f t="shared" si="2"/>
        <v>0.54070255329139338</v>
      </c>
      <c r="K32" s="27">
        <f t="shared" si="1"/>
        <v>0.53865756203015525</v>
      </c>
      <c r="L32" s="18"/>
    </row>
    <row r="33" spans="1:14">
      <c r="A33" s="16"/>
      <c r="B33" s="11" t="s">
        <v>12</v>
      </c>
      <c r="C33" s="25">
        <v>230.48766666666666</v>
      </c>
      <c r="D33" s="25">
        <v>232.57300000000001</v>
      </c>
      <c r="E33" s="25">
        <v>234.78433333333331</v>
      </c>
      <c r="F33" s="25">
        <v>236.60733333333334</v>
      </c>
      <c r="G33" s="26">
        <v>237.50533333333331</v>
      </c>
      <c r="H33" s="28">
        <f t="shared" si="0"/>
        <v>0.3795317699366807</v>
      </c>
      <c r="I33" s="27">
        <f t="shared" si="3"/>
        <v>0.77645725935717724</v>
      </c>
      <c r="J33" s="28">
        <f t="shared" si="2"/>
        <v>0.53376119169080194</v>
      </c>
      <c r="K33" s="27">
        <f t="shared" si="1"/>
        <v>0.53797015176722618</v>
      </c>
      <c r="L33" s="18"/>
    </row>
    <row r="34" spans="1:14">
      <c r="A34" s="16"/>
      <c r="B34" s="11" t="s">
        <v>181</v>
      </c>
      <c r="C34" s="25">
        <v>148.12566666666666</v>
      </c>
      <c r="D34" s="25">
        <v>156.14833333333331</v>
      </c>
      <c r="E34" s="25">
        <v>164.25233333333333</v>
      </c>
      <c r="F34" s="25">
        <v>172.79566666666668</v>
      </c>
      <c r="G34" s="26">
        <v>182.26366666666664</v>
      </c>
      <c r="H34" s="28">
        <f t="shared" si="0"/>
        <v>5.4793040720542585</v>
      </c>
      <c r="I34" s="27">
        <f t="shared" si="3"/>
        <v>5.2013467084181642</v>
      </c>
      <c r="J34" s="28">
        <f t="shared" si="2"/>
        <v>0.4096129992390421</v>
      </c>
      <c r="K34" s="27">
        <f t="shared" si="1"/>
        <v>0.39288262841128774</v>
      </c>
      <c r="L34" s="18"/>
    </row>
    <row r="35" spans="1:14">
      <c r="A35" s="16"/>
      <c r="B35" s="11" t="s">
        <v>17</v>
      </c>
      <c r="C35" s="25">
        <v>152.16200000000001</v>
      </c>
      <c r="D35" s="25">
        <v>155.70599999999999</v>
      </c>
      <c r="E35" s="25">
        <v>159.15866666666668</v>
      </c>
      <c r="F35" s="25">
        <v>162.46733333333336</v>
      </c>
      <c r="G35" s="26">
        <v>165.50266666666667</v>
      </c>
      <c r="H35" s="28">
        <f t="shared" si="0"/>
        <v>1.8682730066762021</v>
      </c>
      <c r="I35" s="27">
        <f t="shared" si="3"/>
        <v>2.0788479420955186</v>
      </c>
      <c r="J35" s="28">
        <f t="shared" si="2"/>
        <v>0.37194491318653444</v>
      </c>
      <c r="K35" s="27">
        <f t="shared" si="1"/>
        <v>0.36939926898806963</v>
      </c>
      <c r="L35" s="18"/>
    </row>
    <row r="36" spans="1:14">
      <c r="A36" s="16"/>
      <c r="B36" s="11" t="s">
        <v>7</v>
      </c>
      <c r="C36" s="25">
        <v>125.83699999999999</v>
      </c>
      <c r="D36" s="25">
        <v>128.572</v>
      </c>
      <c r="E36" s="25">
        <v>131.32666666666668</v>
      </c>
      <c r="F36" s="25">
        <v>134.22333333333333</v>
      </c>
      <c r="G36" s="26">
        <v>137.35933333333335</v>
      </c>
      <c r="H36" s="28">
        <f t="shared" si="0"/>
        <v>2.3364044999627742</v>
      </c>
      <c r="I36" s="27">
        <f t="shared" si="3"/>
        <v>2.2056957205949468</v>
      </c>
      <c r="J36" s="28">
        <f t="shared" si="2"/>
        <v>0.30869656870801832</v>
      </c>
      <c r="K36" s="27">
        <f t="shared" si="1"/>
        <v>0.30518135675156438</v>
      </c>
      <c r="L36" s="18"/>
    </row>
    <row r="37" spans="1:14">
      <c r="A37" s="16"/>
      <c r="B37" s="11" t="s">
        <v>13</v>
      </c>
      <c r="C37" s="25">
        <v>102.84466666666667</v>
      </c>
      <c r="D37" s="25">
        <v>103.86800000000001</v>
      </c>
      <c r="E37" s="25">
        <v>104.76766666666667</v>
      </c>
      <c r="F37" s="25">
        <v>105.34766666666667</v>
      </c>
      <c r="G37" s="26">
        <v>105.43599999999999</v>
      </c>
      <c r="H37" s="28">
        <f t="shared" si="0"/>
        <v>8.3849349613807078E-2</v>
      </c>
      <c r="I37" s="27">
        <f t="shared" si="3"/>
        <v>0.55360591531101733</v>
      </c>
      <c r="J37" s="28">
        <f t="shared" si="2"/>
        <v>0.23695318423913878</v>
      </c>
      <c r="K37" s="27">
        <f t="shared" si="1"/>
        <v>0.2395272345390386</v>
      </c>
      <c r="L37" s="18"/>
    </row>
    <row r="38" spans="1:14">
      <c r="A38" s="16"/>
      <c r="B38" s="11" t="s">
        <v>14</v>
      </c>
      <c r="C38" s="25">
        <v>49.036000000000001</v>
      </c>
      <c r="D38" s="25">
        <v>49.434666666666665</v>
      </c>
      <c r="E38" s="25">
        <v>49.861666666666657</v>
      </c>
      <c r="F38" s="25">
        <v>50.272666666666659</v>
      </c>
      <c r="G38" s="26">
        <v>50.703666666666663</v>
      </c>
      <c r="H38" s="28">
        <f t="shared" si="0"/>
        <v>0.85732472251323077</v>
      </c>
      <c r="I38" s="27">
        <f t="shared" si="3"/>
        <v>0.8242805094093697</v>
      </c>
      <c r="J38" s="28">
        <f t="shared" si="2"/>
        <v>0.11394964973317032</v>
      </c>
      <c r="K38" s="27">
        <f t="shared" si="1"/>
        <v>0.11430412462452488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6" t="s">
        <v>32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32790.421999999999</v>
      </c>
      <c r="D13" s="26">
        <v>33352.169333333331</v>
      </c>
      <c r="E13" s="26">
        <v>33914.242333333328</v>
      </c>
      <c r="F13" s="26">
        <v>34468.759666666665</v>
      </c>
      <c r="G13" s="26">
        <v>35005.099333333332</v>
      </c>
      <c r="H13" s="28">
        <f t="shared" ref="H13:H26" si="0">IF(OR(OR(G13=0,F13=0),G13=""),"",(G13/F13-1)*100)</f>
        <v>1.5560167289261129</v>
      </c>
      <c r="I13" s="27">
        <f>IF(OR(OR(G13=0,F13=0),F13=""),"",(F13/E13-1)*100)</f>
        <v>1.6350574129981865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15959.761666666669</v>
      </c>
      <c r="D14" s="25">
        <f>D13-SUM(D15:D38)</f>
        <v>16193.951333333331</v>
      </c>
      <c r="E14" s="25">
        <f>E13-SUM(E15:E38)</f>
        <v>16428.487000000001</v>
      </c>
      <c r="F14" s="25">
        <f>F13-SUM(F15:F38)</f>
        <v>16660.011333333339</v>
      </c>
      <c r="G14" s="26">
        <f>G13-SUM(G15:G38)</f>
        <v>16882.707000000009</v>
      </c>
      <c r="H14" s="28">
        <f t="shared" si="0"/>
        <v>1.3367077741483824</v>
      </c>
      <c r="I14" s="27">
        <f>IF(OR(OR(G14=0,F14=0),F14=""),"",(F14/E14-1)*100)</f>
        <v>1.4092857932281877</v>
      </c>
      <c r="J14" s="28">
        <f t="shared" ref="J14:J38" si="2">IF(G14=0,"",G14/$G$13*100)</f>
        <v>48.22927893800771</v>
      </c>
      <c r="K14" s="27">
        <f>IF(F14=0,"",F14/$F$13*100)</f>
        <v>48.33365486442078</v>
      </c>
      <c r="L14" s="18"/>
    </row>
    <row r="15" spans="1:15">
      <c r="A15" s="16"/>
      <c r="B15" s="12" t="s">
        <v>5</v>
      </c>
      <c r="C15" s="109">
        <v>5530.6979999999994</v>
      </c>
      <c r="D15" s="109">
        <v>5642.6940000000004</v>
      </c>
      <c r="E15" s="109">
        <v>5753.3270000000002</v>
      </c>
      <c r="F15" s="109">
        <v>5862.2483333333339</v>
      </c>
      <c r="G15" s="109">
        <v>5969.2763333333323</v>
      </c>
      <c r="H15" s="50">
        <f>IF(OR(OR(G15=0,F15=0),G15=""),"",(G15/F15-1)*100)</f>
        <v>1.8257159013790991</v>
      </c>
      <c r="I15" s="36">
        <f t="shared" ref="I15" si="3">IF(OR(OR(G15=0,F15=0),F15=""),"",(F15/E15-1)*100)</f>
        <v>1.8931886425599176</v>
      </c>
      <c r="J15" s="50">
        <f t="shared" si="2"/>
        <v>17.052590756824777</v>
      </c>
      <c r="K15" s="36">
        <f t="shared" si="1"/>
        <v>17.007424665188857</v>
      </c>
      <c r="L15" s="18"/>
      <c r="N15" s="23" t="s">
        <v>5</v>
      </c>
      <c r="O15" s="34">
        <f>J15</f>
        <v>17.052590756824777</v>
      </c>
    </row>
    <row r="16" spans="1:15">
      <c r="A16" s="16"/>
      <c r="B16" s="11" t="s">
        <v>24</v>
      </c>
      <c r="C16" s="55">
        <v>2623.0476666666668</v>
      </c>
      <c r="D16" s="55">
        <v>2675.219333333333</v>
      </c>
      <c r="E16" s="55">
        <v>2726.3946666666666</v>
      </c>
      <c r="F16" s="55">
        <v>2776.7429999999999</v>
      </c>
      <c r="G16" s="56">
        <v>2826.328</v>
      </c>
      <c r="H16" s="28">
        <f t="shared" si="0"/>
        <v>1.7857252183583361</v>
      </c>
      <c r="I16" s="27">
        <f t="shared" ref="I16:I26" si="4">IF(OR(OR(G16=0,F16=0),F16=""),"",(F16/E16-1)*100)</f>
        <v>1.8467001109157</v>
      </c>
      <c r="J16" s="28">
        <f t="shared" si="2"/>
        <v>8.0740465070146268</v>
      </c>
      <c r="K16" s="27">
        <f t="shared" si="1"/>
        <v>8.0558251206389517</v>
      </c>
      <c r="L16" s="18"/>
      <c r="N16" s="23" t="s">
        <v>39</v>
      </c>
      <c r="O16" s="34">
        <f>100-O15</f>
        <v>82.94740924317523</v>
      </c>
    </row>
    <row r="17" spans="1:12">
      <c r="A17" s="16"/>
      <c r="B17" s="11" t="s">
        <v>25</v>
      </c>
      <c r="C17" s="25">
        <v>1752.8943333333334</v>
      </c>
      <c r="D17" s="25">
        <v>1782.8166666666666</v>
      </c>
      <c r="E17" s="25">
        <v>1813.0606666666665</v>
      </c>
      <c r="F17" s="25">
        <v>1842.905</v>
      </c>
      <c r="G17" s="26">
        <v>1871.5659999999998</v>
      </c>
      <c r="H17" s="28">
        <f t="shared" si="0"/>
        <v>1.5552076748394317</v>
      </c>
      <c r="I17" s="27">
        <f t="shared" si="4"/>
        <v>1.6460747222652339</v>
      </c>
      <c r="J17" s="28">
        <f t="shared" si="2"/>
        <v>5.346552461337585</v>
      </c>
      <c r="K17" s="27">
        <f t="shared" si="1"/>
        <v>5.3465950554124477</v>
      </c>
      <c r="L17" s="18"/>
    </row>
    <row r="18" spans="1:12">
      <c r="A18" s="16"/>
      <c r="B18" s="11" t="s">
        <v>26</v>
      </c>
      <c r="C18" s="25">
        <v>1260.1279999999999</v>
      </c>
      <c r="D18" s="25">
        <v>1283.145</v>
      </c>
      <c r="E18" s="25">
        <v>1306.4446666666665</v>
      </c>
      <c r="F18" s="25">
        <v>1329.625</v>
      </c>
      <c r="G18" s="26">
        <v>1352.35</v>
      </c>
      <c r="H18" s="28">
        <f t="shared" si="0"/>
        <v>1.7091285136786594</v>
      </c>
      <c r="I18" s="27">
        <f t="shared" si="4"/>
        <v>1.7743065531031554</v>
      </c>
      <c r="J18" s="28">
        <f t="shared" si="2"/>
        <v>3.8632942792772913</v>
      </c>
      <c r="K18" s="27">
        <f t="shared" si="1"/>
        <v>3.8574785192686414</v>
      </c>
      <c r="L18" s="18"/>
    </row>
    <row r="19" spans="1:12">
      <c r="A19" s="16"/>
      <c r="B19" s="11" t="s">
        <v>20</v>
      </c>
      <c r="C19" s="25">
        <v>781.73566666666682</v>
      </c>
      <c r="D19" s="25">
        <v>794.09333333333325</v>
      </c>
      <c r="E19" s="25">
        <v>806.30799999999999</v>
      </c>
      <c r="F19" s="25">
        <v>818.12666666666667</v>
      </c>
      <c r="G19" s="26">
        <v>829.40633333333335</v>
      </c>
      <c r="H19" s="28">
        <f t="shared" si="0"/>
        <v>1.3787188617899515</v>
      </c>
      <c r="I19" s="27">
        <f t="shared" si="4"/>
        <v>1.4657756920019027</v>
      </c>
      <c r="J19" s="28">
        <f t="shared" si="2"/>
        <v>2.3693871725241404</v>
      </c>
      <c r="K19" s="27">
        <f t="shared" si="1"/>
        <v>2.3735309148876733</v>
      </c>
      <c r="L19" s="18"/>
    </row>
    <row r="20" spans="1:12">
      <c r="A20" s="16"/>
      <c r="B20" s="11" t="s">
        <v>6</v>
      </c>
      <c r="C20" s="25">
        <v>659.09800000000007</v>
      </c>
      <c r="D20" s="25">
        <v>670.73066666666671</v>
      </c>
      <c r="E20" s="25">
        <v>682.90333333333331</v>
      </c>
      <c r="F20" s="25">
        <v>695.33899999999994</v>
      </c>
      <c r="G20" s="26">
        <v>707.59766666666656</v>
      </c>
      <c r="H20" s="28">
        <f t="shared" si="0"/>
        <v>1.7629770035431092</v>
      </c>
      <c r="I20" s="27">
        <f t="shared" si="4"/>
        <v>1.8209995558180481</v>
      </c>
      <c r="J20" s="28">
        <f t="shared" si="2"/>
        <v>2.0214131087834457</v>
      </c>
      <c r="K20" s="27">
        <f t="shared" si="1"/>
        <v>2.0173020634462633</v>
      </c>
      <c r="L20" s="18"/>
    </row>
    <row r="21" spans="1:12">
      <c r="A21" s="16"/>
      <c r="B21" s="11" t="s">
        <v>21</v>
      </c>
      <c r="C21" s="25">
        <v>552.20100000000002</v>
      </c>
      <c r="D21" s="25">
        <v>562.33600000000001</v>
      </c>
      <c r="E21" s="25">
        <v>572.95600000000002</v>
      </c>
      <c r="F21" s="25">
        <v>583.75100000000009</v>
      </c>
      <c r="G21" s="26">
        <v>594.351</v>
      </c>
      <c r="H21" s="28">
        <f t="shared" si="0"/>
        <v>1.8158427137597855</v>
      </c>
      <c r="I21" s="27">
        <f t="shared" si="4"/>
        <v>1.88408883055593</v>
      </c>
      <c r="J21" s="28">
        <f t="shared" si="2"/>
        <v>1.6978983385830131</v>
      </c>
      <c r="K21" s="27">
        <f t="shared" si="1"/>
        <v>1.693565436195611</v>
      </c>
      <c r="L21" s="18"/>
    </row>
    <row r="22" spans="1:12">
      <c r="A22" s="16"/>
      <c r="B22" s="11" t="s">
        <v>23</v>
      </c>
      <c r="C22" s="25">
        <v>463.31866666666673</v>
      </c>
      <c r="D22" s="25">
        <v>469.65966666666668</v>
      </c>
      <c r="E22" s="25">
        <v>475.76866666666666</v>
      </c>
      <c r="F22" s="25">
        <v>481.61466666666666</v>
      </c>
      <c r="G22" s="26">
        <v>487.18799999999993</v>
      </c>
      <c r="H22" s="28">
        <f t="shared" si="0"/>
        <v>1.1572183571375128</v>
      </c>
      <c r="I22" s="27">
        <f t="shared" si="4"/>
        <v>1.2287484253551861</v>
      </c>
      <c r="J22" s="28">
        <f t="shared" si="2"/>
        <v>1.3917629410526453</v>
      </c>
      <c r="K22" s="27">
        <f t="shared" si="1"/>
        <v>1.3972497743584797</v>
      </c>
      <c r="L22" s="18"/>
    </row>
    <row r="23" spans="1:12">
      <c r="A23" s="16"/>
      <c r="B23" s="11" t="s">
        <v>8</v>
      </c>
      <c r="C23" s="25">
        <v>371.45299999999997</v>
      </c>
      <c r="D23" s="25">
        <v>377.63766666666669</v>
      </c>
      <c r="E23" s="25">
        <v>383.85466666666667</v>
      </c>
      <c r="F23" s="25">
        <v>389.96933333333328</v>
      </c>
      <c r="G23" s="26">
        <v>395.86400000000003</v>
      </c>
      <c r="H23" s="28">
        <f t="shared" si="0"/>
        <v>1.5115718500942066</v>
      </c>
      <c r="I23" s="27">
        <f t="shared" si="4"/>
        <v>1.5929640037375181</v>
      </c>
      <c r="J23" s="28">
        <f t="shared" si="2"/>
        <v>1.1308752368631094</v>
      </c>
      <c r="K23" s="27">
        <f t="shared" si="1"/>
        <v>1.1313703687181316</v>
      </c>
      <c r="L23" s="18"/>
    </row>
    <row r="24" spans="1:12">
      <c r="A24" s="16"/>
      <c r="B24" s="11" t="s">
        <v>22</v>
      </c>
      <c r="C24" s="25">
        <v>323.85466666666667</v>
      </c>
      <c r="D24" s="25">
        <v>327.03700000000003</v>
      </c>
      <c r="E24" s="25">
        <v>330.089</v>
      </c>
      <c r="F24" s="25">
        <v>332.99233333333336</v>
      </c>
      <c r="G24" s="26">
        <v>335.65033333333332</v>
      </c>
      <c r="H24" s="28">
        <f t="shared" si="0"/>
        <v>0.79821657555678716</v>
      </c>
      <c r="I24" s="27">
        <f t="shared" si="4"/>
        <v>0.87956076492501367</v>
      </c>
      <c r="J24" s="28">
        <f t="shared" si="2"/>
        <v>0.95886125086270757</v>
      </c>
      <c r="K24" s="27">
        <f t="shared" si="1"/>
        <v>0.96606996176702209</v>
      </c>
      <c r="L24" s="18"/>
    </row>
    <row r="25" spans="1:12">
      <c r="A25" s="16"/>
      <c r="B25" s="11" t="s">
        <v>19</v>
      </c>
      <c r="C25" s="25">
        <v>285.07900000000001</v>
      </c>
      <c r="D25" s="25">
        <v>294.17333333333335</v>
      </c>
      <c r="E25" s="25">
        <v>303.327</v>
      </c>
      <c r="F25" s="25">
        <v>312.48099999999999</v>
      </c>
      <c r="G25" s="26">
        <v>321.49833333333333</v>
      </c>
      <c r="H25" s="28">
        <f t="shared" si="0"/>
        <v>2.8857221185714765</v>
      </c>
      <c r="I25" s="27">
        <f t="shared" si="4"/>
        <v>3.017865208174686</v>
      </c>
      <c r="J25" s="28">
        <f t="shared" si="2"/>
        <v>0.91843285537312869</v>
      </c>
      <c r="K25" s="27">
        <f t="shared" si="1"/>
        <v>0.90656293705336788</v>
      </c>
      <c r="L25" s="18"/>
    </row>
    <row r="26" spans="1:12">
      <c r="A26" s="16"/>
      <c r="B26" s="11" t="s">
        <v>16</v>
      </c>
      <c r="C26" s="25">
        <v>292.07499999999999</v>
      </c>
      <c r="D26" s="25">
        <v>298.73133333333334</v>
      </c>
      <c r="E26" s="25">
        <v>305.73633333333333</v>
      </c>
      <c r="F26" s="25">
        <v>312.95233333333334</v>
      </c>
      <c r="G26" s="26">
        <v>320.27433333333329</v>
      </c>
      <c r="H26" s="28">
        <f t="shared" si="0"/>
        <v>2.3396534296490135</v>
      </c>
      <c r="I26" s="27">
        <f t="shared" si="4"/>
        <v>2.360203617714185</v>
      </c>
      <c r="J26" s="28">
        <f t="shared" si="2"/>
        <v>0.9149362219588234</v>
      </c>
      <c r="K26" s="27">
        <f t="shared" si="1"/>
        <v>0.90793035885180629</v>
      </c>
      <c r="L26" s="18"/>
    </row>
    <row r="27" spans="1:12">
      <c r="A27" s="16"/>
      <c r="B27" s="11" t="s">
        <v>11</v>
      </c>
      <c r="C27" s="25">
        <v>252.27233333333334</v>
      </c>
      <c r="D27" s="25">
        <v>257.88333333333338</v>
      </c>
      <c r="E27" s="25">
        <v>263.69466666666671</v>
      </c>
      <c r="F27" s="25">
        <v>269.68266666666665</v>
      </c>
      <c r="G27" s="26">
        <v>275.77933333333334</v>
      </c>
      <c r="H27" s="28">
        <f t="shared" ref="H27:H38" si="5">IF(OR(OR(G27=0,F27=0),G27=""),"",(G27/F27-1)*100)</f>
        <v>2.2606816900851534</v>
      </c>
      <c r="I27" s="27">
        <f t="shared" ref="I27:I38" si="6">IF(OR(OR(G27=0,F27=0),F27=""),"",(F27/E27-1)*100)</f>
        <v>2.2708081569087213</v>
      </c>
      <c r="J27" s="28">
        <f t="shared" si="2"/>
        <v>0.78782616985955711</v>
      </c>
      <c r="K27" s="27">
        <f t="shared" si="1"/>
        <v>0.78239736292996298</v>
      </c>
      <c r="L27" s="18"/>
    </row>
    <row r="28" spans="1:12">
      <c r="A28" s="16"/>
      <c r="B28" s="11" t="s">
        <v>18</v>
      </c>
      <c r="C28" s="25">
        <v>230.02433333333332</v>
      </c>
      <c r="D28" s="25">
        <v>238.54933333333335</v>
      </c>
      <c r="E28" s="25">
        <v>247.36099999999999</v>
      </c>
      <c r="F28" s="25">
        <v>255.40299999999999</v>
      </c>
      <c r="G28" s="26">
        <v>261.21633333333335</v>
      </c>
      <c r="H28" s="28">
        <f t="shared" si="5"/>
        <v>2.2761413661285701</v>
      </c>
      <c r="I28" s="27">
        <f t="shared" si="6"/>
        <v>3.2511188101600474</v>
      </c>
      <c r="J28" s="28">
        <f t="shared" si="2"/>
        <v>0.74622365971860605</v>
      </c>
      <c r="K28" s="27">
        <f t="shared" si="1"/>
        <v>0.74096951114544995</v>
      </c>
      <c r="L28" s="18"/>
    </row>
    <row r="29" spans="1:12">
      <c r="A29" s="16"/>
      <c r="B29" s="11" t="s">
        <v>10</v>
      </c>
      <c r="C29" s="25">
        <v>233.09566666666669</v>
      </c>
      <c r="D29" s="25">
        <v>236.94233333333332</v>
      </c>
      <c r="E29" s="25">
        <v>240.88199999999998</v>
      </c>
      <c r="F29" s="25">
        <v>244.80500000000001</v>
      </c>
      <c r="G29" s="26">
        <v>248.74200000000005</v>
      </c>
      <c r="H29" s="28">
        <f t="shared" si="5"/>
        <v>1.6082187863810216</v>
      </c>
      <c r="I29" s="27">
        <f t="shared" si="6"/>
        <v>1.6285982348203776</v>
      </c>
      <c r="J29" s="28">
        <f t="shared" si="2"/>
        <v>0.71058789929825295</v>
      </c>
      <c r="K29" s="27">
        <f t="shared" si="1"/>
        <v>0.71022282892511779</v>
      </c>
      <c r="L29" s="18"/>
    </row>
    <row r="30" spans="1:12">
      <c r="A30" s="16"/>
      <c r="B30" s="11" t="s">
        <v>9</v>
      </c>
      <c r="C30" s="25">
        <v>224.93966666666665</v>
      </c>
      <c r="D30" s="25">
        <v>230.10233333333335</v>
      </c>
      <c r="E30" s="25">
        <v>235.30433333333335</v>
      </c>
      <c r="F30" s="25">
        <v>240.47766666666666</v>
      </c>
      <c r="G30" s="26">
        <v>245.58099999999999</v>
      </c>
      <c r="H30" s="28">
        <f t="shared" si="5"/>
        <v>2.122165190669123</v>
      </c>
      <c r="I30" s="27">
        <f t="shared" si="6"/>
        <v>2.1985712120331957</v>
      </c>
      <c r="J30" s="28">
        <f t="shared" si="2"/>
        <v>0.70155778637127708</v>
      </c>
      <c r="K30" s="27">
        <f t="shared" si="1"/>
        <v>0.69766846556774376</v>
      </c>
      <c r="L30" s="18"/>
    </row>
    <row r="31" spans="1:12">
      <c r="A31" s="16"/>
      <c r="B31" s="11" t="s">
        <v>4</v>
      </c>
      <c r="C31" s="25">
        <v>219.495</v>
      </c>
      <c r="D31" s="25">
        <v>221.83099999999999</v>
      </c>
      <c r="E31" s="25">
        <v>224.06433333333334</v>
      </c>
      <c r="F31" s="25">
        <v>226.14266666666671</v>
      </c>
      <c r="G31" s="26">
        <v>228.03033333333335</v>
      </c>
      <c r="H31" s="28">
        <f t="shared" si="5"/>
        <v>0.83472380267322066</v>
      </c>
      <c r="I31" s="27">
        <f t="shared" si="6"/>
        <v>0.92756098322954728</v>
      </c>
      <c r="J31" s="28">
        <f t="shared" si="2"/>
        <v>0.65142032925526727</v>
      </c>
      <c r="K31" s="27">
        <f t="shared" si="1"/>
        <v>0.65608008194550749</v>
      </c>
      <c r="L31" s="18"/>
    </row>
    <row r="32" spans="1:12">
      <c r="A32" s="16"/>
      <c r="B32" s="11" t="s">
        <v>12</v>
      </c>
      <c r="C32" s="25">
        <v>185.38400000000001</v>
      </c>
      <c r="D32" s="25">
        <v>188.17633333333333</v>
      </c>
      <c r="E32" s="25">
        <v>191.15433333333331</v>
      </c>
      <c r="F32" s="25">
        <v>193.80166666666665</v>
      </c>
      <c r="G32" s="26">
        <v>195.5683333333333</v>
      </c>
      <c r="H32" s="28">
        <f t="shared" si="5"/>
        <v>0.91158486769118419</v>
      </c>
      <c r="I32" s="27">
        <f t="shared" si="6"/>
        <v>1.3849193409165128</v>
      </c>
      <c r="J32" s="28">
        <f t="shared" si="2"/>
        <v>0.55868526888339631</v>
      </c>
      <c r="K32" s="27">
        <f t="shared" si="1"/>
        <v>0.56225309103328236</v>
      </c>
      <c r="L32" s="18"/>
    </row>
    <row r="33" spans="1:14">
      <c r="A33" s="16"/>
      <c r="B33" s="11" t="s">
        <v>15</v>
      </c>
      <c r="C33" s="25">
        <v>170.76966666666667</v>
      </c>
      <c r="D33" s="25">
        <v>174.708</v>
      </c>
      <c r="E33" s="25">
        <v>178.71199999999999</v>
      </c>
      <c r="F33" s="25">
        <v>182.6816666666667</v>
      </c>
      <c r="G33" s="26">
        <v>186.44433333333333</v>
      </c>
      <c r="H33" s="28">
        <f t="shared" si="5"/>
        <v>2.0596848798912326</v>
      </c>
      <c r="I33" s="27">
        <f t="shared" si="6"/>
        <v>2.2212647537192209</v>
      </c>
      <c r="J33" s="28">
        <f t="shared" si="2"/>
        <v>0.53262049496826647</v>
      </c>
      <c r="K33" s="27">
        <f t="shared" si="1"/>
        <v>0.52999199400647623</v>
      </c>
      <c r="L33" s="18"/>
    </row>
    <row r="34" spans="1:14">
      <c r="A34" s="16"/>
      <c r="B34" s="11" t="s">
        <v>17</v>
      </c>
      <c r="C34" s="25">
        <v>117.38766666666668</v>
      </c>
      <c r="D34" s="25">
        <v>120.51966666666665</v>
      </c>
      <c r="E34" s="25">
        <v>123.68933333333332</v>
      </c>
      <c r="F34" s="25">
        <v>126.85300000000001</v>
      </c>
      <c r="G34" s="26">
        <v>129.83166666666668</v>
      </c>
      <c r="H34" s="28">
        <f t="shared" si="5"/>
        <v>2.348124732301704</v>
      </c>
      <c r="I34" s="27">
        <f t="shared" si="6"/>
        <v>2.5577522179223378</v>
      </c>
      <c r="J34" s="28">
        <f t="shared" si="2"/>
        <v>0.37089358161893715</v>
      </c>
      <c r="K34" s="27">
        <f t="shared" si="1"/>
        <v>0.36802310621775691</v>
      </c>
      <c r="L34" s="18"/>
    </row>
    <row r="35" spans="1:14">
      <c r="A35" s="16"/>
      <c r="B35" s="11" t="s">
        <v>199</v>
      </c>
      <c r="C35" s="25">
        <v>101.76733333333334</v>
      </c>
      <c r="D35" s="25">
        <v>107.11066666666666</v>
      </c>
      <c r="E35" s="25">
        <v>112.443</v>
      </c>
      <c r="F35" s="25">
        <v>117.95699999999999</v>
      </c>
      <c r="G35" s="26">
        <v>124.04566666666666</v>
      </c>
      <c r="H35" s="28">
        <f t="shared" si="5"/>
        <v>5.1617679888999124</v>
      </c>
      <c r="I35" s="27">
        <f t="shared" si="6"/>
        <v>4.9038179344200961</v>
      </c>
      <c r="J35" s="28">
        <f t="shared" si="2"/>
        <v>0.35436456124706706</v>
      </c>
      <c r="K35" s="27">
        <f t="shared" si="1"/>
        <v>0.34221422859631184</v>
      </c>
      <c r="L35" s="18"/>
    </row>
    <row r="36" spans="1:14">
      <c r="A36" s="16"/>
      <c r="B36" s="11" t="s">
        <v>7</v>
      </c>
      <c r="C36" s="25">
        <v>92.476333333333329</v>
      </c>
      <c r="D36" s="25">
        <v>95.009666666666661</v>
      </c>
      <c r="E36" s="25">
        <v>97.601333333333329</v>
      </c>
      <c r="F36" s="25">
        <v>100.29733333333333</v>
      </c>
      <c r="G36" s="26">
        <v>103.16333333333334</v>
      </c>
      <c r="H36" s="28">
        <f t="shared" si="5"/>
        <v>2.8575036890313044</v>
      </c>
      <c r="I36" s="27">
        <f t="shared" si="6"/>
        <v>2.7622573462111166</v>
      </c>
      <c r="J36" s="28">
        <f t="shared" si="2"/>
        <v>0.29470944318988651</v>
      </c>
      <c r="K36" s="27">
        <f t="shared" si="1"/>
        <v>0.29098039588098901</v>
      </c>
      <c r="L36" s="18"/>
    </row>
    <row r="37" spans="1:14">
      <c r="A37" s="16"/>
      <c r="B37" s="11" t="s">
        <v>13</v>
      </c>
      <c r="C37" s="25">
        <v>68.977000000000004</v>
      </c>
      <c r="D37" s="25">
        <v>70.088333333333324</v>
      </c>
      <c r="E37" s="25">
        <v>71.116</v>
      </c>
      <c r="F37" s="25">
        <v>71.853333333333339</v>
      </c>
      <c r="G37" s="26">
        <v>72.117000000000004</v>
      </c>
      <c r="H37" s="28">
        <f t="shared" si="5"/>
        <v>0.36695119688254785</v>
      </c>
      <c r="I37" s="27">
        <f t="shared" si="6"/>
        <v>1.0368037197442836</v>
      </c>
      <c r="J37" s="28">
        <f t="shared" si="2"/>
        <v>0.20601855550607495</v>
      </c>
      <c r="K37" s="27">
        <f t="shared" si="1"/>
        <v>0.20845929481709716</v>
      </c>
      <c r="L37" s="18"/>
    </row>
    <row r="38" spans="1:14">
      <c r="A38" s="16"/>
      <c r="B38" s="11" t="s">
        <v>14</v>
      </c>
      <c r="C38" s="25">
        <v>38.488333333333337</v>
      </c>
      <c r="D38" s="25">
        <v>39.023000000000003</v>
      </c>
      <c r="E38" s="25">
        <v>39.563000000000002</v>
      </c>
      <c r="F38" s="25">
        <v>40.045666666666669</v>
      </c>
      <c r="G38" s="26">
        <v>40.522666666666666</v>
      </c>
      <c r="H38" s="28">
        <f t="shared" si="5"/>
        <v>1.1911401150353162</v>
      </c>
      <c r="I38" s="27">
        <f t="shared" si="6"/>
        <v>1.2199951132792375</v>
      </c>
      <c r="J38" s="28">
        <f t="shared" si="2"/>
        <v>0.11576218162043402</v>
      </c>
      <c r="K38" s="27">
        <f t="shared" si="1"/>
        <v>0.11617959872630174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4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4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4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89" t="s">
        <v>33</v>
      </c>
      <c r="D7" s="189"/>
      <c r="E7" s="189"/>
      <c r="F7" s="189"/>
      <c r="G7" s="189"/>
      <c r="H7" s="189"/>
      <c r="I7" s="189"/>
      <c r="J7" s="189"/>
      <c r="K7" s="189"/>
      <c r="L7" s="18"/>
      <c r="M7" s="16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27</v>
      </c>
      <c r="C13" s="26">
        <v>18942.081999999999</v>
      </c>
      <c r="D13" s="26">
        <v>19435.348999999998</v>
      </c>
      <c r="E13" s="26">
        <v>19978.883666666665</v>
      </c>
      <c r="F13" s="26">
        <v>21498.79</v>
      </c>
      <c r="G13" s="26">
        <v>21920.341</v>
      </c>
      <c r="H13" s="28">
        <f t="shared" ref="H13:H38" si="0">IF(OR(OR(G13=0,F13=0),G13=""),"",(G13/F13-1)*100)</f>
        <v>1.9608126782949098</v>
      </c>
      <c r="I13" s="27">
        <f>IF(OR(OR(G13=0,F13=0),F13=""),"",(F13/E13-1)*100)</f>
        <v>7.6075638593821493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30</v>
      </c>
      <c r="C14" s="25">
        <f>C13-SUM(C15:C38)</f>
        <v>8750.5330000000013</v>
      </c>
      <c r="D14" s="25">
        <f t="shared" ref="D14:G14" si="3">D13-SUM(D15:D38)</f>
        <v>8830.3713333333344</v>
      </c>
      <c r="E14" s="25">
        <f t="shared" si="3"/>
        <v>9104.1039999999994</v>
      </c>
      <c r="F14" s="25">
        <f t="shared" si="3"/>
        <v>9957.0330000000013</v>
      </c>
      <c r="G14" s="26">
        <f t="shared" si="3"/>
        <v>10082.373333333333</v>
      </c>
      <c r="H14" s="28">
        <f t="shared" si="0"/>
        <v>1.2588120711594764</v>
      </c>
      <c r="I14" s="27">
        <f>IF(OR(OR(G14=0,F14=0),F14=""),"",(F14/E14-1)*100)</f>
        <v>9.3686210087231103</v>
      </c>
      <c r="J14" s="28">
        <f t="shared" si="1"/>
        <v>45.995513178072059</v>
      </c>
      <c r="K14" s="27">
        <f t="shared" si="2"/>
        <v>46.314387926018163</v>
      </c>
      <c r="L14" s="18"/>
      <c r="M14" s="16"/>
    </row>
    <row r="15" spans="1:15">
      <c r="A15" s="16"/>
      <c r="B15" s="12" t="s">
        <v>5</v>
      </c>
      <c r="C15" s="109">
        <v>3548.806</v>
      </c>
      <c r="D15" s="109">
        <v>3662.3103333333333</v>
      </c>
      <c r="E15" s="109">
        <v>3746.4536666666668</v>
      </c>
      <c r="F15" s="109">
        <v>3976.1913333333337</v>
      </c>
      <c r="G15" s="109">
        <v>4168.6026666666667</v>
      </c>
      <c r="H15" s="50">
        <f t="shared" si="0"/>
        <v>4.8390863819933516</v>
      </c>
      <c r="I15" s="36">
        <f t="shared" ref="I15:I38" si="4">IF(OR(OR(G15=0,F15=0),F15=""),"",(F15/E15-1)*100)</f>
        <v>6.1321368714822855</v>
      </c>
      <c r="J15" s="50">
        <f t="shared" si="1"/>
        <v>19.017052091783913</v>
      </c>
      <c r="K15" s="36">
        <f t="shared" si="2"/>
        <v>18.494954057104298</v>
      </c>
      <c r="L15" s="18"/>
      <c r="M15" s="16"/>
      <c r="N15" s="23" t="s">
        <v>5</v>
      </c>
      <c r="O15" s="34">
        <f>J15</f>
        <v>19.017052091783913</v>
      </c>
    </row>
    <row r="16" spans="1:15">
      <c r="A16" s="16"/>
      <c r="B16" s="11" t="s">
        <v>24</v>
      </c>
      <c r="C16" s="55">
        <v>1485.8756666666668</v>
      </c>
      <c r="D16" s="55">
        <v>1610.0646666666664</v>
      </c>
      <c r="E16" s="55">
        <v>1661.6463333333334</v>
      </c>
      <c r="F16" s="55">
        <v>1779.1890000000001</v>
      </c>
      <c r="G16" s="56">
        <v>1779.9549999999999</v>
      </c>
      <c r="H16" s="28">
        <f t="shared" si="0"/>
        <v>4.305332373344406E-2</v>
      </c>
      <c r="I16" s="27">
        <f t="shared" si="4"/>
        <v>7.0738679049031417</v>
      </c>
      <c r="J16" s="28">
        <f t="shared" si="1"/>
        <v>8.1201063432361753</v>
      </c>
      <c r="K16" s="27">
        <f t="shared" si="2"/>
        <v>8.2757634266858737</v>
      </c>
      <c r="L16" s="18"/>
      <c r="M16" s="16"/>
      <c r="N16" s="23" t="s">
        <v>39</v>
      </c>
      <c r="O16" s="34">
        <f>100-O15</f>
        <v>80.98294790821609</v>
      </c>
    </row>
    <row r="17" spans="1:13">
      <c r="A17" s="16"/>
      <c r="B17" s="11" t="s">
        <v>25</v>
      </c>
      <c r="C17" s="25">
        <v>1135.241</v>
      </c>
      <c r="D17" s="25">
        <v>1155.625</v>
      </c>
      <c r="E17" s="25">
        <v>1199.6833333333332</v>
      </c>
      <c r="F17" s="25">
        <v>1230.7449999999999</v>
      </c>
      <c r="G17" s="26">
        <v>1210.4146666666668</v>
      </c>
      <c r="H17" s="28">
        <f t="shared" si="0"/>
        <v>-1.6518721045653773</v>
      </c>
      <c r="I17" s="27">
        <f t="shared" si="4"/>
        <v>2.5891554715827825</v>
      </c>
      <c r="J17" s="28">
        <f t="shared" si="1"/>
        <v>5.5218788187039003</v>
      </c>
      <c r="K17" s="27">
        <f t="shared" si="2"/>
        <v>5.7247175306145124</v>
      </c>
      <c r="L17" s="18"/>
      <c r="M17" s="16"/>
    </row>
    <row r="18" spans="1:13">
      <c r="A18" s="16"/>
      <c r="B18" s="11" t="s">
        <v>26</v>
      </c>
      <c r="C18" s="25">
        <v>735.57566666666662</v>
      </c>
      <c r="D18" s="25">
        <v>718.26600000000008</v>
      </c>
      <c r="E18" s="25">
        <v>712.29666666666674</v>
      </c>
      <c r="F18" s="25">
        <v>774.10699999999997</v>
      </c>
      <c r="G18" s="26">
        <v>789.04066666666665</v>
      </c>
      <c r="H18" s="28">
        <f t="shared" si="0"/>
        <v>1.9291476070706803</v>
      </c>
      <c r="I18" s="27">
        <f t="shared" si="4"/>
        <v>8.6776109205433993</v>
      </c>
      <c r="J18" s="28">
        <f t="shared" si="1"/>
        <v>3.5995820807106358</v>
      </c>
      <c r="K18" s="27">
        <f t="shared" si="2"/>
        <v>3.6007003184830397</v>
      </c>
      <c r="L18" s="18"/>
      <c r="M18" s="16"/>
    </row>
    <row r="19" spans="1:13">
      <c r="A19" s="16"/>
      <c r="B19" s="11" t="s">
        <v>20</v>
      </c>
      <c r="C19" s="25">
        <v>445.22766666666666</v>
      </c>
      <c r="D19" s="25">
        <v>489.21533333333332</v>
      </c>
      <c r="E19" s="25">
        <v>511.67133333333339</v>
      </c>
      <c r="F19" s="25">
        <v>580.92899999999997</v>
      </c>
      <c r="G19" s="26">
        <v>572.32533333333333</v>
      </c>
      <c r="H19" s="28">
        <f t="shared" si="0"/>
        <v>-1.4810186213231935</v>
      </c>
      <c r="I19" s="27">
        <f t="shared" si="4"/>
        <v>13.535576874217426</v>
      </c>
      <c r="J19" s="28">
        <f t="shared" si="1"/>
        <v>2.6109326188553972</v>
      </c>
      <c r="K19" s="27">
        <f t="shared" si="2"/>
        <v>2.7021474231805604</v>
      </c>
      <c r="L19" s="18"/>
      <c r="M19" s="16"/>
    </row>
    <row r="20" spans="1:13">
      <c r="A20" s="16"/>
      <c r="B20" s="11" t="s">
        <v>6</v>
      </c>
      <c r="C20" s="25">
        <v>365.59</v>
      </c>
      <c r="D20" s="25">
        <v>370.74700000000001</v>
      </c>
      <c r="E20" s="25">
        <v>374.86666666666662</v>
      </c>
      <c r="F20" s="25">
        <v>386.70166666666665</v>
      </c>
      <c r="G20" s="26">
        <v>399.59533333333337</v>
      </c>
      <c r="H20" s="28">
        <f t="shared" si="0"/>
        <v>3.3342671568521887</v>
      </c>
      <c r="I20" s="27">
        <f t="shared" si="4"/>
        <v>3.1571225324559915</v>
      </c>
      <c r="J20" s="28">
        <f t="shared" si="1"/>
        <v>1.8229430524522103</v>
      </c>
      <c r="K20" s="27">
        <f t="shared" si="2"/>
        <v>1.7987136330308202</v>
      </c>
      <c r="L20" s="18"/>
      <c r="M20" s="16"/>
    </row>
    <row r="21" spans="1:13">
      <c r="A21" s="16"/>
      <c r="B21" s="11" t="s">
        <v>21</v>
      </c>
      <c r="C21" s="25">
        <v>318.71700000000004</v>
      </c>
      <c r="D21" s="25">
        <v>334.21133333333336</v>
      </c>
      <c r="E21" s="25">
        <v>355.02600000000001</v>
      </c>
      <c r="F21" s="25">
        <v>366.88599999999997</v>
      </c>
      <c r="G21" s="26">
        <v>375.31199999999995</v>
      </c>
      <c r="H21" s="28">
        <f t="shared" si="0"/>
        <v>2.2966261999640247</v>
      </c>
      <c r="I21" s="27">
        <f t="shared" si="4"/>
        <v>3.3406004067307649</v>
      </c>
      <c r="J21" s="28">
        <f t="shared" si="1"/>
        <v>1.712163145637196</v>
      </c>
      <c r="K21" s="27">
        <f t="shared" si="2"/>
        <v>1.7065425542553789</v>
      </c>
      <c r="L21" s="18"/>
      <c r="M21" s="16"/>
    </row>
    <row r="22" spans="1:13">
      <c r="A22" s="16"/>
      <c r="B22" s="11" t="s">
        <v>23</v>
      </c>
      <c r="C22" s="25">
        <v>265.17766666666665</v>
      </c>
      <c r="D22" s="25">
        <v>266.67500000000001</v>
      </c>
      <c r="E22" s="25">
        <v>284.51900000000001</v>
      </c>
      <c r="F22" s="25">
        <v>306.29199999999997</v>
      </c>
      <c r="G22" s="26">
        <v>322.71100000000001</v>
      </c>
      <c r="H22" s="28">
        <f t="shared" si="0"/>
        <v>5.3605709584318317</v>
      </c>
      <c r="I22" s="27">
        <f t="shared" si="4"/>
        <v>7.6525645036008116</v>
      </c>
      <c r="J22" s="28">
        <f t="shared" si="1"/>
        <v>1.4721988129655466</v>
      </c>
      <c r="K22" s="27">
        <f t="shared" si="2"/>
        <v>1.4246941339489336</v>
      </c>
      <c r="L22" s="18"/>
      <c r="M22" s="16"/>
    </row>
    <row r="23" spans="1:13">
      <c r="A23" s="16"/>
      <c r="B23" s="11" t="s">
        <v>8</v>
      </c>
      <c r="C23" s="25">
        <v>248.756</v>
      </c>
      <c r="D23" s="25">
        <v>261.54000000000002</v>
      </c>
      <c r="E23" s="25">
        <v>265.26433333333335</v>
      </c>
      <c r="F23" s="25">
        <v>261.48066666666665</v>
      </c>
      <c r="G23" s="26">
        <v>277.18033333333329</v>
      </c>
      <c r="H23" s="28">
        <f t="shared" si="0"/>
        <v>6.0041405228174805</v>
      </c>
      <c r="I23" s="27">
        <f t="shared" si="4"/>
        <v>-1.4263759545510069</v>
      </c>
      <c r="J23" s="28">
        <f t="shared" si="1"/>
        <v>1.2644891488382106</v>
      </c>
      <c r="K23" s="27">
        <f t="shared" si="2"/>
        <v>1.2162575971329859</v>
      </c>
      <c r="L23" s="18"/>
      <c r="M23" s="16"/>
    </row>
    <row r="24" spans="1:13">
      <c r="A24" s="16"/>
      <c r="B24" s="11" t="s">
        <v>19</v>
      </c>
      <c r="C24" s="25">
        <v>177.44266666666667</v>
      </c>
      <c r="D24" s="25">
        <v>188.38700000000003</v>
      </c>
      <c r="E24" s="25">
        <v>189.29499999999999</v>
      </c>
      <c r="F24" s="25">
        <v>206.88300000000004</v>
      </c>
      <c r="G24" s="26">
        <v>213.08500000000001</v>
      </c>
      <c r="H24" s="28">
        <f t="shared" si="0"/>
        <v>2.9978296911780999</v>
      </c>
      <c r="I24" s="27">
        <f t="shared" si="4"/>
        <v>9.2913177844106123</v>
      </c>
      <c r="J24" s="28">
        <f t="shared" si="1"/>
        <v>0.97208797983571515</v>
      </c>
      <c r="K24" s="27">
        <f t="shared" si="2"/>
        <v>0.9623006690143957</v>
      </c>
      <c r="L24" s="18"/>
      <c r="M24" s="16"/>
    </row>
    <row r="25" spans="1:13">
      <c r="A25" s="16"/>
      <c r="B25" s="11" t="s">
        <v>22</v>
      </c>
      <c r="C25" s="25">
        <v>172.69633333333331</v>
      </c>
      <c r="D25" s="25">
        <v>185.29133333333334</v>
      </c>
      <c r="E25" s="25">
        <v>177.70433333333332</v>
      </c>
      <c r="F25" s="25">
        <v>193.66033333333334</v>
      </c>
      <c r="G25" s="26">
        <v>199.22566666666668</v>
      </c>
      <c r="H25" s="28">
        <f t="shared" si="0"/>
        <v>2.8737600713276468</v>
      </c>
      <c r="I25" s="27">
        <f t="shared" si="4"/>
        <v>8.9789594326156177</v>
      </c>
      <c r="J25" s="28">
        <f t="shared" si="1"/>
        <v>0.90886207776907613</v>
      </c>
      <c r="K25" s="27">
        <f t="shared" si="2"/>
        <v>0.9007964324193749</v>
      </c>
      <c r="L25" s="18"/>
      <c r="M25" s="16"/>
    </row>
    <row r="26" spans="1:13">
      <c r="A26" s="16"/>
      <c r="B26" s="11" t="s">
        <v>16</v>
      </c>
      <c r="C26" s="25">
        <v>164.75733333333335</v>
      </c>
      <c r="D26" s="25">
        <v>166.89033333333336</v>
      </c>
      <c r="E26" s="25">
        <v>184.25533333333331</v>
      </c>
      <c r="F26" s="25">
        <v>191.48833333333332</v>
      </c>
      <c r="G26" s="26">
        <v>191.97366666666665</v>
      </c>
      <c r="H26" s="28">
        <f t="shared" si="0"/>
        <v>0.25345321298948509</v>
      </c>
      <c r="I26" s="27">
        <f t="shared" si="4"/>
        <v>3.9255308756327212</v>
      </c>
      <c r="J26" s="28">
        <f t="shared" si="1"/>
        <v>0.87577865082786188</v>
      </c>
      <c r="K26" s="27">
        <f t="shared" si="2"/>
        <v>0.89069353825649389</v>
      </c>
      <c r="L26" s="18"/>
      <c r="M26" s="16"/>
    </row>
    <row r="27" spans="1:13">
      <c r="A27" s="16"/>
      <c r="B27" s="11" t="s">
        <v>11</v>
      </c>
      <c r="C27" s="25">
        <v>160.83699999999999</v>
      </c>
      <c r="D27" s="25">
        <v>161.15666666666667</v>
      </c>
      <c r="E27" s="25">
        <v>162.70033333333333</v>
      </c>
      <c r="F27" s="25">
        <v>183.27166666666668</v>
      </c>
      <c r="G27" s="26">
        <v>183.583</v>
      </c>
      <c r="H27" s="28">
        <f t="shared" si="0"/>
        <v>0.16987532169912001</v>
      </c>
      <c r="I27" s="27">
        <f t="shared" si="4"/>
        <v>12.64369464516566</v>
      </c>
      <c r="J27" s="28">
        <f t="shared" si="1"/>
        <v>0.83750065749433367</v>
      </c>
      <c r="K27" s="27">
        <f t="shared" si="2"/>
        <v>0.85247433305161213</v>
      </c>
      <c r="L27" s="18"/>
      <c r="M27" s="16"/>
    </row>
    <row r="28" spans="1:13">
      <c r="A28" s="16"/>
      <c r="B28" s="11" t="s">
        <v>9</v>
      </c>
      <c r="C28" s="25">
        <v>139.56566666666666</v>
      </c>
      <c r="D28" s="25">
        <v>148.44533333333334</v>
      </c>
      <c r="E28" s="25">
        <v>157.33533333333332</v>
      </c>
      <c r="F28" s="25">
        <v>156.91399999999999</v>
      </c>
      <c r="G28" s="26">
        <v>170.72366666666667</v>
      </c>
      <c r="H28" s="28">
        <f t="shared" si="0"/>
        <v>8.8007868428990896</v>
      </c>
      <c r="I28" s="27">
        <f t="shared" si="4"/>
        <v>-0.26779320601857393</v>
      </c>
      <c r="J28" s="28">
        <f t="shared" si="1"/>
        <v>0.77883672825466843</v>
      </c>
      <c r="K28" s="27">
        <f t="shared" si="2"/>
        <v>0.72987363474874623</v>
      </c>
      <c r="L28" s="18"/>
      <c r="M28" s="16"/>
    </row>
    <row r="29" spans="1:13">
      <c r="A29" s="16"/>
      <c r="B29" s="11" t="s">
        <v>10</v>
      </c>
      <c r="C29" s="25">
        <v>131.50766666666667</v>
      </c>
      <c r="D29" s="25">
        <v>151.29266666666666</v>
      </c>
      <c r="E29" s="25">
        <v>150.10633333333331</v>
      </c>
      <c r="F29" s="25">
        <v>158.61766666666668</v>
      </c>
      <c r="G29" s="26">
        <v>163.26966666666667</v>
      </c>
      <c r="H29" s="28">
        <f t="shared" si="0"/>
        <v>2.9328385026468062</v>
      </c>
      <c r="I29" s="27">
        <f t="shared" si="4"/>
        <v>5.6702026785456772</v>
      </c>
      <c r="J29" s="28">
        <f t="shared" si="1"/>
        <v>0.74483178280240558</v>
      </c>
      <c r="K29" s="27">
        <f t="shared" si="2"/>
        <v>0.7377981117386917</v>
      </c>
      <c r="L29" s="18"/>
      <c r="M29" s="16"/>
    </row>
    <row r="30" spans="1:13">
      <c r="A30" s="16"/>
      <c r="B30" s="11" t="s">
        <v>18</v>
      </c>
      <c r="C30" s="25">
        <v>133.916</v>
      </c>
      <c r="D30" s="25">
        <v>133.73766666666666</v>
      </c>
      <c r="E30" s="25">
        <v>138.28700000000001</v>
      </c>
      <c r="F30" s="25">
        <v>157.726</v>
      </c>
      <c r="G30" s="26">
        <v>160.00833333333333</v>
      </c>
      <c r="H30" s="28">
        <f t="shared" si="0"/>
        <v>1.4470241642679849</v>
      </c>
      <c r="I30" s="27">
        <f t="shared" si="4"/>
        <v>14.056997403949744</v>
      </c>
      <c r="J30" s="28">
        <f t="shared" si="1"/>
        <v>0.72995366875603496</v>
      </c>
      <c r="K30" s="27">
        <f t="shared" si="2"/>
        <v>0.73365059149840517</v>
      </c>
      <c r="L30" s="18"/>
      <c r="M30" s="16"/>
    </row>
    <row r="31" spans="1:13">
      <c r="A31" s="16"/>
      <c r="B31" s="11" t="s">
        <v>4</v>
      </c>
      <c r="C31" s="25">
        <v>127.26600000000001</v>
      </c>
      <c r="D31" s="25">
        <v>127.63766666666668</v>
      </c>
      <c r="E31" s="25">
        <v>125.08766666666666</v>
      </c>
      <c r="F31" s="25">
        <v>133.67599999999999</v>
      </c>
      <c r="G31" s="26">
        <v>137.172</v>
      </c>
      <c r="H31" s="28">
        <f t="shared" si="0"/>
        <v>2.6152787336545247</v>
      </c>
      <c r="I31" s="27">
        <f t="shared" si="4"/>
        <v>6.8658514162067696</v>
      </c>
      <c r="J31" s="28">
        <f t="shared" si="1"/>
        <v>0.62577493662165196</v>
      </c>
      <c r="K31" s="27">
        <f t="shared" si="2"/>
        <v>0.62178383062488629</v>
      </c>
      <c r="L31" s="18"/>
      <c r="M31" s="16"/>
    </row>
    <row r="32" spans="1:13">
      <c r="A32" s="16"/>
      <c r="B32" s="11" t="s">
        <v>15</v>
      </c>
      <c r="C32" s="25">
        <v>97.59</v>
      </c>
      <c r="D32" s="25">
        <v>105.78</v>
      </c>
      <c r="E32" s="25">
        <v>102.22166666666668</v>
      </c>
      <c r="F32" s="25">
        <v>102.57466666666666</v>
      </c>
      <c r="G32" s="26">
        <v>117.86066666666666</v>
      </c>
      <c r="H32" s="28">
        <f t="shared" si="0"/>
        <v>14.902315061548666</v>
      </c>
      <c r="I32" s="27">
        <f t="shared" si="4"/>
        <v>0.34532796373891728</v>
      </c>
      <c r="J32" s="28">
        <f t="shared" si="1"/>
        <v>0.53767715870235167</v>
      </c>
      <c r="K32" s="27">
        <f t="shared" si="2"/>
        <v>0.47711832464369697</v>
      </c>
      <c r="L32" s="18"/>
      <c r="M32" s="16"/>
    </row>
    <row r="33" spans="1:14">
      <c r="A33" s="16"/>
      <c r="B33" s="11" t="s">
        <v>12</v>
      </c>
      <c r="C33" s="25">
        <v>100.06099999999999</v>
      </c>
      <c r="D33" s="25">
        <v>117.16066666666666</v>
      </c>
      <c r="E33" s="25">
        <v>112.35566666666666</v>
      </c>
      <c r="F33" s="25">
        <v>115.28366666666666</v>
      </c>
      <c r="G33" s="26">
        <v>114.70100000000001</v>
      </c>
      <c r="H33" s="28">
        <f t="shared" si="0"/>
        <v>-0.50541996408857148</v>
      </c>
      <c r="I33" s="27">
        <f t="shared" si="4"/>
        <v>2.606010081081811</v>
      </c>
      <c r="J33" s="28">
        <f t="shared" si="1"/>
        <v>0.52326284522672351</v>
      </c>
      <c r="K33" s="27">
        <f t="shared" si="2"/>
        <v>0.53623327948534161</v>
      </c>
      <c r="L33" s="18"/>
      <c r="M33" s="16"/>
    </row>
    <row r="34" spans="1:14">
      <c r="A34" s="16"/>
      <c r="B34" s="11" t="s">
        <v>181</v>
      </c>
      <c r="C34" s="25">
        <v>57.331333333333333</v>
      </c>
      <c r="D34" s="25">
        <v>64.157666666666671</v>
      </c>
      <c r="E34" s="25">
        <v>67.975666666666669</v>
      </c>
      <c r="F34" s="25">
        <v>77.715000000000003</v>
      </c>
      <c r="G34" s="26">
        <v>81.078666666666678</v>
      </c>
      <c r="H34" s="28">
        <f t="shared" si="0"/>
        <v>4.3282077676982222</v>
      </c>
      <c r="I34" s="27">
        <f t="shared" si="4"/>
        <v>14.32767608016594</v>
      </c>
      <c r="J34" s="28">
        <f t="shared" si="1"/>
        <v>0.36987867418060094</v>
      </c>
      <c r="K34" s="27">
        <f t="shared" si="2"/>
        <v>0.3614854603445124</v>
      </c>
      <c r="L34" s="18"/>
      <c r="M34" s="16"/>
    </row>
    <row r="35" spans="1:14">
      <c r="A35" s="16"/>
      <c r="B35" s="11" t="s">
        <v>17</v>
      </c>
      <c r="C35" s="25">
        <v>66.906999999999996</v>
      </c>
      <c r="D35" s="25">
        <v>71.63366666666667</v>
      </c>
      <c r="E35" s="25">
        <v>76.659000000000006</v>
      </c>
      <c r="F35" s="25">
        <v>76.917333333333332</v>
      </c>
      <c r="G35" s="26">
        <v>78.155333333333331</v>
      </c>
      <c r="H35" s="28">
        <f t="shared" si="0"/>
        <v>1.6095201775065959</v>
      </c>
      <c r="I35" s="27">
        <f t="shared" si="4"/>
        <v>0.33699022076119078</v>
      </c>
      <c r="J35" s="28">
        <f t="shared" si="1"/>
        <v>0.35654250694974737</v>
      </c>
      <c r="K35" s="27">
        <f t="shared" si="2"/>
        <v>0.35777517401366932</v>
      </c>
      <c r="L35" s="18"/>
      <c r="M35" s="16"/>
    </row>
    <row r="36" spans="1:14">
      <c r="A36" s="16"/>
      <c r="B36" s="11" t="s">
        <v>7</v>
      </c>
      <c r="C36" s="25">
        <v>54.044333333333327</v>
      </c>
      <c r="D36" s="25">
        <v>56.321333333333335</v>
      </c>
      <c r="E36" s="25">
        <v>54.048000000000002</v>
      </c>
      <c r="F36" s="25">
        <v>58.389666666666663</v>
      </c>
      <c r="G36" s="26">
        <v>60.226666666666667</v>
      </c>
      <c r="H36" s="28">
        <f t="shared" si="0"/>
        <v>3.146104618967982</v>
      </c>
      <c r="I36" s="27">
        <f t="shared" si="4"/>
        <v>8.0329830274324046</v>
      </c>
      <c r="J36" s="28">
        <f t="shared" si="1"/>
        <v>0.27475241679254292</v>
      </c>
      <c r="K36" s="27">
        <f t="shared" si="2"/>
        <v>0.27159513008251468</v>
      </c>
      <c r="L36" s="18"/>
      <c r="M36" s="16"/>
    </row>
    <row r="37" spans="1:14">
      <c r="A37" s="16"/>
      <c r="B37" s="11" t="s">
        <v>13</v>
      </c>
      <c r="C37" s="25">
        <v>35.411999999999999</v>
      </c>
      <c r="D37" s="25">
        <v>34.309333333333335</v>
      </c>
      <c r="E37" s="25">
        <v>40.305</v>
      </c>
      <c r="F37" s="25">
        <v>40.699333333333335</v>
      </c>
      <c r="G37" s="26">
        <v>45.841000000000001</v>
      </c>
      <c r="H37" s="28">
        <f t="shared" si="0"/>
        <v>12.633294566659558</v>
      </c>
      <c r="I37" s="27">
        <f t="shared" si="4"/>
        <v>0.97837323739817794</v>
      </c>
      <c r="J37" s="28">
        <f t="shared" si="1"/>
        <v>0.20912539636130661</v>
      </c>
      <c r="K37" s="27">
        <f t="shared" si="2"/>
        <v>0.18930987899008891</v>
      </c>
      <c r="L37" s="18"/>
      <c r="M37" s="16"/>
    </row>
    <row r="38" spans="1:14">
      <c r="A38" s="16"/>
      <c r="B38" s="11" t="s">
        <v>14</v>
      </c>
      <c r="C38" s="25">
        <v>23.248000000000001</v>
      </c>
      <c r="D38" s="25">
        <v>24.121666666666666</v>
      </c>
      <c r="E38" s="25">
        <v>25.016000000000002</v>
      </c>
      <c r="F38" s="25">
        <v>25.418666666666667</v>
      </c>
      <c r="G38" s="26">
        <v>25.926333333333332</v>
      </c>
      <c r="H38" s="28">
        <f t="shared" si="0"/>
        <v>1.997219890893831</v>
      </c>
      <c r="I38" s="27">
        <f t="shared" si="4"/>
        <v>1.6096364993070988</v>
      </c>
      <c r="J38" s="28">
        <f t="shared" si="1"/>
        <v>0.11827522816973209</v>
      </c>
      <c r="K38" s="27">
        <f t="shared" si="2"/>
        <v>0.11823301063300153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16511.170666666669</v>
      </c>
      <c r="D13" s="26">
        <v>17168.360333333334</v>
      </c>
      <c r="E13" s="26">
        <v>17492.946333333333</v>
      </c>
      <c r="F13" s="26">
        <v>18742.207333333336</v>
      </c>
      <c r="G13" s="26">
        <v>19183.518666666667</v>
      </c>
      <c r="H13" s="28">
        <f t="shared" ref="H13:H38" si="0">IF(OR(OR(G13=0,F13=0),G13=""),"",(G13/F13-1)*100)</f>
        <v>2.3546390533651262</v>
      </c>
      <c r="I13" s="27">
        <f>IF(OR(OR(G13=0,F13=0),F13=""),"",(F13/E13-1)*100)</f>
        <v>7.141512791470106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7723.1936666666661</v>
      </c>
      <c r="D14" s="25">
        <f t="shared" ref="D14:F14" si="3">D13-SUM(D15:D38)</f>
        <v>7835.6906666666691</v>
      </c>
      <c r="E14" s="25">
        <f t="shared" si="3"/>
        <v>8067.3113333333331</v>
      </c>
      <c r="F14" s="25">
        <f t="shared" si="3"/>
        <v>8788.5400000000045</v>
      </c>
      <c r="G14" s="26">
        <f>G13-SUM(G15:G38)</f>
        <v>8910.0796666666702</v>
      </c>
      <c r="H14" s="28">
        <f t="shared" si="0"/>
        <v>1.3829335323804148</v>
      </c>
      <c r="I14" s="27">
        <f>IF(OR(OR(G14=0,F14=0),F14=""),"",(F14/E14-1)*100)</f>
        <v>8.9401367675823629</v>
      </c>
      <c r="J14" s="28">
        <f t="shared" si="1"/>
        <v>46.446534765016018</v>
      </c>
      <c r="K14" s="27">
        <f t="shared" si="2"/>
        <v>46.891701941475354</v>
      </c>
      <c r="L14" s="18"/>
    </row>
    <row r="15" spans="1:15">
      <c r="A15" s="16"/>
      <c r="B15" s="12" t="s">
        <v>5</v>
      </c>
      <c r="C15" s="109">
        <v>3121.3006666666665</v>
      </c>
      <c r="D15" s="109">
        <v>3265.1876666666667</v>
      </c>
      <c r="E15" s="109">
        <v>3322.8806666666665</v>
      </c>
      <c r="F15" s="109">
        <v>3463.4043333333334</v>
      </c>
      <c r="G15" s="109">
        <v>3700.8960000000002</v>
      </c>
      <c r="H15" s="50">
        <f t="shared" si="0"/>
        <v>6.8571741503278272</v>
      </c>
      <c r="I15" s="36">
        <f t="shared" ref="I15:I38" si="4">IF(OR(OR(G15=0,F15=0),F15=""),"",(F15/E15-1)*100)</f>
        <v>4.2289712079137898</v>
      </c>
      <c r="J15" s="50">
        <f t="shared" si="1"/>
        <v>19.292060358200537</v>
      </c>
      <c r="K15" s="36">
        <f t="shared" si="2"/>
        <v>18.479169885041287</v>
      </c>
      <c r="L15" s="18"/>
      <c r="N15" s="34" t="s">
        <v>5</v>
      </c>
      <c r="O15" s="34">
        <f>J15</f>
        <v>19.292060358200537</v>
      </c>
    </row>
    <row r="16" spans="1:15">
      <c r="A16" s="16"/>
      <c r="B16" s="11" t="s">
        <v>24</v>
      </c>
      <c r="C16" s="55">
        <v>1279.4256666666665</v>
      </c>
      <c r="D16" s="55">
        <v>1400.1076666666668</v>
      </c>
      <c r="E16" s="55">
        <v>1385.271</v>
      </c>
      <c r="F16" s="55">
        <v>1503.903</v>
      </c>
      <c r="G16" s="56">
        <v>1534.5</v>
      </c>
      <c r="H16" s="28">
        <f t="shared" si="0"/>
        <v>2.0345062148290127</v>
      </c>
      <c r="I16" s="27">
        <f t="shared" si="4"/>
        <v>8.5638117018258519</v>
      </c>
      <c r="J16" s="28">
        <f t="shared" si="1"/>
        <v>7.9990539100960216</v>
      </c>
      <c r="K16" s="27">
        <f t="shared" si="2"/>
        <v>8.0241509084433336</v>
      </c>
      <c r="L16" s="18"/>
      <c r="N16" s="23" t="s">
        <v>39</v>
      </c>
      <c r="O16" s="34">
        <f>100-O15</f>
        <v>80.70793964179947</v>
      </c>
    </row>
    <row r="17" spans="1:12">
      <c r="A17" s="16"/>
      <c r="B17" s="11" t="s">
        <v>25</v>
      </c>
      <c r="C17" s="25">
        <v>989.52833333333331</v>
      </c>
      <c r="D17" s="25">
        <v>1026.104</v>
      </c>
      <c r="E17" s="25">
        <v>1030.7249999999999</v>
      </c>
      <c r="F17" s="25">
        <v>1068.5993333333333</v>
      </c>
      <c r="G17" s="26">
        <v>1025.6559999999999</v>
      </c>
      <c r="H17" s="28">
        <f t="shared" si="0"/>
        <v>-4.0186561973025174</v>
      </c>
      <c r="I17" s="27">
        <f t="shared" si="4"/>
        <v>3.6745332977596856</v>
      </c>
      <c r="J17" s="28">
        <f t="shared" si="1"/>
        <v>5.3465478248376952</v>
      </c>
      <c r="K17" s="27">
        <f t="shared" si="2"/>
        <v>5.7015660659820533</v>
      </c>
      <c r="L17" s="18"/>
    </row>
    <row r="18" spans="1:12">
      <c r="A18" s="16"/>
      <c r="B18" s="11" t="s">
        <v>26</v>
      </c>
      <c r="C18" s="25">
        <v>636.83799999999997</v>
      </c>
      <c r="D18" s="25">
        <v>640.04133333333345</v>
      </c>
      <c r="E18" s="25">
        <v>631.59100000000001</v>
      </c>
      <c r="F18" s="25">
        <v>702.72766666666666</v>
      </c>
      <c r="G18" s="26">
        <v>714.76166666666666</v>
      </c>
      <c r="H18" s="28">
        <f t="shared" si="0"/>
        <v>1.7124699326386716</v>
      </c>
      <c r="I18" s="27">
        <f t="shared" si="4"/>
        <v>11.263090618242932</v>
      </c>
      <c r="J18" s="28">
        <f t="shared" si="1"/>
        <v>3.7259153499750721</v>
      </c>
      <c r="K18" s="27">
        <f t="shared" si="2"/>
        <v>3.7494391891442449</v>
      </c>
      <c r="L18" s="18"/>
    </row>
    <row r="19" spans="1:12">
      <c r="A19" s="16"/>
      <c r="B19" s="11" t="s">
        <v>20</v>
      </c>
      <c r="C19" s="25">
        <v>379.10700000000003</v>
      </c>
      <c r="D19" s="25">
        <v>440.39533333333333</v>
      </c>
      <c r="E19" s="25">
        <v>459.20499999999998</v>
      </c>
      <c r="F19" s="25">
        <v>516.69399999999996</v>
      </c>
      <c r="G19" s="26">
        <v>505.98733333333331</v>
      </c>
      <c r="H19" s="28">
        <f t="shared" si="0"/>
        <v>-2.0721484411792335</v>
      </c>
      <c r="I19" s="27">
        <f t="shared" si="4"/>
        <v>12.519245217277675</v>
      </c>
      <c r="J19" s="28">
        <f t="shared" si="1"/>
        <v>2.6376148303415174</v>
      </c>
      <c r="K19" s="27">
        <f t="shared" si="2"/>
        <v>2.7568471034948527</v>
      </c>
      <c r="L19" s="18"/>
    </row>
    <row r="20" spans="1:12">
      <c r="A20" s="16"/>
      <c r="B20" s="11" t="s">
        <v>6</v>
      </c>
      <c r="C20" s="25">
        <v>309.13499999999999</v>
      </c>
      <c r="D20" s="25">
        <v>326.07866666666666</v>
      </c>
      <c r="E20" s="25">
        <v>325.89533333333333</v>
      </c>
      <c r="F20" s="25">
        <v>339.596</v>
      </c>
      <c r="G20" s="26">
        <v>355.94466666666671</v>
      </c>
      <c r="H20" s="28">
        <f t="shared" si="0"/>
        <v>4.8141517175310344</v>
      </c>
      <c r="I20" s="27">
        <f t="shared" si="4"/>
        <v>4.2040082398643319</v>
      </c>
      <c r="J20" s="28">
        <f t="shared" si="1"/>
        <v>1.8554712138662919</v>
      </c>
      <c r="K20" s="27">
        <f t="shared" si="2"/>
        <v>1.8119317215962216</v>
      </c>
      <c r="L20" s="18"/>
    </row>
    <row r="21" spans="1:12">
      <c r="A21" s="16"/>
      <c r="B21" s="11" t="s">
        <v>21</v>
      </c>
      <c r="C21" s="25">
        <v>268.19733333333335</v>
      </c>
      <c r="D21" s="25">
        <v>300.25100000000003</v>
      </c>
      <c r="E21" s="25">
        <v>312.6276666666667</v>
      </c>
      <c r="F21" s="25">
        <v>306.72766666666666</v>
      </c>
      <c r="G21" s="26">
        <v>302.32100000000003</v>
      </c>
      <c r="H21" s="28">
        <f t="shared" si="0"/>
        <v>-1.4366707491879294</v>
      </c>
      <c r="I21" s="27">
        <f t="shared" si="4"/>
        <v>-1.8872290040442219</v>
      </c>
      <c r="J21" s="28">
        <f t="shared" si="1"/>
        <v>1.5759413340854604</v>
      </c>
      <c r="K21" s="27">
        <f t="shared" si="2"/>
        <v>1.6365610582118908</v>
      </c>
      <c r="L21" s="18"/>
    </row>
    <row r="22" spans="1:12">
      <c r="A22" s="16"/>
      <c r="B22" s="11" t="s">
        <v>23</v>
      </c>
      <c r="C22" s="25">
        <v>225.27700000000002</v>
      </c>
      <c r="D22" s="25">
        <v>229.37866666666665</v>
      </c>
      <c r="E22" s="25">
        <v>238.12133333333335</v>
      </c>
      <c r="F22" s="25">
        <v>240.80100000000002</v>
      </c>
      <c r="G22" s="26">
        <v>259.11899999999997</v>
      </c>
      <c r="H22" s="28">
        <f t="shared" si="0"/>
        <v>7.6071112661492135</v>
      </c>
      <c r="I22" s="27">
        <f t="shared" si="4"/>
        <v>1.1253366631017281</v>
      </c>
      <c r="J22" s="28">
        <f t="shared" si="1"/>
        <v>1.3507376019095279</v>
      </c>
      <c r="K22" s="27">
        <f t="shared" si="2"/>
        <v>1.2848059767844491</v>
      </c>
      <c r="L22" s="18"/>
    </row>
    <row r="23" spans="1:12">
      <c r="A23" s="16"/>
      <c r="B23" s="11" t="s">
        <v>8</v>
      </c>
      <c r="C23" s="25">
        <v>201.03233333333333</v>
      </c>
      <c r="D23" s="25">
        <v>211.60766666666666</v>
      </c>
      <c r="E23" s="25">
        <v>213.62333333333333</v>
      </c>
      <c r="F23" s="25">
        <v>214.41833333333332</v>
      </c>
      <c r="G23" s="26">
        <v>224.27633333333335</v>
      </c>
      <c r="H23" s="28">
        <f t="shared" si="0"/>
        <v>4.597554624526845</v>
      </c>
      <c r="I23" s="27">
        <f t="shared" si="4"/>
        <v>0.37215035810693742</v>
      </c>
      <c r="J23" s="28">
        <f t="shared" si="1"/>
        <v>1.1691094695940036</v>
      </c>
      <c r="K23" s="27">
        <f t="shared" si="2"/>
        <v>1.1440399176034439</v>
      </c>
      <c r="L23" s="18"/>
    </row>
    <row r="24" spans="1:12">
      <c r="A24" s="16"/>
      <c r="B24" s="11" t="s">
        <v>19</v>
      </c>
      <c r="C24" s="25">
        <v>155.83799999999999</v>
      </c>
      <c r="D24" s="25">
        <v>165.79299999999998</v>
      </c>
      <c r="E24" s="25">
        <v>169.62066666666666</v>
      </c>
      <c r="F24" s="25">
        <v>182.054</v>
      </c>
      <c r="G24" s="26">
        <v>183.96566666666664</v>
      </c>
      <c r="H24" s="28">
        <f t="shared" si="0"/>
        <v>1.0500547456615328</v>
      </c>
      <c r="I24" s="27">
        <f t="shared" si="4"/>
        <v>7.3300816331343333</v>
      </c>
      <c r="J24" s="28">
        <f t="shared" si="1"/>
        <v>0.95897770301298191</v>
      </c>
      <c r="K24" s="27">
        <f t="shared" si="2"/>
        <v>0.97135837184029994</v>
      </c>
      <c r="L24" s="18"/>
    </row>
    <row r="25" spans="1:12">
      <c r="A25" s="16"/>
      <c r="B25" s="11" t="s">
        <v>16</v>
      </c>
      <c r="C25" s="25">
        <v>141.16133333333332</v>
      </c>
      <c r="D25" s="25">
        <v>147.852</v>
      </c>
      <c r="E25" s="25">
        <v>161.71133333333333</v>
      </c>
      <c r="F25" s="25">
        <v>172.06899999999999</v>
      </c>
      <c r="G25" s="26">
        <v>171.25333333333333</v>
      </c>
      <c r="H25" s="28">
        <f t="shared" si="0"/>
        <v>-0.47403464114201821</v>
      </c>
      <c r="I25" s="27">
        <f t="shared" si="4"/>
        <v>6.4050344853174623</v>
      </c>
      <c r="J25" s="28">
        <f t="shared" si="1"/>
        <v>0.89271074983185217</v>
      </c>
      <c r="K25" s="27">
        <f t="shared" si="2"/>
        <v>0.91808289674595767</v>
      </c>
      <c r="L25" s="18"/>
    </row>
    <row r="26" spans="1:12">
      <c r="A26" s="16"/>
      <c r="B26" s="11" t="s">
        <v>22</v>
      </c>
      <c r="C26" s="25">
        <v>146.61966666666666</v>
      </c>
      <c r="D26" s="25">
        <v>162.05666666666664</v>
      </c>
      <c r="E26" s="25">
        <v>150.79400000000001</v>
      </c>
      <c r="F26" s="25">
        <v>159.41566666666668</v>
      </c>
      <c r="G26" s="26">
        <v>165.51599999999999</v>
      </c>
      <c r="H26" s="28">
        <f t="shared" si="0"/>
        <v>3.8266837011000421</v>
      </c>
      <c r="I26" s="27">
        <f t="shared" si="4"/>
        <v>5.7175130752328718</v>
      </c>
      <c r="J26" s="28">
        <f t="shared" si="1"/>
        <v>0.86280313260570407</v>
      </c>
      <c r="K26" s="27">
        <f t="shared" si="2"/>
        <v>0.85057039350505526</v>
      </c>
      <c r="L26" s="18"/>
    </row>
    <row r="27" spans="1:12">
      <c r="A27" s="16"/>
      <c r="B27" s="11" t="s">
        <v>11</v>
      </c>
      <c r="C27" s="25">
        <v>138.29566666666665</v>
      </c>
      <c r="D27" s="25">
        <v>138.54566666666668</v>
      </c>
      <c r="E27" s="25">
        <v>137.24233333333333</v>
      </c>
      <c r="F27" s="25">
        <v>151.92633333333333</v>
      </c>
      <c r="G27" s="26">
        <v>153.82300000000001</v>
      </c>
      <c r="H27" s="28">
        <f t="shared" si="0"/>
        <v>1.2484120593533321</v>
      </c>
      <c r="I27" s="27">
        <f t="shared" si="4"/>
        <v>10.699322609398942</v>
      </c>
      <c r="J27" s="28">
        <f t="shared" si="1"/>
        <v>0.80184976840189004</v>
      </c>
      <c r="K27" s="27">
        <f t="shared" si="2"/>
        <v>0.81061067477964432</v>
      </c>
      <c r="L27" s="18"/>
    </row>
    <row r="28" spans="1:12">
      <c r="A28" s="16"/>
      <c r="B28" s="11" t="s">
        <v>9</v>
      </c>
      <c r="C28" s="25">
        <v>119.69133333333332</v>
      </c>
      <c r="D28" s="25">
        <v>127.23733333333332</v>
      </c>
      <c r="E28" s="25">
        <v>134.33933333333334</v>
      </c>
      <c r="F28" s="25">
        <v>129.17533333333333</v>
      </c>
      <c r="G28" s="26">
        <v>142.91</v>
      </c>
      <c r="H28" s="28">
        <f t="shared" si="0"/>
        <v>10.632576910968549</v>
      </c>
      <c r="I28" s="27">
        <f t="shared" si="4"/>
        <v>-3.8439970423157388</v>
      </c>
      <c r="J28" s="28">
        <f t="shared" si="1"/>
        <v>0.74496239445540713</v>
      </c>
      <c r="K28" s="27">
        <f t="shared" si="2"/>
        <v>0.68922155771691196</v>
      </c>
      <c r="L28" s="18"/>
    </row>
    <row r="29" spans="1:12">
      <c r="A29" s="16"/>
      <c r="B29" s="11" t="s">
        <v>10</v>
      </c>
      <c r="C29" s="25">
        <v>111.79</v>
      </c>
      <c r="D29" s="25">
        <v>132.83033333333333</v>
      </c>
      <c r="E29" s="25">
        <v>127.06299999999999</v>
      </c>
      <c r="F29" s="25">
        <v>134.61566666666667</v>
      </c>
      <c r="G29" s="26">
        <v>139.13933333333333</v>
      </c>
      <c r="H29" s="28">
        <f t="shared" si="0"/>
        <v>3.3604310543349225</v>
      </c>
      <c r="I29" s="27">
        <f t="shared" si="4"/>
        <v>5.9440330124951313</v>
      </c>
      <c r="J29" s="28">
        <f t="shared" si="1"/>
        <v>0.72530663300629095</v>
      </c>
      <c r="K29" s="27">
        <f t="shared" si="2"/>
        <v>0.71824873277999868</v>
      </c>
      <c r="L29" s="18"/>
    </row>
    <row r="30" spans="1:12">
      <c r="A30" s="16"/>
      <c r="B30" s="11" t="s">
        <v>18</v>
      </c>
      <c r="C30" s="25">
        <v>107.43333333333334</v>
      </c>
      <c r="D30" s="25">
        <v>113.43733333333334</v>
      </c>
      <c r="E30" s="25">
        <v>121.63533333333332</v>
      </c>
      <c r="F30" s="25">
        <v>138.03400000000002</v>
      </c>
      <c r="G30" s="26">
        <v>138.32033333333334</v>
      </c>
      <c r="H30" s="28">
        <f t="shared" si="0"/>
        <v>0.20743681508419431</v>
      </c>
      <c r="I30" s="27">
        <f t="shared" si="4"/>
        <v>13.481828196850731</v>
      </c>
      <c r="J30" s="28">
        <f t="shared" si="1"/>
        <v>0.72103734323609314</v>
      </c>
      <c r="K30" s="27">
        <f t="shared" si="2"/>
        <v>0.73648742405332479</v>
      </c>
      <c r="L30" s="18"/>
    </row>
    <row r="31" spans="1:12">
      <c r="A31" s="16"/>
      <c r="B31" s="11" t="s">
        <v>4</v>
      </c>
      <c r="C31" s="25">
        <v>104.03966666666668</v>
      </c>
      <c r="D31" s="25">
        <v>110.68</v>
      </c>
      <c r="E31" s="25">
        <v>102.36799999999999</v>
      </c>
      <c r="F31" s="25">
        <v>110.152</v>
      </c>
      <c r="G31" s="26">
        <v>110.25933333333334</v>
      </c>
      <c r="H31" s="28">
        <f t="shared" si="0"/>
        <v>9.7441111675999892E-2</v>
      </c>
      <c r="I31" s="27">
        <f t="shared" si="4"/>
        <v>7.6039387308533879</v>
      </c>
      <c r="J31" s="28">
        <f t="shared" si="1"/>
        <v>0.57476073732458821</v>
      </c>
      <c r="K31" s="27">
        <f t="shared" si="2"/>
        <v>0.58772159565267845</v>
      </c>
      <c r="L31" s="18"/>
    </row>
    <row r="32" spans="1:12">
      <c r="A32" s="16"/>
      <c r="B32" s="11" t="s">
        <v>15</v>
      </c>
      <c r="C32" s="25">
        <v>81.411666666666648</v>
      </c>
      <c r="D32" s="25">
        <v>93.820333333333338</v>
      </c>
      <c r="E32" s="25">
        <v>90.713333333333324</v>
      </c>
      <c r="F32" s="25">
        <v>90.96</v>
      </c>
      <c r="G32" s="26">
        <v>101.41199999999999</v>
      </c>
      <c r="H32" s="28">
        <f t="shared" si="0"/>
        <v>11.490765171503959</v>
      </c>
      <c r="I32" s="27">
        <f t="shared" si="4"/>
        <v>0.27191886528992182</v>
      </c>
      <c r="J32" s="28">
        <f t="shared" si="1"/>
        <v>0.528641287149337</v>
      </c>
      <c r="K32" s="27">
        <f t="shared" si="2"/>
        <v>0.48532170401415886</v>
      </c>
      <c r="L32" s="18"/>
    </row>
    <row r="33" spans="1:14">
      <c r="A33" s="16"/>
      <c r="B33" s="11" t="s">
        <v>12</v>
      </c>
      <c r="C33" s="25">
        <v>80.679333333333332</v>
      </c>
      <c r="D33" s="25">
        <v>92.111333333333334</v>
      </c>
      <c r="E33" s="25">
        <v>88.587666666666664</v>
      </c>
      <c r="F33" s="25">
        <v>92.038000000000011</v>
      </c>
      <c r="G33" s="26">
        <v>93.143666666666675</v>
      </c>
      <c r="H33" s="28">
        <f t="shared" si="0"/>
        <v>1.2013153987121328</v>
      </c>
      <c r="I33" s="27">
        <f t="shared" si="4"/>
        <v>3.8948235834183276</v>
      </c>
      <c r="J33" s="28">
        <f t="shared" si="1"/>
        <v>0.48554005281895107</v>
      </c>
      <c r="K33" s="27">
        <f t="shared" si="2"/>
        <v>0.49107342781503038</v>
      </c>
      <c r="L33" s="18"/>
    </row>
    <row r="34" spans="1:14">
      <c r="A34" s="16"/>
      <c r="B34" s="11" t="s">
        <v>181</v>
      </c>
      <c r="C34" s="25">
        <v>43.686</v>
      </c>
      <c r="D34" s="25">
        <v>50.376000000000005</v>
      </c>
      <c r="E34" s="25">
        <v>55.183999999999997</v>
      </c>
      <c r="F34" s="25">
        <v>65.37466666666667</v>
      </c>
      <c r="G34" s="26">
        <v>71.602999999999994</v>
      </c>
      <c r="H34" s="28">
        <f t="shared" si="0"/>
        <v>9.5271358936183113</v>
      </c>
      <c r="I34" s="27">
        <f t="shared" si="4"/>
        <v>18.466705325215038</v>
      </c>
      <c r="J34" s="28">
        <f t="shared" si="1"/>
        <v>0.37325269281499207</v>
      </c>
      <c r="K34" s="27">
        <f t="shared" si="2"/>
        <v>0.34880985736614228</v>
      </c>
      <c r="L34" s="18"/>
    </row>
    <row r="35" spans="1:14">
      <c r="A35" s="16"/>
      <c r="B35" s="11" t="s">
        <v>17</v>
      </c>
      <c r="C35" s="25">
        <v>55.334000000000003</v>
      </c>
      <c r="D35" s="25">
        <v>62.035333333333334</v>
      </c>
      <c r="E35" s="25">
        <v>65.151666666666685</v>
      </c>
      <c r="F35" s="25">
        <v>65.153000000000006</v>
      </c>
      <c r="G35" s="26">
        <v>67.443666666666658</v>
      </c>
      <c r="H35" s="28">
        <f t="shared" si="0"/>
        <v>3.515826848597392</v>
      </c>
      <c r="I35" s="27">
        <f t="shared" si="4"/>
        <v>2.0465068685693311E-3</v>
      </c>
      <c r="J35" s="28">
        <f t="shared" si="1"/>
        <v>0.35157088664790653</v>
      </c>
      <c r="K35" s="27">
        <f t="shared" si="2"/>
        <v>0.34762714359756486</v>
      </c>
      <c r="L35" s="18"/>
    </row>
    <row r="36" spans="1:14">
      <c r="A36" s="16"/>
      <c r="B36" s="11" t="s">
        <v>7</v>
      </c>
      <c r="C36" s="25">
        <v>46.595666666666659</v>
      </c>
      <c r="D36" s="25">
        <v>47.647666666666659</v>
      </c>
      <c r="E36" s="25">
        <v>46.641666666666673</v>
      </c>
      <c r="F36" s="25">
        <v>49.959666666666664</v>
      </c>
      <c r="G36" s="26">
        <v>52.282999999999994</v>
      </c>
      <c r="H36" s="28">
        <f t="shared" si="0"/>
        <v>4.650418003856438</v>
      </c>
      <c r="I36" s="27">
        <f t="shared" si="4"/>
        <v>7.1138109701625707</v>
      </c>
      <c r="J36" s="28">
        <f t="shared" si="1"/>
        <v>0.27254124182570882</v>
      </c>
      <c r="K36" s="27">
        <f t="shared" si="2"/>
        <v>0.2665623412340154</v>
      </c>
      <c r="L36" s="18"/>
    </row>
    <row r="37" spans="1:14">
      <c r="A37" s="16"/>
      <c r="B37" s="11" t="s">
        <v>13</v>
      </c>
      <c r="C37" s="25">
        <v>25.539333333333335</v>
      </c>
      <c r="D37" s="25">
        <v>26.738666666666663</v>
      </c>
      <c r="E37" s="25">
        <v>31.558000000000003</v>
      </c>
      <c r="F37" s="25">
        <v>33.020000000000003</v>
      </c>
      <c r="G37" s="26">
        <v>35.237666666666662</v>
      </c>
      <c r="H37" s="28">
        <f t="shared" si="0"/>
        <v>6.7161316373914648</v>
      </c>
      <c r="I37" s="27">
        <f t="shared" si="4"/>
        <v>4.6327397173458351</v>
      </c>
      <c r="J37" s="28">
        <f t="shared" si="1"/>
        <v>0.18368719148430118</v>
      </c>
      <c r="K37" s="27">
        <f t="shared" si="2"/>
        <v>0.17617988859440994</v>
      </c>
      <c r="L37" s="18"/>
    </row>
    <row r="38" spans="1:14">
      <c r="A38" s="16"/>
      <c r="B38" s="11" t="s">
        <v>14</v>
      </c>
      <c r="C38" s="25">
        <v>20.020666666666667</v>
      </c>
      <c r="D38" s="25">
        <v>22.355999999999998</v>
      </c>
      <c r="E38" s="25">
        <v>23.084333333333333</v>
      </c>
      <c r="F38" s="25">
        <v>22.848666666666663</v>
      </c>
      <c r="G38" s="26">
        <v>23.667000000000002</v>
      </c>
      <c r="H38" s="28">
        <f t="shared" si="0"/>
        <v>3.5815364864470789</v>
      </c>
      <c r="I38" s="27">
        <f t="shared" si="4"/>
        <v>-1.0208944016865895</v>
      </c>
      <c r="J38" s="28">
        <f t="shared" si="1"/>
        <v>0.12337152746187197</v>
      </c>
      <c r="K38" s="27">
        <f t="shared" si="2"/>
        <v>0.12191022252768444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2430.9113333333335</v>
      </c>
      <c r="D13" s="26">
        <v>2266.9886666666666</v>
      </c>
      <c r="E13" s="26">
        <v>2485.9376666666667</v>
      </c>
      <c r="F13" s="26">
        <v>2756.5826666666667</v>
      </c>
      <c r="G13" s="26">
        <v>2736.8230000000003</v>
      </c>
      <c r="H13" s="28">
        <f t="shared" ref="H13:H38" si="0">IF(OR(OR(G13=0,F13=0),G13=""),"",(G13/F13-1)*100)</f>
        <v>-0.71681748948092538</v>
      </c>
      <c r="I13" s="27">
        <f>IF(OR(OR(G13=0,F13=0),F13=""),"",(F13/E13-1)*100)</f>
        <v>10.887038867828934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1027.3410000000003</v>
      </c>
      <c r="D14" s="25">
        <f t="shared" ref="D14:G14" si="3">D13-SUM(D15:D38)</f>
        <v>994.38033333333328</v>
      </c>
      <c r="E14" s="25">
        <f t="shared" si="3"/>
        <v>1036.7916666666663</v>
      </c>
      <c r="F14" s="25">
        <f t="shared" si="3"/>
        <v>1168.4923333333329</v>
      </c>
      <c r="G14" s="26">
        <f t="shared" si="3"/>
        <v>1172.2949999999996</v>
      </c>
      <c r="H14" s="28">
        <f t="shared" si="0"/>
        <v>0.32543360004930744</v>
      </c>
      <c r="I14" s="27">
        <f>IF(OR(OR(G14=0,F14=0),F14=""),"",(F14/E14-1)*100)</f>
        <v>12.702712695414542</v>
      </c>
      <c r="J14" s="28">
        <f t="shared" si="1"/>
        <v>42.834154784580498</v>
      </c>
      <c r="K14" s="27">
        <f t="shared" si="2"/>
        <v>42.389163490834285</v>
      </c>
      <c r="L14" s="18"/>
    </row>
    <row r="15" spans="1:15">
      <c r="A15" s="16"/>
      <c r="B15" s="12" t="s">
        <v>5</v>
      </c>
      <c r="C15" s="109">
        <v>427.50566666666663</v>
      </c>
      <c r="D15" s="109">
        <v>397.1223333333333</v>
      </c>
      <c r="E15" s="109">
        <v>423.57333333333332</v>
      </c>
      <c r="F15" s="109">
        <v>512.78699999999992</v>
      </c>
      <c r="G15" s="109">
        <v>467.70666666666665</v>
      </c>
      <c r="H15" s="50">
        <f t="shared" si="0"/>
        <v>-8.7912395075018033</v>
      </c>
      <c r="I15" s="36">
        <f t="shared" ref="I15:I38" si="4">IF(OR(OR(G15=0,F15=0),F15=""),"",(F15/E15-1)*100)</f>
        <v>21.062153739612178</v>
      </c>
      <c r="J15" s="50">
        <f t="shared" si="1"/>
        <v>17.089401348449154</v>
      </c>
      <c r="K15" s="36">
        <f t="shared" si="2"/>
        <v>18.602271798366768</v>
      </c>
      <c r="L15" s="18"/>
      <c r="N15" s="23" t="s">
        <v>5</v>
      </c>
      <c r="O15" s="34">
        <f>J15</f>
        <v>17.089401348449154</v>
      </c>
    </row>
    <row r="16" spans="1:15">
      <c r="A16" s="16"/>
      <c r="B16" s="11" t="s">
        <v>24</v>
      </c>
      <c r="C16" s="55">
        <v>206.45033333333333</v>
      </c>
      <c r="D16" s="55">
        <v>209.95699999999999</v>
      </c>
      <c r="E16" s="55">
        <v>276.37533333333334</v>
      </c>
      <c r="F16" s="55">
        <v>275.28600000000006</v>
      </c>
      <c r="G16" s="56">
        <v>245.45466666666667</v>
      </c>
      <c r="H16" s="28">
        <f t="shared" si="0"/>
        <v>-10.836487628623825</v>
      </c>
      <c r="I16" s="27">
        <f t="shared" si="4"/>
        <v>-0.39414998444142757</v>
      </c>
      <c r="J16" s="28">
        <f t="shared" si="1"/>
        <v>8.968598505152384</v>
      </c>
      <c r="K16" s="27">
        <f t="shared" si="2"/>
        <v>9.9864953563276675</v>
      </c>
      <c r="L16" s="18"/>
      <c r="N16" s="23" t="s">
        <v>39</v>
      </c>
      <c r="O16" s="34">
        <f>100-O15</f>
        <v>82.910598651550842</v>
      </c>
    </row>
    <row r="17" spans="1:12">
      <c r="A17" s="16"/>
      <c r="B17" s="11" t="s">
        <v>25</v>
      </c>
      <c r="C17" s="25">
        <v>145.71266666666665</v>
      </c>
      <c r="D17" s="25">
        <v>129.52066666666667</v>
      </c>
      <c r="E17" s="25">
        <v>168.95833333333334</v>
      </c>
      <c r="F17" s="25">
        <v>162.14566666666667</v>
      </c>
      <c r="G17" s="26">
        <v>184.7586666666667</v>
      </c>
      <c r="H17" s="28">
        <f t="shared" si="0"/>
        <v>13.946101961816249</v>
      </c>
      <c r="I17" s="27">
        <f t="shared" si="4"/>
        <v>-4.0321578298397114</v>
      </c>
      <c r="J17" s="28">
        <f t="shared" si="1"/>
        <v>6.7508445619854367</v>
      </c>
      <c r="K17" s="27">
        <f t="shared" si="2"/>
        <v>5.8821260333446679</v>
      </c>
      <c r="L17" s="18"/>
    </row>
    <row r="18" spans="1:12">
      <c r="A18" s="16"/>
      <c r="B18" s="11" t="s">
        <v>26</v>
      </c>
      <c r="C18" s="25">
        <v>98.737333333333325</v>
      </c>
      <c r="D18" s="25">
        <v>78.224666666666678</v>
      </c>
      <c r="E18" s="25">
        <v>80.705666666666659</v>
      </c>
      <c r="F18" s="25">
        <v>71.379000000000005</v>
      </c>
      <c r="G18" s="26">
        <v>74.278999999999996</v>
      </c>
      <c r="H18" s="28">
        <f t="shared" si="0"/>
        <v>4.0628195968001712</v>
      </c>
      <c r="I18" s="27">
        <f t="shared" si="4"/>
        <v>-11.556396287745162</v>
      </c>
      <c r="J18" s="28">
        <f t="shared" si="1"/>
        <v>2.7140593308372511</v>
      </c>
      <c r="K18" s="27">
        <f t="shared" si="2"/>
        <v>2.5894017568612733</v>
      </c>
      <c r="L18" s="18"/>
    </row>
    <row r="19" spans="1:12">
      <c r="A19" s="16"/>
      <c r="B19" s="11" t="s">
        <v>21</v>
      </c>
      <c r="C19" s="25">
        <v>50.519666666666666</v>
      </c>
      <c r="D19" s="25">
        <v>33.960666666666668</v>
      </c>
      <c r="E19" s="25">
        <v>42.398333333333333</v>
      </c>
      <c r="F19" s="25">
        <v>60.158333333333331</v>
      </c>
      <c r="G19" s="26">
        <v>72.99133333333333</v>
      </c>
      <c r="H19" s="28">
        <f t="shared" si="0"/>
        <v>21.332040448815626</v>
      </c>
      <c r="I19" s="27">
        <f t="shared" si="4"/>
        <v>41.888439010967417</v>
      </c>
      <c r="J19" s="28">
        <f t="shared" si="1"/>
        <v>2.667009643419882</v>
      </c>
      <c r="K19" s="27">
        <f t="shared" si="2"/>
        <v>2.1823518685212657</v>
      </c>
      <c r="L19" s="18"/>
    </row>
    <row r="20" spans="1:12">
      <c r="A20" s="16"/>
      <c r="B20" s="11" t="s">
        <v>20</v>
      </c>
      <c r="C20" s="25">
        <v>66.120666666666679</v>
      </c>
      <c r="D20" s="25">
        <v>48.81966666666667</v>
      </c>
      <c r="E20" s="25">
        <v>52.466666666666661</v>
      </c>
      <c r="F20" s="25">
        <v>64.234999999999999</v>
      </c>
      <c r="G20" s="26">
        <v>66.337666666666678</v>
      </c>
      <c r="H20" s="28">
        <f t="shared" si="0"/>
        <v>3.2733971614644419</v>
      </c>
      <c r="I20" s="27">
        <f t="shared" si="4"/>
        <v>22.430114358322761</v>
      </c>
      <c r="J20" s="28">
        <f t="shared" si="1"/>
        <v>2.4238932026903703</v>
      </c>
      <c r="K20" s="27">
        <f t="shared" si="2"/>
        <v>2.3302402926909016</v>
      </c>
      <c r="L20" s="18"/>
    </row>
    <row r="21" spans="1:12">
      <c r="A21" s="16"/>
      <c r="B21" s="11" t="s">
        <v>23</v>
      </c>
      <c r="C21" s="25">
        <v>39.900666666666666</v>
      </c>
      <c r="D21" s="25">
        <v>37.295999999999999</v>
      </c>
      <c r="E21" s="25">
        <v>46.397666666666673</v>
      </c>
      <c r="F21" s="25">
        <v>65.490333333333339</v>
      </c>
      <c r="G21" s="26">
        <v>63.592666666666673</v>
      </c>
      <c r="H21" s="28">
        <f t="shared" si="0"/>
        <v>-2.8976286576644861</v>
      </c>
      <c r="I21" s="27">
        <f t="shared" si="4"/>
        <v>41.150057833368045</v>
      </c>
      <c r="J21" s="28">
        <f t="shared" si="1"/>
        <v>2.3235944256046763</v>
      </c>
      <c r="K21" s="27">
        <f t="shared" si="2"/>
        <v>2.3757797698309555</v>
      </c>
      <c r="L21" s="18"/>
    </row>
    <row r="22" spans="1:12">
      <c r="A22" s="16"/>
      <c r="B22" s="11" t="s">
        <v>8</v>
      </c>
      <c r="C22" s="25">
        <v>47.723666666666666</v>
      </c>
      <c r="D22" s="25">
        <v>49.932333333333332</v>
      </c>
      <c r="E22" s="25">
        <v>51.641333333333328</v>
      </c>
      <c r="F22" s="25">
        <v>47.062333333333335</v>
      </c>
      <c r="G22" s="26">
        <v>52.904333333333334</v>
      </c>
      <c r="H22" s="28">
        <f t="shared" si="0"/>
        <v>12.413324172905437</v>
      </c>
      <c r="I22" s="27">
        <f t="shared" si="4"/>
        <v>-8.866928300327892</v>
      </c>
      <c r="J22" s="28">
        <f t="shared" si="1"/>
        <v>1.9330564429388866</v>
      </c>
      <c r="K22" s="27">
        <f t="shared" si="2"/>
        <v>1.7072708866098458</v>
      </c>
      <c r="L22" s="18"/>
    </row>
    <row r="23" spans="1:12">
      <c r="A23" s="16"/>
      <c r="B23" s="11" t="s">
        <v>6</v>
      </c>
      <c r="C23" s="25">
        <v>56.454999999999998</v>
      </c>
      <c r="D23" s="25">
        <v>44.667999999999999</v>
      </c>
      <c r="E23" s="25">
        <v>48.971333333333327</v>
      </c>
      <c r="F23" s="25">
        <v>47.105333333333334</v>
      </c>
      <c r="G23" s="26">
        <v>43.65</v>
      </c>
      <c r="H23" s="28">
        <f t="shared" si="0"/>
        <v>-7.3353335786464413</v>
      </c>
      <c r="I23" s="27">
        <f t="shared" si="4"/>
        <v>-3.8103924745088835</v>
      </c>
      <c r="J23" s="28">
        <f t="shared" si="1"/>
        <v>1.5949149798872631</v>
      </c>
      <c r="K23" s="27">
        <f t="shared" si="2"/>
        <v>1.7088307890397627</v>
      </c>
      <c r="L23" s="18"/>
    </row>
    <row r="24" spans="1:12">
      <c r="A24" s="16"/>
      <c r="B24" s="11" t="s">
        <v>22</v>
      </c>
      <c r="C24" s="25">
        <v>26.076666666666668</v>
      </c>
      <c r="D24" s="25">
        <v>23.234666666666666</v>
      </c>
      <c r="E24" s="25">
        <v>26.91</v>
      </c>
      <c r="F24" s="25">
        <v>34.244999999999997</v>
      </c>
      <c r="G24" s="26">
        <v>33.71</v>
      </c>
      <c r="H24" s="28">
        <f t="shared" si="0"/>
        <v>-1.5622718645057598</v>
      </c>
      <c r="I24" s="27">
        <f t="shared" si="4"/>
        <v>27.257525083612034</v>
      </c>
      <c r="J24" s="28">
        <f t="shared" si="1"/>
        <v>1.2317201368155704</v>
      </c>
      <c r="K24" s="27">
        <f t="shared" si="2"/>
        <v>1.2422990398256391</v>
      </c>
      <c r="L24" s="18"/>
    </row>
    <row r="25" spans="1:12">
      <c r="A25" s="16"/>
      <c r="B25" s="11" t="s">
        <v>11</v>
      </c>
      <c r="C25" s="25">
        <v>22.541</v>
      </c>
      <c r="D25" s="25">
        <v>22.611333333333334</v>
      </c>
      <c r="E25" s="25">
        <v>25.458333333333332</v>
      </c>
      <c r="F25" s="25">
        <v>31.345333333333333</v>
      </c>
      <c r="G25" s="26">
        <v>29.759666666666664</v>
      </c>
      <c r="H25" s="28">
        <f t="shared" si="0"/>
        <v>-5.0587009230507523</v>
      </c>
      <c r="I25" s="27">
        <f t="shared" si="4"/>
        <v>23.124058919803602</v>
      </c>
      <c r="J25" s="28">
        <f t="shared" si="1"/>
        <v>1.0873800266464677</v>
      </c>
      <c r="K25" s="27">
        <f t="shared" si="2"/>
        <v>1.1371084100748896</v>
      </c>
      <c r="L25" s="18"/>
    </row>
    <row r="26" spans="1:12">
      <c r="A26" s="16"/>
      <c r="B26" s="11" t="s">
        <v>19</v>
      </c>
      <c r="C26" s="25">
        <v>21.604666666666663</v>
      </c>
      <c r="D26" s="25">
        <v>22.594666666666665</v>
      </c>
      <c r="E26" s="25">
        <v>19.674333333333333</v>
      </c>
      <c r="F26" s="25">
        <v>24.828999999999997</v>
      </c>
      <c r="G26" s="26">
        <v>29.119333333333334</v>
      </c>
      <c r="H26" s="28">
        <f t="shared" si="0"/>
        <v>17.279525286291573</v>
      </c>
      <c r="I26" s="27">
        <f t="shared" si="4"/>
        <v>26.199955949375653</v>
      </c>
      <c r="J26" s="28">
        <f t="shared" si="1"/>
        <v>1.0639830684459073</v>
      </c>
      <c r="K26" s="27">
        <f t="shared" si="2"/>
        <v>0.90071668447454489</v>
      </c>
      <c r="L26" s="18"/>
    </row>
    <row r="27" spans="1:12">
      <c r="A27" s="16"/>
      <c r="B27" s="11" t="s">
        <v>9</v>
      </c>
      <c r="C27" s="25">
        <v>19.874666666666666</v>
      </c>
      <c r="D27" s="25">
        <v>21.208333333333332</v>
      </c>
      <c r="E27" s="25">
        <v>22.995666666666665</v>
      </c>
      <c r="F27" s="25">
        <v>27.739333333333335</v>
      </c>
      <c r="G27" s="26">
        <v>27.814000000000004</v>
      </c>
      <c r="H27" s="28">
        <f t="shared" si="0"/>
        <v>0.26917253478815351</v>
      </c>
      <c r="I27" s="27">
        <f t="shared" si="4"/>
        <v>20.628524214707134</v>
      </c>
      <c r="J27" s="28">
        <f t="shared" si="1"/>
        <v>1.0162878637018178</v>
      </c>
      <c r="K27" s="27">
        <f t="shared" si="2"/>
        <v>1.0062942667660491</v>
      </c>
      <c r="L27" s="18"/>
    </row>
    <row r="28" spans="1:12">
      <c r="A28" s="16"/>
      <c r="B28" s="11" t="s">
        <v>4</v>
      </c>
      <c r="C28" s="25">
        <v>23.226333333333333</v>
      </c>
      <c r="D28" s="25">
        <v>16.957666666666668</v>
      </c>
      <c r="E28" s="25">
        <v>22.72</v>
      </c>
      <c r="F28" s="25">
        <v>23.524000000000001</v>
      </c>
      <c r="G28" s="26">
        <v>26.912666666666667</v>
      </c>
      <c r="H28" s="28">
        <f t="shared" si="0"/>
        <v>14.405146517032241</v>
      </c>
      <c r="I28" s="27">
        <f t="shared" si="4"/>
        <v>3.5387323943662174</v>
      </c>
      <c r="J28" s="28">
        <f t="shared" si="1"/>
        <v>0.98335430046687955</v>
      </c>
      <c r="K28" s="27">
        <f t="shared" si="2"/>
        <v>0.85337545956660343</v>
      </c>
      <c r="L28" s="18"/>
    </row>
    <row r="29" spans="1:12">
      <c r="A29" s="16"/>
      <c r="B29" s="11" t="s">
        <v>10</v>
      </c>
      <c r="C29" s="25">
        <v>19.717333333333332</v>
      </c>
      <c r="D29" s="25">
        <v>18.462</v>
      </c>
      <c r="E29" s="25">
        <v>23.043666666666667</v>
      </c>
      <c r="F29" s="25">
        <v>24.002333333333336</v>
      </c>
      <c r="G29" s="26">
        <v>24.13</v>
      </c>
      <c r="H29" s="28">
        <f t="shared" si="0"/>
        <v>0.5318927326509737</v>
      </c>
      <c r="I29" s="27">
        <f t="shared" si="4"/>
        <v>4.1602175579696699</v>
      </c>
      <c r="J29" s="28">
        <f t="shared" si="1"/>
        <v>0.88167923172232898</v>
      </c>
      <c r="K29" s="27">
        <f t="shared" si="2"/>
        <v>0.87072786256606627</v>
      </c>
      <c r="L29" s="18"/>
    </row>
    <row r="30" spans="1:12">
      <c r="A30" s="16"/>
      <c r="B30" s="11" t="s">
        <v>18</v>
      </c>
      <c r="C30" s="25">
        <v>26.482333333333333</v>
      </c>
      <c r="D30" s="25">
        <v>20.300666666666668</v>
      </c>
      <c r="E30" s="25">
        <v>16.651</v>
      </c>
      <c r="F30" s="25">
        <v>19.692</v>
      </c>
      <c r="G30" s="26">
        <v>21.687666666666669</v>
      </c>
      <c r="H30" s="28">
        <f t="shared" si="0"/>
        <v>10.134403141715765</v>
      </c>
      <c r="I30" s="27">
        <f t="shared" si="4"/>
        <v>18.263167377334689</v>
      </c>
      <c r="J30" s="28">
        <f t="shared" si="1"/>
        <v>0.79243950619629655</v>
      </c>
      <c r="K30" s="27">
        <f t="shared" si="2"/>
        <v>0.71436275930052517</v>
      </c>
      <c r="L30" s="18"/>
    </row>
    <row r="31" spans="1:12">
      <c r="A31" s="16"/>
      <c r="B31" s="11" t="s">
        <v>12</v>
      </c>
      <c r="C31" s="25">
        <v>19.381666666666664</v>
      </c>
      <c r="D31" s="25">
        <v>25.049333333333333</v>
      </c>
      <c r="E31" s="25">
        <v>23.768000000000001</v>
      </c>
      <c r="F31" s="25">
        <v>23.246333333333336</v>
      </c>
      <c r="G31" s="26">
        <v>21.556999999999999</v>
      </c>
      <c r="H31" s="28">
        <f t="shared" si="0"/>
        <v>-7.2670958860895807</v>
      </c>
      <c r="I31" s="27">
        <f t="shared" si="4"/>
        <v>-2.1948277796477011</v>
      </c>
      <c r="J31" s="28">
        <f t="shared" si="1"/>
        <v>0.78766511389300642</v>
      </c>
      <c r="K31" s="27">
        <f t="shared" si="2"/>
        <v>0.84330260124008627</v>
      </c>
      <c r="L31" s="18"/>
    </row>
    <row r="32" spans="1:12">
      <c r="A32" s="16"/>
      <c r="B32" s="11" t="s">
        <v>16</v>
      </c>
      <c r="C32" s="25">
        <v>23.596</v>
      </c>
      <c r="D32" s="25">
        <v>19.039000000000001</v>
      </c>
      <c r="E32" s="25">
        <v>22.543666666666667</v>
      </c>
      <c r="F32" s="25">
        <v>19.419666666666668</v>
      </c>
      <c r="G32" s="26">
        <v>20.720333333333333</v>
      </c>
      <c r="H32" s="28">
        <f t="shared" si="0"/>
        <v>6.6976776120427628</v>
      </c>
      <c r="I32" s="27">
        <f t="shared" si="4"/>
        <v>-13.857550531560969</v>
      </c>
      <c r="J32" s="28">
        <f t="shared" si="1"/>
        <v>0.75709438766530857</v>
      </c>
      <c r="K32" s="27">
        <f t="shared" si="2"/>
        <v>0.70448337724438526</v>
      </c>
      <c r="L32" s="18"/>
    </row>
    <row r="33" spans="1:14">
      <c r="A33" s="16"/>
      <c r="B33" s="11" t="s">
        <v>15</v>
      </c>
      <c r="C33" s="25">
        <v>16.178000000000001</v>
      </c>
      <c r="D33" s="25">
        <v>11.959333333333333</v>
      </c>
      <c r="E33" s="25">
        <v>11.508333333333335</v>
      </c>
      <c r="F33" s="25">
        <v>11.614333333333333</v>
      </c>
      <c r="G33" s="26">
        <v>16.448666666666668</v>
      </c>
      <c r="H33" s="28">
        <f t="shared" si="0"/>
        <v>41.62385558074795</v>
      </c>
      <c r="I33" s="27">
        <f t="shared" si="4"/>
        <v>0.92107168718318366</v>
      </c>
      <c r="J33" s="28">
        <f t="shared" si="1"/>
        <v>0.60101316989321807</v>
      </c>
      <c r="K33" s="27">
        <f t="shared" si="2"/>
        <v>0.42133085554723071</v>
      </c>
      <c r="L33" s="18"/>
    </row>
    <row r="34" spans="1:14">
      <c r="A34" s="16"/>
      <c r="B34" s="11" t="s">
        <v>17</v>
      </c>
      <c r="C34" s="25">
        <v>11.572666666666665</v>
      </c>
      <c r="D34" s="25">
        <v>9.5986666666666665</v>
      </c>
      <c r="E34" s="25">
        <v>11.507666666666665</v>
      </c>
      <c r="F34" s="25">
        <v>11.764333333333333</v>
      </c>
      <c r="G34" s="26">
        <v>10.711666666666666</v>
      </c>
      <c r="H34" s="28">
        <f t="shared" si="0"/>
        <v>-8.9479500184172505</v>
      </c>
      <c r="I34" s="27">
        <f t="shared" si="4"/>
        <v>2.2303971265533296</v>
      </c>
      <c r="J34" s="28">
        <f t="shared" si="1"/>
        <v>0.39139055271994805</v>
      </c>
      <c r="K34" s="27">
        <f t="shared" si="2"/>
        <v>0.42677237565159176</v>
      </c>
      <c r="L34" s="18"/>
    </row>
    <row r="35" spans="1:14">
      <c r="A35" s="16"/>
      <c r="B35" s="11" t="s">
        <v>13</v>
      </c>
      <c r="C35" s="25">
        <v>9.8726666666666674</v>
      </c>
      <c r="D35" s="25">
        <v>7.5706666666666669</v>
      </c>
      <c r="E35" s="25">
        <v>8.7473333333333319</v>
      </c>
      <c r="F35" s="25">
        <v>7.6789999999999994</v>
      </c>
      <c r="G35" s="26">
        <v>10.603666666666667</v>
      </c>
      <c r="H35" s="28">
        <f t="shared" si="0"/>
        <v>38.08655640925469</v>
      </c>
      <c r="I35" s="27">
        <f t="shared" si="4"/>
        <v>-12.213245941620299</v>
      </c>
      <c r="J35" s="28">
        <f t="shared" si="1"/>
        <v>0.38744437132641263</v>
      </c>
      <c r="K35" s="27">
        <f t="shared" si="2"/>
        <v>0.27856955254259258</v>
      </c>
      <c r="L35" s="18"/>
    </row>
    <row r="36" spans="1:14">
      <c r="A36" s="16"/>
      <c r="B36" s="11" t="s">
        <v>181</v>
      </c>
      <c r="C36" s="25">
        <v>13.645</v>
      </c>
      <c r="D36" s="25">
        <v>13.781333333333334</v>
      </c>
      <c r="E36" s="25">
        <v>12.791666666666666</v>
      </c>
      <c r="F36" s="25">
        <v>12.340666666666666</v>
      </c>
      <c r="G36" s="26">
        <v>9.4756666666666671</v>
      </c>
      <c r="H36" s="28">
        <f t="shared" si="0"/>
        <v>-23.215925665820315</v>
      </c>
      <c r="I36" s="27">
        <f t="shared" si="4"/>
        <v>-3.5257328990228043</v>
      </c>
      <c r="J36" s="28">
        <f t="shared" si="1"/>
        <v>0.34622869899393077</v>
      </c>
      <c r="K36" s="27">
        <f t="shared" si="2"/>
        <v>0.447679905119237</v>
      </c>
      <c r="L36" s="18"/>
    </row>
    <row r="37" spans="1:14">
      <c r="A37" s="16"/>
      <c r="B37" s="11" t="s">
        <v>7</v>
      </c>
      <c r="C37" s="25">
        <v>7.4483333333333341</v>
      </c>
      <c r="D37" s="25">
        <v>8.6733333333333338</v>
      </c>
      <c r="E37" s="25">
        <v>7.4066666666666663</v>
      </c>
      <c r="F37" s="25">
        <v>8.43</v>
      </c>
      <c r="G37" s="26">
        <v>7.9433333333333325</v>
      </c>
      <c r="H37" s="28">
        <f t="shared" si="0"/>
        <v>-5.7730328192961755</v>
      </c>
      <c r="I37" s="27">
        <f t="shared" si="4"/>
        <v>13.816381638163811</v>
      </c>
      <c r="J37" s="28">
        <f t="shared" si="1"/>
        <v>0.29023920558009531</v>
      </c>
      <c r="K37" s="27">
        <f t="shared" si="2"/>
        <v>0.30581342986509386</v>
      </c>
      <c r="L37" s="18"/>
    </row>
    <row r="38" spans="1:14">
      <c r="A38" s="16"/>
      <c r="B38" s="11" t="s">
        <v>14</v>
      </c>
      <c r="C38" s="25">
        <v>3.2273333333333336</v>
      </c>
      <c r="D38" s="25">
        <v>2.0659999999999998</v>
      </c>
      <c r="E38" s="25">
        <v>1.9316666666666666</v>
      </c>
      <c r="F38" s="25">
        <v>2.57</v>
      </c>
      <c r="G38" s="26">
        <v>2.2593333333333336</v>
      </c>
      <c r="H38" s="28">
        <f t="shared" si="0"/>
        <v>-12.088197146562884</v>
      </c>
      <c r="I38" s="27">
        <f t="shared" si="4"/>
        <v>33.04572907679033</v>
      </c>
      <c r="J38" s="28">
        <f t="shared" si="1"/>
        <v>8.2553140386986426E-2</v>
      </c>
      <c r="K38" s="27">
        <f t="shared" si="2"/>
        <v>9.3231377788053515E-2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98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2205.3796666666663</v>
      </c>
      <c r="D13" s="26">
        <v>2081.7833333333333</v>
      </c>
      <c r="E13" s="26">
        <v>2310.9593333333332</v>
      </c>
      <c r="F13" s="26">
        <v>2558.386</v>
      </c>
      <c r="G13" s="26">
        <v>2548.1990000000001</v>
      </c>
      <c r="H13" s="28">
        <f t="shared" ref="H13:H38" si="0">IF(OR(OR(G13=0,F13=0),G13=""),"",(G13/F13-1)*100)</f>
        <v>-0.39818072800585913</v>
      </c>
      <c r="I13" s="27">
        <f>IF(OR(OR(G13=0,F13=0),F13=""),"",(F13/E13-1)*100)</f>
        <v>10.706664678074528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902.25199999999904</v>
      </c>
      <c r="D14" s="25">
        <f t="shared" ref="D14:F14" si="3">D13-SUM(D15:D38)</f>
        <v>886.62166666666667</v>
      </c>
      <c r="E14" s="25">
        <f t="shared" si="3"/>
        <v>950.83899999999994</v>
      </c>
      <c r="F14" s="25">
        <f t="shared" si="3"/>
        <v>1059.653666666667</v>
      </c>
      <c r="G14" s="26">
        <f>G13-SUM(G15:G38)</f>
        <v>1055.6079999999999</v>
      </c>
      <c r="H14" s="28">
        <f t="shared" si="0"/>
        <v>-0.38179140920575616</v>
      </c>
      <c r="I14" s="27">
        <f>IF(OR(OR(G14=0,F14=0),F14=""),"",(F14/E14-1)*100)</f>
        <v>11.444068519135953</v>
      </c>
      <c r="J14" s="28">
        <f t="shared" si="1"/>
        <v>41.425650037536307</v>
      </c>
      <c r="K14" s="27">
        <f t="shared" si="2"/>
        <v>41.418834635065508</v>
      </c>
      <c r="L14" s="18"/>
    </row>
    <row r="15" spans="1:15">
      <c r="A15" s="16"/>
      <c r="B15" s="12" t="s">
        <v>5</v>
      </c>
      <c r="C15" s="109">
        <v>401.80566666666664</v>
      </c>
      <c r="D15" s="109">
        <v>372.9083333333333</v>
      </c>
      <c r="E15" s="109">
        <v>406.8296666666667</v>
      </c>
      <c r="F15" s="109">
        <v>479.71533333333332</v>
      </c>
      <c r="G15" s="109">
        <v>457.09333333333331</v>
      </c>
      <c r="H15" s="50">
        <f t="shared" si="0"/>
        <v>-4.7157133466653178</v>
      </c>
      <c r="I15" s="36">
        <f t="shared" ref="I15:I38" si="4">IF(OR(OR(G15=0,F15=0),F15=""),"",(F15/E15-1)*100)</f>
        <v>17.915524023567599</v>
      </c>
      <c r="J15" s="50">
        <f t="shared" si="1"/>
        <v>17.9378978381725</v>
      </c>
      <c r="K15" s="36">
        <f t="shared" si="2"/>
        <v>18.750701939947035</v>
      </c>
      <c r="L15" s="18"/>
      <c r="N15" s="23" t="s">
        <v>5</v>
      </c>
      <c r="O15" s="34">
        <f>J15</f>
        <v>17.9378978381725</v>
      </c>
    </row>
    <row r="16" spans="1:15">
      <c r="A16" s="16"/>
      <c r="B16" s="11" t="s">
        <v>24</v>
      </c>
      <c r="C16" s="55">
        <v>191.76966666666667</v>
      </c>
      <c r="D16" s="55">
        <v>197.84699999999998</v>
      </c>
      <c r="E16" s="55">
        <v>251.88166666666666</v>
      </c>
      <c r="F16" s="55">
        <v>260.10699999999997</v>
      </c>
      <c r="G16" s="56">
        <v>230.25366666666665</v>
      </c>
      <c r="H16" s="28">
        <f t="shared" si="0"/>
        <v>-11.477327920176439</v>
      </c>
      <c r="I16" s="27">
        <f t="shared" si="4"/>
        <v>3.2655545924342722</v>
      </c>
      <c r="J16" s="28">
        <f t="shared" si="1"/>
        <v>9.0359374078188814</v>
      </c>
      <c r="K16" s="27">
        <f t="shared" si="2"/>
        <v>10.166839562130185</v>
      </c>
      <c r="L16" s="18"/>
      <c r="N16" s="23" t="s">
        <v>39</v>
      </c>
      <c r="O16" s="34">
        <f>100-O15</f>
        <v>82.062102161827497</v>
      </c>
    </row>
    <row r="17" spans="1:12">
      <c r="A17" s="16"/>
      <c r="B17" s="11" t="s">
        <v>25</v>
      </c>
      <c r="C17" s="25">
        <v>129.80266666666668</v>
      </c>
      <c r="D17" s="25">
        <v>120.035</v>
      </c>
      <c r="E17" s="25">
        <v>153.53800000000001</v>
      </c>
      <c r="F17" s="25">
        <v>150.98633333333333</v>
      </c>
      <c r="G17" s="26">
        <v>173.72200000000001</v>
      </c>
      <c r="H17" s="28">
        <f t="shared" si="0"/>
        <v>15.058095765841939</v>
      </c>
      <c r="I17" s="27">
        <f t="shared" si="4"/>
        <v>-1.661912143356481</v>
      </c>
      <c r="J17" s="28">
        <f t="shared" si="1"/>
        <v>6.8174424367955568</v>
      </c>
      <c r="K17" s="27">
        <f t="shared" si="2"/>
        <v>5.9016244356142247</v>
      </c>
      <c r="L17" s="18"/>
    </row>
    <row r="18" spans="1:12">
      <c r="A18" s="16"/>
      <c r="B18" s="11" t="s">
        <v>26</v>
      </c>
      <c r="C18" s="25">
        <v>93.102333333333334</v>
      </c>
      <c r="D18" s="25">
        <v>74.00533333333334</v>
      </c>
      <c r="E18" s="25">
        <v>75.379333333333321</v>
      </c>
      <c r="F18" s="25">
        <v>67.202666666666673</v>
      </c>
      <c r="G18" s="26">
        <v>69.695333333333338</v>
      </c>
      <c r="H18" s="28">
        <f t="shared" si="0"/>
        <v>3.7091782072139923</v>
      </c>
      <c r="I18" s="27">
        <f t="shared" si="4"/>
        <v>-10.847358692479791</v>
      </c>
      <c r="J18" s="28">
        <f t="shared" si="1"/>
        <v>2.7350820455283649</v>
      </c>
      <c r="K18" s="27">
        <f t="shared" si="2"/>
        <v>2.6267602569223985</v>
      </c>
      <c r="L18" s="18"/>
    </row>
    <row r="19" spans="1:12">
      <c r="A19" s="16"/>
      <c r="B19" s="11" t="s">
        <v>21</v>
      </c>
      <c r="C19" s="25">
        <v>46.984666666666669</v>
      </c>
      <c r="D19" s="25">
        <v>32.034666666666666</v>
      </c>
      <c r="E19" s="25">
        <v>38.669333333333334</v>
      </c>
      <c r="F19" s="25">
        <v>57.413999999999994</v>
      </c>
      <c r="G19" s="26">
        <v>68.766000000000005</v>
      </c>
      <c r="H19" s="28">
        <f t="shared" si="0"/>
        <v>19.772181001149569</v>
      </c>
      <c r="I19" s="27">
        <f t="shared" si="4"/>
        <v>48.474243155644416</v>
      </c>
      <c r="J19" s="28">
        <f t="shared" si="1"/>
        <v>2.6986118431095845</v>
      </c>
      <c r="K19" s="27">
        <f t="shared" si="2"/>
        <v>2.2441492409667654</v>
      </c>
      <c r="L19" s="18"/>
    </row>
    <row r="20" spans="1:12">
      <c r="A20" s="16"/>
      <c r="B20" s="11" t="s">
        <v>20</v>
      </c>
      <c r="C20" s="25">
        <v>61.881000000000007</v>
      </c>
      <c r="D20" s="25">
        <v>46.479333333333329</v>
      </c>
      <c r="E20" s="25">
        <v>47.650999999999989</v>
      </c>
      <c r="F20" s="25">
        <v>61.359666666666669</v>
      </c>
      <c r="G20" s="26">
        <v>63.001333333333328</v>
      </c>
      <c r="H20" s="28">
        <f t="shared" si="0"/>
        <v>2.6754817225213001</v>
      </c>
      <c r="I20" s="27">
        <f t="shared" si="4"/>
        <v>28.76889607073656</v>
      </c>
      <c r="J20" s="28">
        <f t="shared" si="1"/>
        <v>2.4723867065850555</v>
      </c>
      <c r="K20" s="27">
        <f t="shared" si="2"/>
        <v>2.3983740790743333</v>
      </c>
      <c r="L20" s="18"/>
    </row>
    <row r="21" spans="1:12">
      <c r="A21" s="16"/>
      <c r="B21" s="11" t="s">
        <v>23</v>
      </c>
      <c r="C21" s="25">
        <v>38.269333333333329</v>
      </c>
      <c r="D21" s="25">
        <v>34.809333333333335</v>
      </c>
      <c r="E21" s="25">
        <v>44.783666666666669</v>
      </c>
      <c r="F21" s="25">
        <v>62.403666666666673</v>
      </c>
      <c r="G21" s="26">
        <v>61.656000000000006</v>
      </c>
      <c r="H21" s="28">
        <f t="shared" si="0"/>
        <v>-1.1981133587235848</v>
      </c>
      <c r="I21" s="27">
        <f t="shared" si="4"/>
        <v>39.344701565302827</v>
      </c>
      <c r="J21" s="28">
        <f t="shared" si="1"/>
        <v>2.4195912485641822</v>
      </c>
      <c r="K21" s="27">
        <f t="shared" si="2"/>
        <v>2.4391810565984442</v>
      </c>
      <c r="L21" s="18"/>
    </row>
    <row r="22" spans="1:12">
      <c r="A22" s="16"/>
      <c r="B22" s="11" t="s">
        <v>8</v>
      </c>
      <c r="C22" s="25">
        <v>44.587333333333333</v>
      </c>
      <c r="D22" s="25">
        <v>46.229666666666667</v>
      </c>
      <c r="E22" s="25">
        <v>49.934333333333335</v>
      </c>
      <c r="F22" s="25">
        <v>45.296666666666674</v>
      </c>
      <c r="G22" s="26">
        <v>48.936666666666667</v>
      </c>
      <c r="H22" s="28">
        <f t="shared" si="0"/>
        <v>8.0359113989255881</v>
      </c>
      <c r="I22" s="27">
        <f t="shared" si="4"/>
        <v>-9.2875309573239413</v>
      </c>
      <c r="J22" s="28">
        <f t="shared" si="1"/>
        <v>1.920441326076443</v>
      </c>
      <c r="K22" s="27">
        <f t="shared" si="2"/>
        <v>1.7705172974940713</v>
      </c>
      <c r="L22" s="18"/>
    </row>
    <row r="23" spans="1:12">
      <c r="A23" s="16"/>
      <c r="B23" s="11" t="s">
        <v>6</v>
      </c>
      <c r="C23" s="25">
        <v>52.187666666666665</v>
      </c>
      <c r="D23" s="25">
        <v>42.422333333333334</v>
      </c>
      <c r="E23" s="25">
        <v>46.967999999999996</v>
      </c>
      <c r="F23" s="25">
        <v>45.562333333333328</v>
      </c>
      <c r="G23" s="26">
        <v>40.282000000000004</v>
      </c>
      <c r="H23" s="28">
        <f t="shared" si="0"/>
        <v>-11.589251355286144</v>
      </c>
      <c r="I23" s="27">
        <f t="shared" si="4"/>
        <v>-2.9928178050303789</v>
      </c>
      <c r="J23" s="28">
        <f t="shared" si="1"/>
        <v>1.5808027552008301</v>
      </c>
      <c r="K23" s="27">
        <f t="shared" si="2"/>
        <v>1.7809014485434693</v>
      </c>
      <c r="L23" s="18"/>
    </row>
    <row r="24" spans="1:12">
      <c r="A24" s="16"/>
      <c r="B24" s="11" t="s">
        <v>22</v>
      </c>
      <c r="C24" s="25">
        <v>24.138333333333335</v>
      </c>
      <c r="D24" s="25">
        <v>21.761666666666667</v>
      </c>
      <c r="E24" s="25">
        <v>25.073666666666668</v>
      </c>
      <c r="F24" s="25">
        <v>31.395333333333337</v>
      </c>
      <c r="G24" s="26">
        <v>31.683999999999997</v>
      </c>
      <c r="H24" s="28">
        <f t="shared" si="0"/>
        <v>0.91945724417639152</v>
      </c>
      <c r="I24" s="27">
        <f t="shared" si="4"/>
        <v>25.212374204012189</v>
      </c>
      <c r="J24" s="28">
        <f t="shared" si="1"/>
        <v>1.2433879771556302</v>
      </c>
      <c r="K24" s="27">
        <f t="shared" si="2"/>
        <v>1.2271538905127426</v>
      </c>
      <c r="L24" s="18"/>
    </row>
    <row r="25" spans="1:12">
      <c r="A25" s="16"/>
      <c r="B25" s="11" t="s">
        <v>19</v>
      </c>
      <c r="C25" s="25">
        <v>20.675333333333338</v>
      </c>
      <c r="D25" s="25">
        <v>21.163666666666668</v>
      </c>
      <c r="E25" s="25">
        <v>19.122666666666667</v>
      </c>
      <c r="F25" s="25">
        <v>23.909333333333333</v>
      </c>
      <c r="G25" s="26">
        <v>28.587666666666667</v>
      </c>
      <c r="H25" s="28">
        <f t="shared" si="0"/>
        <v>19.566975239794782</v>
      </c>
      <c r="I25" s="27">
        <f t="shared" si="4"/>
        <v>25.031376377074309</v>
      </c>
      <c r="J25" s="28">
        <f t="shared" si="1"/>
        <v>1.1218773206749812</v>
      </c>
      <c r="K25" s="27">
        <f t="shared" si="2"/>
        <v>0.93454753635039167</v>
      </c>
      <c r="L25" s="18"/>
    </row>
    <row r="26" spans="1:12">
      <c r="A26" s="16"/>
      <c r="B26" s="11" t="s">
        <v>11</v>
      </c>
      <c r="C26" s="25">
        <v>21.344666666666669</v>
      </c>
      <c r="D26" s="25">
        <v>22.16033333333333</v>
      </c>
      <c r="E26" s="25">
        <v>24.855999999999998</v>
      </c>
      <c r="F26" s="25">
        <v>30.648</v>
      </c>
      <c r="G26" s="26">
        <v>28.512666666666664</v>
      </c>
      <c r="H26" s="28">
        <f t="shared" si="0"/>
        <v>-6.967284434003318</v>
      </c>
      <c r="I26" s="27">
        <f t="shared" si="4"/>
        <v>23.30222079176054</v>
      </c>
      <c r="J26" s="28">
        <f t="shared" si="1"/>
        <v>1.1189340654582574</v>
      </c>
      <c r="K26" s="27">
        <f t="shared" si="2"/>
        <v>1.1979427654779224</v>
      </c>
      <c r="L26" s="18"/>
    </row>
    <row r="27" spans="1:12">
      <c r="A27" s="16"/>
      <c r="B27" s="11" t="s">
        <v>9</v>
      </c>
      <c r="C27" s="25">
        <v>18.553999999999998</v>
      </c>
      <c r="D27" s="25">
        <v>20.686999999999998</v>
      </c>
      <c r="E27" s="25">
        <v>22.137666666666664</v>
      </c>
      <c r="F27" s="25">
        <v>27.094999999999999</v>
      </c>
      <c r="G27" s="26">
        <v>26.824333333333332</v>
      </c>
      <c r="H27" s="28">
        <f t="shared" si="0"/>
        <v>-0.99895429661068791</v>
      </c>
      <c r="I27" s="27">
        <f t="shared" si="4"/>
        <v>22.393206149398459</v>
      </c>
      <c r="J27" s="28">
        <f t="shared" si="1"/>
        <v>1.0526781202462339</v>
      </c>
      <c r="K27" s="27">
        <f t="shared" si="2"/>
        <v>1.0590661456089894</v>
      </c>
      <c r="L27" s="18"/>
    </row>
    <row r="28" spans="1:12">
      <c r="A28" s="16"/>
      <c r="B28" s="11" t="s">
        <v>4</v>
      </c>
      <c r="C28" s="25">
        <v>20.364000000000001</v>
      </c>
      <c r="D28" s="25">
        <v>14.995666666666665</v>
      </c>
      <c r="E28" s="25">
        <v>21.548999999999996</v>
      </c>
      <c r="F28" s="25">
        <v>22.03533333333333</v>
      </c>
      <c r="G28" s="26">
        <v>25.547666666666668</v>
      </c>
      <c r="H28" s="28">
        <f t="shared" si="0"/>
        <v>15.939551629201599</v>
      </c>
      <c r="I28" s="27">
        <f t="shared" si="4"/>
        <v>2.256871935279281</v>
      </c>
      <c r="J28" s="28">
        <f t="shared" si="1"/>
        <v>1.002577375890449</v>
      </c>
      <c r="K28" s="27">
        <f t="shared" si="2"/>
        <v>0.86129822995174821</v>
      </c>
      <c r="L28" s="18"/>
    </row>
    <row r="29" spans="1:12">
      <c r="A29" s="16"/>
      <c r="B29" s="11" t="s">
        <v>10</v>
      </c>
      <c r="C29" s="25">
        <v>17.318333333333332</v>
      </c>
      <c r="D29" s="25">
        <v>17.218</v>
      </c>
      <c r="E29" s="25">
        <v>21.792000000000002</v>
      </c>
      <c r="F29" s="25">
        <v>22.706333333333333</v>
      </c>
      <c r="G29" s="26">
        <v>23.131333333333334</v>
      </c>
      <c r="H29" s="28">
        <f t="shared" si="0"/>
        <v>1.8717244821562229</v>
      </c>
      <c r="I29" s="27">
        <f t="shared" si="4"/>
        <v>4.1957293196279943</v>
      </c>
      <c r="J29" s="28">
        <f t="shared" si="1"/>
        <v>0.90775223337476119</v>
      </c>
      <c r="K29" s="27">
        <f t="shared" si="2"/>
        <v>0.88752570305393064</v>
      </c>
      <c r="L29" s="18"/>
    </row>
    <row r="30" spans="1:12">
      <c r="A30" s="16"/>
      <c r="B30" s="11" t="s">
        <v>12</v>
      </c>
      <c r="C30" s="25">
        <v>18.79</v>
      </c>
      <c r="D30" s="25">
        <v>24.186999999999998</v>
      </c>
      <c r="E30" s="25">
        <v>23.338666666666668</v>
      </c>
      <c r="F30" s="25">
        <v>22.697666666666663</v>
      </c>
      <c r="G30" s="26">
        <v>20.883333333333333</v>
      </c>
      <c r="H30" s="28">
        <f t="shared" si="0"/>
        <v>-7.9934795059697699</v>
      </c>
      <c r="I30" s="27">
        <f t="shared" si="4"/>
        <v>-2.7465150822669315</v>
      </c>
      <c r="J30" s="28">
        <f t="shared" si="1"/>
        <v>0.81953306367883083</v>
      </c>
      <c r="K30" s="27">
        <f t="shared" si="2"/>
        <v>0.88718694781267027</v>
      </c>
      <c r="L30" s="18"/>
    </row>
    <row r="31" spans="1:12">
      <c r="A31" s="16"/>
      <c r="B31" s="11" t="s">
        <v>18</v>
      </c>
      <c r="C31" s="25">
        <v>24.602</v>
      </c>
      <c r="D31" s="25">
        <v>19.179000000000002</v>
      </c>
      <c r="E31" s="25">
        <v>15.839333333333334</v>
      </c>
      <c r="F31" s="25">
        <v>18.912666666666667</v>
      </c>
      <c r="G31" s="26">
        <v>20.043666666666663</v>
      </c>
      <c r="H31" s="28">
        <f t="shared" si="0"/>
        <v>5.9801191441361867</v>
      </c>
      <c r="I31" s="27">
        <f t="shared" si="4"/>
        <v>19.403173534239659</v>
      </c>
      <c r="J31" s="28">
        <f t="shared" si="1"/>
        <v>0.78658168638582238</v>
      </c>
      <c r="K31" s="27">
        <f t="shared" si="2"/>
        <v>0.73924211071615731</v>
      </c>
      <c r="L31" s="18"/>
    </row>
    <row r="32" spans="1:12">
      <c r="A32" s="16"/>
      <c r="B32" s="11" t="s">
        <v>16</v>
      </c>
      <c r="C32" s="25">
        <v>21.785</v>
      </c>
      <c r="D32" s="25">
        <v>18.257000000000001</v>
      </c>
      <c r="E32" s="25">
        <v>21.968333333333334</v>
      </c>
      <c r="F32" s="25">
        <v>17.966666666666665</v>
      </c>
      <c r="G32" s="26">
        <v>19.217000000000002</v>
      </c>
      <c r="H32" s="28">
        <f t="shared" si="0"/>
        <v>6.9591836734694157</v>
      </c>
      <c r="I32" s="27">
        <f t="shared" si="4"/>
        <v>-18.215613382899644</v>
      </c>
      <c r="J32" s="28">
        <f t="shared" si="1"/>
        <v>0.7541404733303797</v>
      </c>
      <c r="K32" s="27">
        <f t="shared" si="2"/>
        <v>0.70226567322783451</v>
      </c>
      <c r="L32" s="18"/>
    </row>
    <row r="33" spans="1:14">
      <c r="A33" s="16"/>
      <c r="B33" s="11" t="s">
        <v>15</v>
      </c>
      <c r="C33" s="25">
        <v>13.925666666666666</v>
      </c>
      <c r="D33" s="25">
        <v>10.966666666666669</v>
      </c>
      <c r="E33" s="25">
        <v>9.9003333333333341</v>
      </c>
      <c r="F33" s="25">
        <v>10.825333333333333</v>
      </c>
      <c r="G33" s="26">
        <v>15.869666666666665</v>
      </c>
      <c r="H33" s="28">
        <f t="shared" si="0"/>
        <v>46.597487375292523</v>
      </c>
      <c r="I33" s="27">
        <f t="shared" si="4"/>
        <v>9.3431197602774176</v>
      </c>
      <c r="J33" s="28">
        <f t="shared" si="1"/>
        <v>0.62277972272442872</v>
      </c>
      <c r="K33" s="27">
        <f t="shared" si="2"/>
        <v>0.42313135442944622</v>
      </c>
      <c r="L33" s="18"/>
    </row>
    <row r="34" spans="1:14">
      <c r="A34" s="16"/>
      <c r="B34" s="11" t="s">
        <v>17</v>
      </c>
      <c r="C34" s="25">
        <v>10.925666666666666</v>
      </c>
      <c r="D34" s="25">
        <v>9.1319999999999997</v>
      </c>
      <c r="E34" s="25">
        <v>11.027666666666667</v>
      </c>
      <c r="F34" s="25">
        <v>11.432</v>
      </c>
      <c r="G34" s="26">
        <v>10.545999999999999</v>
      </c>
      <c r="H34" s="28">
        <f t="shared" si="0"/>
        <v>-7.7501749475157533</v>
      </c>
      <c r="I34" s="27">
        <f t="shared" si="4"/>
        <v>3.6665356829791662</v>
      </c>
      <c r="J34" s="28">
        <f t="shared" si="1"/>
        <v>0.41386092687423542</v>
      </c>
      <c r="K34" s="27">
        <f t="shared" si="2"/>
        <v>0.44684422131765889</v>
      </c>
      <c r="L34" s="18"/>
    </row>
    <row r="35" spans="1:14">
      <c r="A35" s="16"/>
      <c r="B35" s="11" t="s">
        <v>13</v>
      </c>
      <c r="C35" s="25">
        <v>8.6693333333333324</v>
      </c>
      <c r="D35" s="25">
        <v>6.7736666666666663</v>
      </c>
      <c r="E35" s="25">
        <v>7.6086666666666671</v>
      </c>
      <c r="F35" s="25">
        <v>7.003333333333333</v>
      </c>
      <c r="G35" s="26">
        <v>9.2903333333333329</v>
      </c>
      <c r="H35" s="28">
        <f t="shared" si="0"/>
        <v>32.655878153260346</v>
      </c>
      <c r="I35" s="27">
        <f t="shared" si="4"/>
        <v>-7.9558398317707946</v>
      </c>
      <c r="J35" s="28">
        <f t="shared" si="1"/>
        <v>0.36458429397913322</v>
      </c>
      <c r="K35" s="27">
        <f t="shared" si="2"/>
        <v>0.27374029303370689</v>
      </c>
      <c r="L35" s="18"/>
    </row>
    <row r="36" spans="1:14">
      <c r="A36" s="16"/>
      <c r="B36" s="11" t="s">
        <v>181</v>
      </c>
      <c r="C36" s="25">
        <v>11.868666666666664</v>
      </c>
      <c r="D36" s="25">
        <v>12.02</v>
      </c>
      <c r="E36" s="25">
        <v>11.381333333333332</v>
      </c>
      <c r="F36" s="25">
        <v>11.568</v>
      </c>
      <c r="G36" s="26">
        <v>8.9670000000000005</v>
      </c>
      <c r="H36" s="28">
        <f t="shared" si="0"/>
        <v>-22.484439834024894</v>
      </c>
      <c r="I36" s="27">
        <f t="shared" si="4"/>
        <v>1.6401124648547372</v>
      </c>
      <c r="J36" s="28">
        <f t="shared" si="1"/>
        <v>0.35189559371148016</v>
      </c>
      <c r="K36" s="27">
        <f t="shared" si="2"/>
        <v>0.45216007279589548</v>
      </c>
      <c r="L36" s="18"/>
    </row>
    <row r="37" spans="1:14">
      <c r="A37" s="16"/>
      <c r="B37" s="11" t="s">
        <v>7</v>
      </c>
      <c r="C37" s="25">
        <v>6.7966666666666669</v>
      </c>
      <c r="D37" s="25">
        <v>7.9986666666666659</v>
      </c>
      <c r="E37" s="25">
        <v>7.0733333333333333</v>
      </c>
      <c r="F37" s="25">
        <v>7.9963333333333333</v>
      </c>
      <c r="G37" s="26">
        <v>7.894333333333333</v>
      </c>
      <c r="H37" s="28">
        <f t="shared" si="0"/>
        <v>-1.2755846429613582</v>
      </c>
      <c r="I37" s="27">
        <f t="shared" si="4"/>
        <v>13.04901036757775</v>
      </c>
      <c r="J37" s="28">
        <f t="shared" si="1"/>
        <v>0.30980050354518357</v>
      </c>
      <c r="K37" s="27">
        <f t="shared" si="2"/>
        <v>0.31255382625347911</v>
      </c>
      <c r="L37" s="18"/>
    </row>
    <row r="38" spans="1:14">
      <c r="A38" s="16"/>
      <c r="B38" s="11" t="s">
        <v>14</v>
      </c>
      <c r="C38" s="25">
        <v>2.9796666666666667</v>
      </c>
      <c r="D38" s="25">
        <v>1.8903333333333332</v>
      </c>
      <c r="E38" s="25">
        <v>1.8166666666666667</v>
      </c>
      <c r="F38" s="25">
        <v>2.4933333333333336</v>
      </c>
      <c r="G38" s="26">
        <v>2.1856666666666666</v>
      </c>
      <c r="H38" s="28">
        <f t="shared" si="0"/>
        <v>-12.339572192513382</v>
      </c>
      <c r="I38" s="27">
        <f t="shared" si="4"/>
        <v>37.247706422018354</v>
      </c>
      <c r="J38" s="28">
        <f t="shared" si="1"/>
        <v>8.5772997582475557E-2</v>
      </c>
      <c r="K38" s="27">
        <f t="shared" si="2"/>
        <v>9.7457277101005615E-2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99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225.53133333333335</v>
      </c>
      <c r="D13" s="26">
        <v>185.20566666666664</v>
      </c>
      <c r="E13" s="26">
        <v>174.97833333333332</v>
      </c>
      <c r="F13" s="26">
        <v>198.19633333333334</v>
      </c>
      <c r="G13" s="26">
        <v>188.62366666666665</v>
      </c>
      <c r="H13" s="28">
        <f t="shared" ref="H13:H38" si="0">IF(OR(OR(G13=0,F13=0),G13=""),"",(G13/F13-1)*100)</f>
        <v>-4.8298908994280243</v>
      </c>
      <c r="I13" s="27">
        <f>IF(OR(OR(G13=0,F13=0),F13=""),"",(F13/E13-1)*100)</f>
        <v>13.269071408841103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125.087</v>
      </c>
      <c r="D14" s="25">
        <f t="shared" ref="D14:G14" si="3">D13-SUM(D15:D38)</f>
        <v>107.75799999999997</v>
      </c>
      <c r="E14" s="25">
        <f t="shared" si="3"/>
        <v>85.952333333333328</v>
      </c>
      <c r="F14" s="25">
        <f t="shared" si="3"/>
        <v>108.83733333333335</v>
      </c>
      <c r="G14" s="26">
        <f t="shared" si="3"/>
        <v>116.6853333333333</v>
      </c>
      <c r="H14" s="28">
        <f t="shared" si="0"/>
        <v>7.21076101337772</v>
      </c>
      <c r="I14" s="27">
        <f>IF(OR(OR(G14=0,F14=0),F14=""),"",(F14/E14-1)*100)</f>
        <v>26.625222507048505</v>
      </c>
      <c r="J14" s="28">
        <f t="shared" si="1"/>
        <v>61.861448987490078</v>
      </c>
      <c r="K14" s="27">
        <f t="shared" si="2"/>
        <v>54.913898508045058</v>
      </c>
      <c r="L14" s="18"/>
    </row>
    <row r="15" spans="1:15">
      <c r="A15" s="16"/>
      <c r="B15" s="11" t="s">
        <v>24</v>
      </c>
      <c r="C15" s="25">
        <v>14.680666666666667</v>
      </c>
      <c r="D15" s="25">
        <v>12.110333333333335</v>
      </c>
      <c r="E15" s="25">
        <v>24.494</v>
      </c>
      <c r="F15" s="25">
        <v>15.178999999999997</v>
      </c>
      <c r="G15" s="26">
        <v>15.201000000000002</v>
      </c>
      <c r="H15" s="28">
        <f t="shared" si="0"/>
        <v>0.14493708412941508</v>
      </c>
      <c r="I15" s="27">
        <f t="shared" ref="I15:I38" si="4">IF(OR(OR(G15=0,F15=0),F15=""),"",(F15/E15-1)*100)</f>
        <v>-38.029721564464779</v>
      </c>
      <c r="J15" s="28">
        <f t="shared" si="1"/>
        <v>8.0589038844542333</v>
      </c>
      <c r="K15" s="27">
        <f t="shared" si="2"/>
        <v>7.6585675147034324</v>
      </c>
      <c r="L15" s="18"/>
      <c r="N15" s="23" t="s">
        <v>5</v>
      </c>
      <c r="O15" s="34">
        <f>J17</f>
        <v>5.6267241120326013</v>
      </c>
    </row>
    <row r="16" spans="1:15">
      <c r="A16" s="16"/>
      <c r="B16" s="11" t="s">
        <v>25</v>
      </c>
      <c r="C16" s="25">
        <v>15.909666666666666</v>
      </c>
      <c r="D16" s="25">
        <v>9.4860000000000007</v>
      </c>
      <c r="E16" s="25">
        <v>15.420666666666667</v>
      </c>
      <c r="F16" s="25">
        <v>11.159333333333334</v>
      </c>
      <c r="G16" s="26">
        <v>11.037000000000001</v>
      </c>
      <c r="H16" s="28">
        <f t="shared" si="0"/>
        <v>-1.0962423083816231</v>
      </c>
      <c r="I16" s="27">
        <f t="shared" si="4"/>
        <v>-27.633911201418005</v>
      </c>
      <c r="J16" s="28">
        <f t="shared" si="1"/>
        <v>5.8513336078364162</v>
      </c>
      <c r="K16" s="27">
        <f t="shared" si="2"/>
        <v>5.6304438864492958</v>
      </c>
      <c r="L16" s="18"/>
      <c r="N16" s="23" t="s">
        <v>39</v>
      </c>
      <c r="O16" s="34">
        <f>100-O15</f>
        <v>94.373275887967395</v>
      </c>
    </row>
    <row r="17" spans="1:12">
      <c r="A17" s="16"/>
      <c r="B17" s="12" t="s">
        <v>5</v>
      </c>
      <c r="C17" s="109">
        <v>25.7</v>
      </c>
      <c r="D17" s="109">
        <v>24.21466666666667</v>
      </c>
      <c r="E17" s="109">
        <v>16.743333333333332</v>
      </c>
      <c r="F17" s="109">
        <v>33.071666666666665</v>
      </c>
      <c r="G17" s="109">
        <v>10.613333333333333</v>
      </c>
      <c r="H17" s="50">
        <f t="shared" si="0"/>
        <v>-67.908078415562173</v>
      </c>
      <c r="I17" s="36">
        <f t="shared" si="4"/>
        <v>97.521401552856872</v>
      </c>
      <c r="J17" s="50">
        <f t="shared" si="1"/>
        <v>5.6267241120326013</v>
      </c>
      <c r="K17" s="36">
        <f t="shared" si="2"/>
        <v>16.686316093974156</v>
      </c>
      <c r="L17" s="18"/>
    </row>
    <row r="18" spans="1:12">
      <c r="A18" s="16"/>
      <c r="B18" s="11" t="s">
        <v>26</v>
      </c>
      <c r="C18" s="25">
        <v>5.6353333333333326</v>
      </c>
      <c r="D18" s="25">
        <v>4.2193333333333332</v>
      </c>
      <c r="E18" s="25">
        <v>5.3263333333333334</v>
      </c>
      <c r="F18" s="25">
        <v>4.176333333333333</v>
      </c>
      <c r="G18" s="26">
        <v>4.5836666666666668</v>
      </c>
      <c r="H18" s="28">
        <f t="shared" si="0"/>
        <v>9.7533721765504122</v>
      </c>
      <c r="I18" s="27">
        <f t="shared" si="4"/>
        <v>-21.590837974841993</v>
      </c>
      <c r="J18" s="28">
        <f t="shared" si="1"/>
        <v>2.4300591477562907</v>
      </c>
      <c r="K18" s="27">
        <f t="shared" si="2"/>
        <v>2.1071698265524588</v>
      </c>
      <c r="L18" s="18"/>
    </row>
    <row r="19" spans="1:12">
      <c r="A19" s="16"/>
      <c r="B19" s="11" t="s">
        <v>21</v>
      </c>
      <c r="C19" s="25">
        <v>3.5350000000000001</v>
      </c>
      <c r="D19" s="25">
        <v>1.9256666666666671</v>
      </c>
      <c r="E19" s="25">
        <v>3.7290000000000005</v>
      </c>
      <c r="F19" s="25">
        <v>2.7436666666666665</v>
      </c>
      <c r="G19" s="26">
        <v>4.2256666666666662</v>
      </c>
      <c r="H19" s="28">
        <f t="shared" si="0"/>
        <v>54.015307982019188</v>
      </c>
      <c r="I19" s="27">
        <f t="shared" si="4"/>
        <v>-26.423527308483074</v>
      </c>
      <c r="J19" s="28">
        <f t="shared" si="1"/>
        <v>2.2402632402084572</v>
      </c>
      <c r="K19" s="27">
        <f t="shared" si="2"/>
        <v>1.3843175706244144</v>
      </c>
      <c r="L19" s="18"/>
    </row>
    <row r="20" spans="1:12">
      <c r="A20" s="16"/>
      <c r="B20" s="11" t="s">
        <v>8</v>
      </c>
      <c r="C20" s="25">
        <v>3.1359999999999997</v>
      </c>
      <c r="D20" s="25">
        <v>3.702666666666667</v>
      </c>
      <c r="E20" s="25">
        <v>1.7070000000000001</v>
      </c>
      <c r="F20" s="25">
        <v>1.7656666666666669</v>
      </c>
      <c r="G20" s="26">
        <v>3.9680000000000004</v>
      </c>
      <c r="H20" s="28">
        <f t="shared" si="0"/>
        <v>124.7309797998867</v>
      </c>
      <c r="I20" s="27">
        <f t="shared" si="4"/>
        <v>3.4368287443858669</v>
      </c>
      <c r="J20" s="28">
        <f t="shared" si="1"/>
        <v>2.103659668016209</v>
      </c>
      <c r="K20" s="27">
        <f t="shared" si="2"/>
        <v>0.89086747316213399</v>
      </c>
      <c r="L20" s="18"/>
    </row>
    <row r="21" spans="1:12">
      <c r="A21" s="16"/>
      <c r="B21" s="11" t="s">
        <v>6</v>
      </c>
      <c r="C21" s="25">
        <v>4.2673333333333332</v>
      </c>
      <c r="D21" s="25">
        <v>2.2463333333333337</v>
      </c>
      <c r="E21" s="25">
        <v>2.0036666666666672</v>
      </c>
      <c r="F21" s="25">
        <v>1.5433333333333332</v>
      </c>
      <c r="G21" s="26">
        <v>3.3686666666666665</v>
      </c>
      <c r="H21" s="28">
        <f t="shared" si="0"/>
        <v>118.27213822894169</v>
      </c>
      <c r="I21" s="27">
        <f t="shared" si="4"/>
        <v>-22.974546664448535</v>
      </c>
      <c r="J21" s="28">
        <f t="shared" si="1"/>
        <v>1.7859194056595937</v>
      </c>
      <c r="K21" s="27">
        <f t="shared" si="2"/>
        <v>0.77868914493877273</v>
      </c>
      <c r="L21" s="18"/>
    </row>
    <row r="22" spans="1:12">
      <c r="A22" s="16"/>
      <c r="B22" s="11" t="s">
        <v>20</v>
      </c>
      <c r="C22" s="25">
        <v>4.24</v>
      </c>
      <c r="D22" s="25">
        <v>2.3406666666666669</v>
      </c>
      <c r="E22" s="25">
        <v>4.8156666666666661</v>
      </c>
      <c r="F22" s="25">
        <v>2.8753333333333333</v>
      </c>
      <c r="G22" s="26">
        <v>3.3366666666666664</v>
      </c>
      <c r="H22" s="28">
        <f t="shared" si="0"/>
        <v>16.04451657778807</v>
      </c>
      <c r="I22" s="27">
        <f t="shared" si="4"/>
        <v>-40.292102166539756</v>
      </c>
      <c r="J22" s="28">
        <f t="shared" si="1"/>
        <v>1.7689544083368824</v>
      </c>
      <c r="K22" s="27">
        <f t="shared" si="2"/>
        <v>1.4507500138751306</v>
      </c>
      <c r="L22" s="18"/>
    </row>
    <row r="23" spans="1:12">
      <c r="A23" s="16"/>
      <c r="B23" s="11" t="s">
        <v>206</v>
      </c>
      <c r="C23" s="25">
        <v>1.9386666666666665</v>
      </c>
      <c r="D23" s="25">
        <v>1.4726666666666663</v>
      </c>
      <c r="E23" s="25">
        <v>1.8366666666666667</v>
      </c>
      <c r="F23" s="25">
        <v>2.8496666666666663</v>
      </c>
      <c r="G23" s="26">
        <v>2.0256666666666665</v>
      </c>
      <c r="H23" s="28">
        <f t="shared" si="0"/>
        <v>-28.915662650602403</v>
      </c>
      <c r="I23" s="27">
        <f t="shared" si="4"/>
        <v>55.154264972776758</v>
      </c>
      <c r="J23" s="28">
        <f t="shared" si="1"/>
        <v>1.0739196742720514</v>
      </c>
      <c r="K23" s="27">
        <f t="shared" si="2"/>
        <v>1.4377998920262565</v>
      </c>
      <c r="L23" s="18"/>
    </row>
    <row r="24" spans="1:12">
      <c r="A24" s="16"/>
      <c r="B24" s="11" t="s">
        <v>23</v>
      </c>
      <c r="C24" s="25">
        <v>1.6316666666666666</v>
      </c>
      <c r="D24" s="25">
        <v>2.4863333333333335</v>
      </c>
      <c r="E24" s="25">
        <v>1.6140000000000001</v>
      </c>
      <c r="F24" s="25">
        <v>3.0873333333333335</v>
      </c>
      <c r="G24" s="26">
        <v>1.9366666666666665</v>
      </c>
      <c r="H24" s="28">
        <f t="shared" si="0"/>
        <v>-37.270567911898091</v>
      </c>
      <c r="I24" s="27">
        <f t="shared" si="4"/>
        <v>91.28459314332919</v>
      </c>
      <c r="J24" s="28">
        <f t="shared" si="1"/>
        <v>1.0267357754682604</v>
      </c>
      <c r="K24" s="27">
        <f t="shared" si="2"/>
        <v>1.5577146566788151</v>
      </c>
      <c r="L24" s="18"/>
    </row>
    <row r="25" spans="1:12">
      <c r="A25" s="16"/>
      <c r="B25" s="11" t="s">
        <v>18</v>
      </c>
      <c r="C25" s="25">
        <v>1.8803333333333334</v>
      </c>
      <c r="D25" s="25">
        <v>1.1220000000000001</v>
      </c>
      <c r="E25" s="25">
        <v>0.81133333333333335</v>
      </c>
      <c r="F25" s="25">
        <v>0.77966666666666662</v>
      </c>
      <c r="G25" s="26">
        <v>1.6443333333333332</v>
      </c>
      <c r="H25" s="28">
        <f t="shared" si="0"/>
        <v>110.90209491235572</v>
      </c>
      <c r="I25" s="27">
        <f t="shared" si="4"/>
        <v>-3.9030402629416705</v>
      </c>
      <c r="J25" s="28">
        <f t="shared" si="1"/>
        <v>0.87175345617640765</v>
      </c>
      <c r="K25" s="27">
        <f t="shared" si="2"/>
        <v>0.39338097408461975</v>
      </c>
      <c r="L25" s="18"/>
    </row>
    <row r="26" spans="1:12">
      <c r="A26" s="16"/>
      <c r="B26" s="11" t="s">
        <v>16</v>
      </c>
      <c r="C26" s="25">
        <v>1.8109999999999999</v>
      </c>
      <c r="D26" s="25">
        <v>0.78166666666666662</v>
      </c>
      <c r="E26" s="25">
        <v>0.57533333333333336</v>
      </c>
      <c r="F26" s="25">
        <v>1.4526666666666666</v>
      </c>
      <c r="G26" s="26">
        <v>1.5033333333333332</v>
      </c>
      <c r="H26" s="28">
        <f t="shared" si="0"/>
        <v>3.4878384580082633</v>
      </c>
      <c r="I26" s="27">
        <f t="shared" si="4"/>
        <v>152.49130938586322</v>
      </c>
      <c r="J26" s="28">
        <f t="shared" si="1"/>
        <v>0.79700143672321067</v>
      </c>
      <c r="K26" s="27">
        <f t="shared" si="2"/>
        <v>0.73294325996612775</v>
      </c>
      <c r="L26" s="18"/>
    </row>
    <row r="27" spans="1:12">
      <c r="A27" s="16"/>
      <c r="B27" s="11" t="s">
        <v>4</v>
      </c>
      <c r="C27" s="25">
        <v>2.8623333333333334</v>
      </c>
      <c r="D27" s="25">
        <v>1.9616666666666667</v>
      </c>
      <c r="E27" s="25">
        <v>1.1706666666666667</v>
      </c>
      <c r="F27" s="25">
        <v>1.4886666666666664</v>
      </c>
      <c r="G27" s="26">
        <v>1.3653333333333333</v>
      </c>
      <c r="H27" s="28">
        <f t="shared" si="0"/>
        <v>-8.2848186296461961</v>
      </c>
      <c r="I27" s="27">
        <f t="shared" si="4"/>
        <v>27.164009111617272</v>
      </c>
      <c r="J27" s="28">
        <f t="shared" si="1"/>
        <v>0.72383988576901803</v>
      </c>
      <c r="K27" s="27">
        <f t="shared" si="2"/>
        <v>0.75110706723467791</v>
      </c>
      <c r="L27" s="18"/>
    </row>
    <row r="28" spans="1:12">
      <c r="A28" s="16"/>
      <c r="B28" s="11" t="s">
        <v>13</v>
      </c>
      <c r="C28" s="25">
        <v>1.2033333333333334</v>
      </c>
      <c r="D28" s="25">
        <v>0.79766666666666663</v>
      </c>
      <c r="E28" s="25">
        <v>1.1386666666666667</v>
      </c>
      <c r="F28" s="25">
        <v>0.67566666666666675</v>
      </c>
      <c r="G28" s="26">
        <v>1.3126666666666666</v>
      </c>
      <c r="H28" s="28">
        <f t="shared" si="0"/>
        <v>94.277257030093708</v>
      </c>
      <c r="I28" s="27">
        <f t="shared" si="4"/>
        <v>-40.661592505854792</v>
      </c>
      <c r="J28" s="28">
        <f t="shared" si="1"/>
        <v>0.69591832767538897</v>
      </c>
      <c r="K28" s="27">
        <f t="shared" si="2"/>
        <v>0.34090775308658589</v>
      </c>
      <c r="L28" s="18"/>
    </row>
    <row r="29" spans="1:12">
      <c r="A29" s="16"/>
      <c r="B29" s="11" t="s">
        <v>11</v>
      </c>
      <c r="C29" s="25">
        <v>1.196</v>
      </c>
      <c r="D29" s="25">
        <v>0.45100000000000001</v>
      </c>
      <c r="E29" s="25">
        <v>0.60199999999999998</v>
      </c>
      <c r="F29" s="25">
        <v>0.69766666666666666</v>
      </c>
      <c r="G29" s="26">
        <v>1.2469999999999999</v>
      </c>
      <c r="H29" s="28">
        <f t="shared" si="0"/>
        <v>78.7386526516961</v>
      </c>
      <c r="I29" s="27">
        <f t="shared" si="4"/>
        <v>15.891472868217061</v>
      </c>
      <c r="J29" s="28">
        <f t="shared" si="1"/>
        <v>0.66110473941940828</v>
      </c>
      <c r="K29" s="27">
        <f t="shared" si="2"/>
        <v>0.35200785752847763</v>
      </c>
      <c r="L29" s="18"/>
    </row>
    <row r="30" spans="1:12">
      <c r="A30" s="16"/>
      <c r="B30" s="11" t="s">
        <v>10</v>
      </c>
      <c r="C30" s="25">
        <v>2.3993333333333333</v>
      </c>
      <c r="D30" s="25">
        <v>1.244</v>
      </c>
      <c r="E30" s="25">
        <v>1.2516666666666667</v>
      </c>
      <c r="F30" s="25">
        <v>1.2956666666666665</v>
      </c>
      <c r="G30" s="26">
        <v>0.99866666666666681</v>
      </c>
      <c r="H30" s="28">
        <f t="shared" si="0"/>
        <v>-22.922562387445311</v>
      </c>
      <c r="I30" s="27">
        <f t="shared" si="4"/>
        <v>3.5153129161118457</v>
      </c>
      <c r="J30" s="28">
        <f t="shared" si="1"/>
        <v>0.52944929144628383</v>
      </c>
      <c r="K30" s="27">
        <f t="shared" si="2"/>
        <v>0.65372887826717263</v>
      </c>
      <c r="L30" s="18"/>
    </row>
    <row r="31" spans="1:12">
      <c r="A31" s="16"/>
      <c r="B31" s="11" t="s">
        <v>9</v>
      </c>
      <c r="C31" s="25">
        <v>1.3206666666666667</v>
      </c>
      <c r="D31" s="25">
        <v>0.52133333333333332</v>
      </c>
      <c r="E31" s="25">
        <v>0.85833333333333339</v>
      </c>
      <c r="F31" s="25">
        <v>0.64400000000000002</v>
      </c>
      <c r="G31" s="26">
        <v>0.98933333333333329</v>
      </c>
      <c r="H31" s="28">
        <f t="shared" si="0"/>
        <v>53.623188405797094</v>
      </c>
      <c r="I31" s="27">
        <f t="shared" si="4"/>
        <v>-24.970873786407765</v>
      </c>
      <c r="J31" s="28">
        <f t="shared" si="1"/>
        <v>0.52450116722715956</v>
      </c>
      <c r="K31" s="27">
        <f t="shared" si="2"/>
        <v>0.32493033002628702</v>
      </c>
      <c r="L31" s="18"/>
    </row>
    <row r="32" spans="1:12">
      <c r="A32" s="16"/>
      <c r="B32" s="11" t="s">
        <v>12</v>
      </c>
      <c r="C32" s="25">
        <v>0.59199999999999997</v>
      </c>
      <c r="D32" s="25">
        <v>0.86233333333333329</v>
      </c>
      <c r="E32" s="25">
        <v>0.42966666666666664</v>
      </c>
      <c r="F32" s="25">
        <v>0.54833333333333334</v>
      </c>
      <c r="G32" s="26">
        <v>0.67366666666666664</v>
      </c>
      <c r="H32" s="28">
        <f t="shared" si="0"/>
        <v>22.857142857142843</v>
      </c>
      <c r="I32" s="27">
        <f t="shared" si="4"/>
        <v>27.618308766485654</v>
      </c>
      <c r="J32" s="28">
        <f t="shared" si="1"/>
        <v>0.35714853738749647</v>
      </c>
      <c r="K32" s="27">
        <f t="shared" si="2"/>
        <v>0.27666169404412122</v>
      </c>
      <c r="L32" s="18"/>
    </row>
    <row r="33" spans="1:14">
      <c r="A33" s="16"/>
      <c r="B33" s="11" t="s">
        <v>15</v>
      </c>
      <c r="C33" s="25">
        <v>2.2523333333333331</v>
      </c>
      <c r="D33" s="25">
        <v>0.9923333333333334</v>
      </c>
      <c r="E33" s="25">
        <v>1.6083333333333334</v>
      </c>
      <c r="F33" s="25">
        <v>0.78966666666666663</v>
      </c>
      <c r="G33" s="26">
        <v>0.57833333333333325</v>
      </c>
      <c r="H33" s="28">
        <f t="shared" si="0"/>
        <v>-26.762346981848882</v>
      </c>
      <c r="I33" s="27">
        <f t="shared" si="4"/>
        <v>-50.901554404145074</v>
      </c>
      <c r="J33" s="28">
        <f t="shared" si="1"/>
        <v>0.30660698286358551</v>
      </c>
      <c r="K33" s="27">
        <f t="shared" si="2"/>
        <v>0.3984264761036615</v>
      </c>
      <c r="L33" s="18"/>
    </row>
    <row r="34" spans="1:14">
      <c r="A34" s="16"/>
      <c r="B34" s="11" t="s">
        <v>19</v>
      </c>
      <c r="C34" s="25">
        <v>0.92899999999999994</v>
      </c>
      <c r="D34" s="25">
        <v>1.431</v>
      </c>
      <c r="E34" s="25">
        <v>0.55166666666666664</v>
      </c>
      <c r="F34" s="25">
        <v>0.92</v>
      </c>
      <c r="G34" s="26">
        <v>0.53200000000000003</v>
      </c>
      <c r="H34" s="28">
        <f t="shared" si="0"/>
        <v>-42.173913043478265</v>
      </c>
      <c r="I34" s="27">
        <f t="shared" si="4"/>
        <v>66.767371601208467</v>
      </c>
      <c r="J34" s="28">
        <f t="shared" si="1"/>
        <v>0.28204308049007643</v>
      </c>
      <c r="K34" s="27">
        <f t="shared" si="2"/>
        <v>0.46418618575183868</v>
      </c>
      <c r="L34" s="18"/>
    </row>
    <row r="35" spans="1:14">
      <c r="A35" s="16"/>
      <c r="B35" s="11" t="s">
        <v>181</v>
      </c>
      <c r="C35" s="25">
        <v>1.7766666666666666</v>
      </c>
      <c r="D35" s="25">
        <v>1.7616666666666667</v>
      </c>
      <c r="E35" s="25">
        <v>1.4103333333333332</v>
      </c>
      <c r="F35" s="25">
        <v>0.77266666666666672</v>
      </c>
      <c r="G35" s="26">
        <v>0.50866666666666671</v>
      </c>
      <c r="H35" s="28">
        <f t="shared" si="0"/>
        <v>-34.167385677308026</v>
      </c>
      <c r="I35" s="27">
        <f t="shared" si="4"/>
        <v>-45.213897423776871</v>
      </c>
      <c r="J35" s="28">
        <f t="shared" si="1"/>
        <v>0.26967276994226602</v>
      </c>
      <c r="K35" s="27">
        <f t="shared" si="2"/>
        <v>0.38984912267129057</v>
      </c>
      <c r="L35" s="18"/>
    </row>
    <row r="36" spans="1:14">
      <c r="A36" s="16"/>
      <c r="B36" s="11" t="s">
        <v>17</v>
      </c>
      <c r="C36" s="25">
        <v>0.64733333333333332</v>
      </c>
      <c r="D36" s="25">
        <v>0.46599999999999997</v>
      </c>
      <c r="E36" s="25">
        <v>0.47966666666666669</v>
      </c>
      <c r="F36" s="25">
        <v>0.33233333333333337</v>
      </c>
      <c r="G36" s="26">
        <v>0.16600000000000001</v>
      </c>
      <c r="H36" s="28">
        <f t="shared" si="0"/>
        <v>-50.050150451354057</v>
      </c>
      <c r="I36" s="27">
        <f t="shared" si="4"/>
        <v>-30.715774843641409</v>
      </c>
      <c r="J36" s="28">
        <f t="shared" si="1"/>
        <v>8.8005923611565201E-2</v>
      </c>
      <c r="K36" s="27">
        <f t="shared" si="2"/>
        <v>0.16767885043281999</v>
      </c>
      <c r="L36" s="18"/>
    </row>
    <row r="37" spans="1:14">
      <c r="A37" s="16"/>
      <c r="B37" s="11" t="s">
        <v>14</v>
      </c>
      <c r="C37" s="25">
        <v>0.24833333333333338</v>
      </c>
      <c r="D37" s="25">
        <v>0.17566666666666667</v>
      </c>
      <c r="E37" s="25">
        <v>0.11466666666666665</v>
      </c>
      <c r="F37" s="25">
        <v>7.6999999999999999E-2</v>
      </c>
      <c r="G37" s="26">
        <v>7.3666666666666672E-2</v>
      </c>
      <c r="H37" s="28">
        <f t="shared" si="0"/>
        <v>-4.3290043290043156</v>
      </c>
      <c r="I37" s="27">
        <f t="shared" si="4"/>
        <v>-32.848837209302317</v>
      </c>
      <c r="J37" s="28">
        <f t="shared" si="1"/>
        <v>3.9054837586658453E-2</v>
      </c>
      <c r="K37" s="27">
        <f t="shared" si="2"/>
        <v>3.8850365546621281E-2</v>
      </c>
      <c r="L37" s="18"/>
    </row>
    <row r="38" spans="1:14">
      <c r="A38" s="16"/>
      <c r="B38" s="11" t="s">
        <v>7</v>
      </c>
      <c r="C38" s="25">
        <v>0.65133333333333332</v>
      </c>
      <c r="D38" s="25">
        <v>0.67466666666666664</v>
      </c>
      <c r="E38" s="25">
        <v>0.33333333333333331</v>
      </c>
      <c r="F38" s="25">
        <v>0.43366666666666664</v>
      </c>
      <c r="G38" s="26">
        <v>4.8999999999999995E-2</v>
      </c>
      <c r="H38" s="28">
        <f t="shared" si="0"/>
        <v>-88.700999231360484</v>
      </c>
      <c r="I38" s="27">
        <f t="shared" si="4"/>
        <v>30.099999999999994</v>
      </c>
      <c r="J38" s="28">
        <f t="shared" si="1"/>
        <v>2.5977652150401768E-2</v>
      </c>
      <c r="K38" s="27">
        <f t="shared" si="2"/>
        <v>0.21880660422577608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13848.34</v>
      </c>
      <c r="D13" s="26">
        <v>13916.820333333331</v>
      </c>
      <c r="E13" s="26">
        <v>13935.358666666667</v>
      </c>
      <c r="F13" s="26">
        <v>12969.969666666666</v>
      </c>
      <c r="G13" s="26">
        <v>13084.758333333333</v>
      </c>
      <c r="H13" s="28">
        <f t="shared" ref="H13:H38" si="0">IF(OR(OR(G13=0,F13=0),G13=""),"",(G13/F13-1)*100)</f>
        <v>0.88503419527401483</v>
      </c>
      <c r="I13" s="27">
        <f>IF(OR(OR(G13=0,F13=0),F13=""),"",(F13/E13-1)*100)</f>
        <v>-6.9276221953957222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7209.2286666666687</v>
      </c>
      <c r="D14" s="25">
        <f t="shared" ref="D14:G14" si="3">D13-SUM(D15:D38)</f>
        <v>7363.5799999999981</v>
      </c>
      <c r="E14" s="25">
        <f t="shared" si="3"/>
        <v>7324.3830000000025</v>
      </c>
      <c r="F14" s="25">
        <f t="shared" si="3"/>
        <v>6702.9783333333326</v>
      </c>
      <c r="G14" s="26">
        <f t="shared" si="3"/>
        <v>6800.3336666666683</v>
      </c>
      <c r="H14" s="28">
        <f t="shared" si="0"/>
        <v>1.4524190366123735</v>
      </c>
      <c r="I14" s="27">
        <f>IF(OR(OR(G14=0,F14=0),F14=""),"",(F14/E14-1)*100)</f>
        <v>-8.4840547888698552</v>
      </c>
      <c r="J14" s="28">
        <f t="shared" si="1"/>
        <v>51.971412030918941</v>
      </c>
      <c r="K14" s="27">
        <f t="shared" si="2"/>
        <v>51.680755665606924</v>
      </c>
      <c r="L14" s="18"/>
    </row>
    <row r="15" spans="1:15">
      <c r="A15" s="16"/>
      <c r="B15" s="12" t="s">
        <v>5</v>
      </c>
      <c r="C15" s="109">
        <v>1981.8919999999998</v>
      </c>
      <c r="D15" s="109">
        <v>1980.3836666666666</v>
      </c>
      <c r="E15" s="109">
        <v>2006.8733333333332</v>
      </c>
      <c r="F15" s="109">
        <v>1886.057</v>
      </c>
      <c r="G15" s="109">
        <v>1800.6736666666666</v>
      </c>
      <c r="H15" s="50">
        <f t="shared" si="0"/>
        <v>-4.5270812776779028</v>
      </c>
      <c r="I15" s="36">
        <f t="shared" ref="I15:I38" si="4">IF(OR(OR(G15=0,F15=0),F15=""),"",(F15/E15-1)*100)</f>
        <v>-6.0201274951749095</v>
      </c>
      <c r="J15" s="50">
        <f t="shared" si="1"/>
        <v>13.76161195181926</v>
      </c>
      <c r="K15" s="36">
        <f t="shared" si="2"/>
        <v>14.541722521119235</v>
      </c>
      <c r="L15" s="18"/>
      <c r="N15" s="23" t="s">
        <v>5</v>
      </c>
      <c r="O15" s="34">
        <f>J15</f>
        <v>13.76161195181926</v>
      </c>
    </row>
    <row r="16" spans="1:15">
      <c r="A16" s="16"/>
      <c r="B16" s="11" t="s">
        <v>24</v>
      </c>
      <c r="C16" s="55">
        <v>1137.172</v>
      </c>
      <c r="D16" s="55">
        <v>1065.1546666666666</v>
      </c>
      <c r="E16" s="55">
        <v>1064.7483333333332</v>
      </c>
      <c r="F16" s="55">
        <v>997.55400000000009</v>
      </c>
      <c r="G16" s="56">
        <v>1046.373</v>
      </c>
      <c r="H16" s="28">
        <f t="shared" si="0"/>
        <v>4.8938704070155659</v>
      </c>
      <c r="I16" s="27">
        <f t="shared" si="4"/>
        <v>-6.3108183623986065</v>
      </c>
      <c r="J16" s="28">
        <f t="shared" si="1"/>
        <v>7.9968844157738239</v>
      </c>
      <c r="K16" s="27">
        <f t="shared" si="2"/>
        <v>7.6912593139192396</v>
      </c>
      <c r="L16" s="18"/>
      <c r="N16" s="23" t="s">
        <v>39</v>
      </c>
      <c r="O16" s="34">
        <f>100-O15</f>
        <v>86.238388048180738</v>
      </c>
    </row>
    <row r="17" spans="1:12">
      <c r="A17" s="16"/>
      <c r="B17" s="11" t="s">
        <v>25</v>
      </c>
      <c r="C17" s="25">
        <v>617.65333333333331</v>
      </c>
      <c r="D17" s="25">
        <v>627.19166666666661</v>
      </c>
      <c r="E17" s="25">
        <v>613.37733333333335</v>
      </c>
      <c r="F17" s="25">
        <v>612.16</v>
      </c>
      <c r="G17" s="26">
        <v>661.15133333333335</v>
      </c>
      <c r="H17" s="28">
        <f t="shared" si="0"/>
        <v>8.0030275309287404</v>
      </c>
      <c r="I17" s="27">
        <f t="shared" si="4"/>
        <v>-0.19846402323312473</v>
      </c>
      <c r="J17" s="28">
        <f t="shared" si="1"/>
        <v>5.0528356465633362</v>
      </c>
      <c r="K17" s="27">
        <f t="shared" si="2"/>
        <v>4.7198259959950049</v>
      </c>
      <c r="L17" s="18"/>
    </row>
    <row r="18" spans="1:12">
      <c r="A18" s="16"/>
      <c r="B18" s="11" t="s">
        <v>26</v>
      </c>
      <c r="C18" s="25">
        <v>524.55233333333342</v>
      </c>
      <c r="D18" s="25">
        <v>564.87900000000002</v>
      </c>
      <c r="E18" s="25">
        <v>594.14800000000002</v>
      </c>
      <c r="F18" s="25">
        <v>555.51800000000003</v>
      </c>
      <c r="G18" s="26">
        <v>563.30933333333326</v>
      </c>
      <c r="H18" s="28">
        <f t="shared" si="0"/>
        <v>1.4025348113532177</v>
      </c>
      <c r="I18" s="27">
        <f t="shared" si="4"/>
        <v>-6.5017470394581833</v>
      </c>
      <c r="J18" s="28">
        <f t="shared" si="1"/>
        <v>4.3050801473215339</v>
      </c>
      <c r="K18" s="27">
        <f t="shared" si="2"/>
        <v>4.2831094773313403</v>
      </c>
      <c r="L18" s="18"/>
    </row>
    <row r="19" spans="1:12">
      <c r="A19" s="16"/>
      <c r="B19" s="11" t="s">
        <v>6</v>
      </c>
      <c r="C19" s="25">
        <v>293.50800000000004</v>
      </c>
      <c r="D19" s="25">
        <v>299.98366666666669</v>
      </c>
      <c r="E19" s="25">
        <v>308.03666666666663</v>
      </c>
      <c r="F19" s="25">
        <v>308.63733333333334</v>
      </c>
      <c r="G19" s="26">
        <v>308.00233333333335</v>
      </c>
      <c r="H19" s="28">
        <f t="shared" si="0"/>
        <v>-0.20574309437613181</v>
      </c>
      <c r="I19" s="27">
        <f t="shared" si="4"/>
        <v>0.19499843092274372</v>
      </c>
      <c r="J19" s="28">
        <f t="shared" si="1"/>
        <v>2.353901581420113</v>
      </c>
      <c r="K19" s="27">
        <f t="shared" si="2"/>
        <v>2.3796303404359032</v>
      </c>
      <c r="L19" s="18"/>
    </row>
    <row r="20" spans="1:12">
      <c r="A20" s="16"/>
      <c r="B20" s="11" t="s">
        <v>20</v>
      </c>
      <c r="C20" s="25">
        <v>336.50799999999998</v>
      </c>
      <c r="D20" s="25">
        <v>304.87799999999999</v>
      </c>
      <c r="E20" s="25">
        <v>294.63666666666671</v>
      </c>
      <c r="F20" s="25">
        <v>237.19766666666669</v>
      </c>
      <c r="G20" s="26">
        <v>257.08099999999996</v>
      </c>
      <c r="H20" s="28">
        <f t="shared" si="0"/>
        <v>8.3826007282252313</v>
      </c>
      <c r="I20" s="27">
        <f t="shared" si="4"/>
        <v>-19.494858073785792</v>
      </c>
      <c r="J20" s="28">
        <f t="shared" si="1"/>
        <v>1.964736324897097</v>
      </c>
      <c r="K20" s="27">
        <f t="shared" si="2"/>
        <v>1.8288220617529587</v>
      </c>
      <c r="L20" s="18"/>
    </row>
    <row r="21" spans="1:12">
      <c r="A21" s="16"/>
      <c r="B21" s="11" t="s">
        <v>21</v>
      </c>
      <c r="C21" s="25">
        <v>233.48400000000001</v>
      </c>
      <c r="D21" s="25">
        <v>228.12466666666668</v>
      </c>
      <c r="E21" s="25">
        <v>217.93</v>
      </c>
      <c r="F21" s="25">
        <v>216.86500000000001</v>
      </c>
      <c r="G21" s="26">
        <v>219.03899999999999</v>
      </c>
      <c r="H21" s="28">
        <f t="shared" si="0"/>
        <v>1.0024669725405166</v>
      </c>
      <c r="I21" s="27">
        <f t="shared" si="4"/>
        <v>-0.48868902858716368</v>
      </c>
      <c r="J21" s="28">
        <f t="shared" si="1"/>
        <v>1.6740011119807967</v>
      </c>
      <c r="K21" s="27">
        <f t="shared" si="2"/>
        <v>1.6720547971469171</v>
      </c>
      <c r="L21" s="18"/>
    </row>
    <row r="22" spans="1:12">
      <c r="A22" s="16"/>
      <c r="B22" s="11" t="s">
        <v>23</v>
      </c>
      <c r="C22" s="25">
        <v>198.14099999999999</v>
      </c>
      <c r="D22" s="25">
        <v>202.98466666666664</v>
      </c>
      <c r="E22" s="25">
        <v>191.24966666666668</v>
      </c>
      <c r="F22" s="25">
        <v>175.32266666666669</v>
      </c>
      <c r="G22" s="26">
        <v>164.477</v>
      </c>
      <c r="H22" s="28">
        <f t="shared" si="0"/>
        <v>-6.1861177866334156</v>
      </c>
      <c r="I22" s="27">
        <f t="shared" si="4"/>
        <v>-8.3278576520394729</v>
      </c>
      <c r="J22" s="28">
        <f t="shared" si="1"/>
        <v>1.2570121343471508</v>
      </c>
      <c r="K22" s="27">
        <f t="shared" si="2"/>
        <v>1.3517584942180156</v>
      </c>
      <c r="L22" s="18"/>
    </row>
    <row r="23" spans="1:12">
      <c r="A23" s="16"/>
      <c r="B23" s="11" t="s">
        <v>206</v>
      </c>
      <c r="C23" s="25">
        <v>151.15833333333333</v>
      </c>
      <c r="D23" s="25">
        <v>141.74566666666666</v>
      </c>
      <c r="E23" s="25">
        <v>152.38466666666667</v>
      </c>
      <c r="F23" s="25">
        <v>139.33200000000002</v>
      </c>
      <c r="G23" s="26">
        <v>136.42466666666667</v>
      </c>
      <c r="H23" s="28">
        <f t="shared" si="0"/>
        <v>-2.0866228384960772</v>
      </c>
      <c r="I23" s="27">
        <f t="shared" si="4"/>
        <v>-8.5656037134094749</v>
      </c>
      <c r="J23" s="28">
        <f t="shared" si="1"/>
        <v>1.0426227461849698</v>
      </c>
      <c r="K23" s="27">
        <f t="shared" si="2"/>
        <v>1.0742661978469292</v>
      </c>
      <c r="L23" s="18"/>
    </row>
    <row r="24" spans="1:12">
      <c r="A24" s="16"/>
      <c r="B24" s="11" t="s">
        <v>16</v>
      </c>
      <c r="C24" s="25">
        <v>127.31766666666668</v>
      </c>
      <c r="D24" s="25">
        <v>131.84100000000001</v>
      </c>
      <c r="E24" s="25">
        <v>121.48099999999999</v>
      </c>
      <c r="F24" s="25">
        <v>121.464</v>
      </c>
      <c r="G24" s="26">
        <v>128.30066666666667</v>
      </c>
      <c r="H24" s="28">
        <f t="shared" si="0"/>
        <v>5.6285538650683975</v>
      </c>
      <c r="I24" s="27">
        <f t="shared" si="4"/>
        <v>-1.3993957902880272E-2</v>
      </c>
      <c r="J24" s="28">
        <f t="shared" si="1"/>
        <v>0.98053524106610046</v>
      </c>
      <c r="K24" s="27">
        <f t="shared" si="2"/>
        <v>0.93650180472023214</v>
      </c>
      <c r="L24" s="18"/>
    </row>
    <row r="25" spans="1:12">
      <c r="A25" s="16"/>
      <c r="B25" s="11" t="s">
        <v>8</v>
      </c>
      <c r="C25" s="25">
        <v>122.697</v>
      </c>
      <c r="D25" s="25">
        <v>116.09766666666667</v>
      </c>
      <c r="E25" s="25">
        <v>118.59033333333332</v>
      </c>
      <c r="F25" s="25">
        <v>128.48866666666666</v>
      </c>
      <c r="G25" s="26">
        <v>118.68366666666667</v>
      </c>
      <c r="H25" s="28">
        <f t="shared" si="0"/>
        <v>-7.6310232290266793</v>
      </c>
      <c r="I25" s="27">
        <f t="shared" si="4"/>
        <v>8.3466611949821754</v>
      </c>
      <c r="J25" s="28">
        <f t="shared" si="1"/>
        <v>0.9070375137485025</v>
      </c>
      <c r="K25" s="27">
        <f t="shared" si="2"/>
        <v>0.99066281547972779</v>
      </c>
      <c r="L25" s="18"/>
    </row>
    <row r="26" spans="1:12">
      <c r="A26" s="16"/>
      <c r="B26" s="11" t="s">
        <v>19</v>
      </c>
      <c r="C26" s="25">
        <v>107.63633333333333</v>
      </c>
      <c r="D26" s="25">
        <v>105.78633333333333</v>
      </c>
      <c r="E26" s="25">
        <v>114.032</v>
      </c>
      <c r="F26" s="25">
        <v>105.598</v>
      </c>
      <c r="G26" s="26">
        <v>108.41333333333334</v>
      </c>
      <c r="H26" s="28">
        <f t="shared" si="0"/>
        <v>2.6660858475854976</v>
      </c>
      <c r="I26" s="27">
        <f t="shared" si="4"/>
        <v>-7.3961694962817459</v>
      </c>
      <c r="J26" s="28">
        <f t="shared" si="1"/>
        <v>0.82854669969067063</v>
      </c>
      <c r="K26" s="27">
        <f t="shared" si="2"/>
        <v>0.81417306835644354</v>
      </c>
      <c r="L26" s="18"/>
    </row>
    <row r="27" spans="1:12">
      <c r="A27" s="16"/>
      <c r="B27" s="11" t="s">
        <v>18</v>
      </c>
      <c r="C27" s="25">
        <v>96.108333333333334</v>
      </c>
      <c r="D27" s="25">
        <v>104.81166666666667</v>
      </c>
      <c r="E27" s="25">
        <v>109.074</v>
      </c>
      <c r="F27" s="25">
        <v>97.677000000000007</v>
      </c>
      <c r="G27" s="26">
        <v>101.20800000000001</v>
      </c>
      <c r="H27" s="28">
        <f t="shared" si="0"/>
        <v>3.6149758899229223</v>
      </c>
      <c r="I27" s="27">
        <f t="shared" si="4"/>
        <v>-10.44886957478408</v>
      </c>
      <c r="J27" s="28">
        <f t="shared" si="1"/>
        <v>0.77348008592694695</v>
      </c>
      <c r="K27" s="27">
        <f t="shared" si="2"/>
        <v>0.75310122159370774</v>
      </c>
      <c r="L27" s="18"/>
    </row>
    <row r="28" spans="1:12">
      <c r="A28" s="16"/>
      <c r="B28" s="11" t="s">
        <v>11</v>
      </c>
      <c r="C28" s="25">
        <v>91.435333333333347</v>
      </c>
      <c r="D28" s="25">
        <v>96.726666666666674</v>
      </c>
      <c r="E28" s="25">
        <v>100.99433333333333</v>
      </c>
      <c r="F28" s="25">
        <v>86.411000000000001</v>
      </c>
      <c r="G28" s="26">
        <v>92.196333333333328</v>
      </c>
      <c r="H28" s="28">
        <f t="shared" si="0"/>
        <v>6.6951352644146311</v>
      </c>
      <c r="I28" s="27">
        <f t="shared" si="4"/>
        <v>-14.439754045606513</v>
      </c>
      <c r="J28" s="28">
        <f t="shared" si="1"/>
        <v>0.70460860632376976</v>
      </c>
      <c r="K28" s="27">
        <f t="shared" si="2"/>
        <v>0.66623902924059786</v>
      </c>
      <c r="L28" s="18"/>
    </row>
    <row r="29" spans="1:12">
      <c r="A29" s="16"/>
      <c r="B29" s="11" t="s">
        <v>4</v>
      </c>
      <c r="C29" s="25">
        <v>92.228999999999999</v>
      </c>
      <c r="D29" s="25">
        <v>94.193333333333328</v>
      </c>
      <c r="E29" s="25">
        <v>98.976666666666674</v>
      </c>
      <c r="F29" s="25">
        <v>92.466666666666654</v>
      </c>
      <c r="G29" s="26">
        <v>90.858333333333334</v>
      </c>
      <c r="H29" s="28">
        <f t="shared" si="0"/>
        <v>-1.7393655371304884</v>
      </c>
      <c r="I29" s="27">
        <f t="shared" si="4"/>
        <v>-6.5773077829791688</v>
      </c>
      <c r="J29" s="28">
        <f t="shared" si="1"/>
        <v>0.69438296847922931</v>
      </c>
      <c r="K29" s="27">
        <f t="shared" si="2"/>
        <v>0.71292893540306146</v>
      </c>
      <c r="L29" s="18"/>
    </row>
    <row r="30" spans="1:12">
      <c r="A30" s="16"/>
      <c r="B30" s="11" t="s">
        <v>10</v>
      </c>
      <c r="C30" s="25">
        <v>101.58800000000001</v>
      </c>
      <c r="D30" s="25">
        <v>85.649666666666675</v>
      </c>
      <c r="E30" s="25">
        <v>90.775666666666666</v>
      </c>
      <c r="F30" s="25">
        <v>86.187333333333342</v>
      </c>
      <c r="G30" s="26">
        <v>85.472333333333339</v>
      </c>
      <c r="H30" s="28">
        <f t="shared" si="0"/>
        <v>-0.8295882612294192</v>
      </c>
      <c r="I30" s="27">
        <f t="shared" si="4"/>
        <v>-5.0545851127504644</v>
      </c>
      <c r="J30" s="28">
        <f t="shared" si="1"/>
        <v>0.65322057279111645</v>
      </c>
      <c r="K30" s="27">
        <f t="shared" si="2"/>
        <v>0.66451453278906414</v>
      </c>
      <c r="L30" s="18"/>
    </row>
    <row r="31" spans="1:12">
      <c r="A31" s="16"/>
      <c r="B31" s="11" t="s">
        <v>12</v>
      </c>
      <c r="C31" s="25">
        <v>85.322999999999993</v>
      </c>
      <c r="D31" s="25">
        <v>71.015666666666661</v>
      </c>
      <c r="E31" s="25">
        <v>78.798666666666676</v>
      </c>
      <c r="F31" s="25">
        <v>78.518000000000001</v>
      </c>
      <c r="G31" s="26">
        <v>80.867333333333335</v>
      </c>
      <c r="H31" s="28">
        <f t="shared" si="0"/>
        <v>2.9920952308175597</v>
      </c>
      <c r="I31" s="27">
        <f t="shared" si="4"/>
        <v>-0.3561819996954374</v>
      </c>
      <c r="J31" s="28">
        <f t="shared" si="1"/>
        <v>0.61802695375217098</v>
      </c>
      <c r="K31" s="27">
        <f t="shared" si="2"/>
        <v>0.60538306578923118</v>
      </c>
      <c r="L31" s="18"/>
    </row>
    <row r="32" spans="1:12">
      <c r="A32" s="16"/>
      <c r="B32" s="11" t="s">
        <v>9</v>
      </c>
      <c r="C32" s="25">
        <v>85.374000000000009</v>
      </c>
      <c r="D32" s="25">
        <v>81.656999999999996</v>
      </c>
      <c r="E32" s="25">
        <v>77.968999999999994</v>
      </c>
      <c r="F32" s="25">
        <v>83.563666666666663</v>
      </c>
      <c r="G32" s="26">
        <v>74.85733333333333</v>
      </c>
      <c r="H32" s="28">
        <f t="shared" si="0"/>
        <v>-10.418802430083252</v>
      </c>
      <c r="I32" s="27">
        <f t="shared" si="4"/>
        <v>7.1755013744778884</v>
      </c>
      <c r="J32" s="28">
        <f t="shared" si="1"/>
        <v>0.57209565072848745</v>
      </c>
      <c r="K32" s="27">
        <f t="shared" si="2"/>
        <v>0.64428575250587194</v>
      </c>
      <c r="L32" s="18"/>
    </row>
    <row r="33" spans="1:14">
      <c r="A33" s="16"/>
      <c r="B33" s="11" t="s">
        <v>15</v>
      </c>
      <c r="C33" s="25">
        <v>73.179666666666662</v>
      </c>
      <c r="D33" s="25">
        <v>68.927999999999997</v>
      </c>
      <c r="E33" s="25">
        <v>76.490333333333339</v>
      </c>
      <c r="F33" s="25">
        <v>80.106999999999985</v>
      </c>
      <c r="G33" s="26">
        <v>68.583666666666673</v>
      </c>
      <c r="H33" s="28">
        <f t="shared" si="0"/>
        <v>-14.384926827035482</v>
      </c>
      <c r="I33" s="27">
        <f t="shared" si="4"/>
        <v>4.728266316876617</v>
      </c>
      <c r="J33" s="28">
        <f t="shared" si="1"/>
        <v>0.52414928055606691</v>
      </c>
      <c r="K33" s="27">
        <f t="shared" si="2"/>
        <v>0.61763444370944165</v>
      </c>
      <c r="L33" s="18"/>
    </row>
    <row r="34" spans="1:14">
      <c r="A34" s="16"/>
      <c r="B34" s="11" t="s">
        <v>17</v>
      </c>
      <c r="C34" s="25">
        <v>50.480666666666671</v>
      </c>
      <c r="D34" s="25">
        <v>48.885999999999996</v>
      </c>
      <c r="E34" s="25">
        <v>47.030333333333338</v>
      </c>
      <c r="F34" s="25">
        <v>49.935666666666663</v>
      </c>
      <c r="G34" s="26">
        <v>51.676333333333332</v>
      </c>
      <c r="H34" s="28">
        <f t="shared" si="0"/>
        <v>3.4858184197000153</v>
      </c>
      <c r="I34" s="27">
        <f t="shared" si="4"/>
        <v>6.1775733391924215</v>
      </c>
      <c r="J34" s="28">
        <f t="shared" si="1"/>
        <v>0.39493532869986775</v>
      </c>
      <c r="K34" s="27">
        <f t="shared" si="2"/>
        <v>0.38500989555128484</v>
      </c>
      <c r="L34" s="18"/>
    </row>
    <row r="35" spans="1:14">
      <c r="A35" s="16"/>
      <c r="B35" s="11" t="s">
        <v>181</v>
      </c>
      <c r="C35" s="25">
        <v>44.436</v>
      </c>
      <c r="D35" s="25">
        <v>42.953000000000003</v>
      </c>
      <c r="E35" s="25">
        <v>44.467333333333329</v>
      </c>
      <c r="F35" s="25">
        <v>40.241999999999997</v>
      </c>
      <c r="G35" s="26">
        <v>42.966999999999992</v>
      </c>
      <c r="H35" s="28">
        <f t="shared" si="0"/>
        <v>6.7715322300084368</v>
      </c>
      <c r="I35" s="27">
        <f t="shared" si="4"/>
        <v>-9.5021064151961774</v>
      </c>
      <c r="J35" s="28">
        <f t="shared" si="1"/>
        <v>0.32837442546066631</v>
      </c>
      <c r="K35" s="27">
        <f t="shared" si="2"/>
        <v>0.31027057914733236</v>
      </c>
      <c r="L35" s="18"/>
    </row>
    <row r="36" spans="1:14">
      <c r="A36" s="16"/>
      <c r="B36" s="11" t="s">
        <v>7</v>
      </c>
      <c r="C36" s="25">
        <v>38.432000000000002</v>
      </c>
      <c r="D36" s="25">
        <v>38.68833333333334</v>
      </c>
      <c r="E36" s="25">
        <v>43.553333333333335</v>
      </c>
      <c r="F36" s="25">
        <v>41.907666666666664</v>
      </c>
      <c r="G36" s="26">
        <v>42.936666666666667</v>
      </c>
      <c r="H36" s="28">
        <f t="shared" si="0"/>
        <v>2.4553979780947088</v>
      </c>
      <c r="I36" s="27">
        <f t="shared" si="4"/>
        <v>-3.7785091076075417</v>
      </c>
      <c r="J36" s="28">
        <f t="shared" si="1"/>
        <v>0.32814260357629838</v>
      </c>
      <c r="K36" s="27">
        <f t="shared" si="2"/>
        <v>0.32311306613438751</v>
      </c>
      <c r="L36" s="18"/>
    </row>
    <row r="37" spans="1:14">
      <c r="A37" s="16"/>
      <c r="B37" s="11" t="s">
        <v>13</v>
      </c>
      <c r="C37" s="25">
        <v>33.564999999999998</v>
      </c>
      <c r="D37" s="25">
        <v>35.778999999999996</v>
      </c>
      <c r="E37" s="25">
        <v>30.810999999999996</v>
      </c>
      <c r="F37" s="25">
        <v>31.153999999999996</v>
      </c>
      <c r="G37" s="26">
        <v>26.276</v>
      </c>
      <c r="H37" s="28">
        <f t="shared" si="0"/>
        <v>-15.657700455800205</v>
      </c>
      <c r="I37" s="27">
        <f t="shared" si="4"/>
        <v>1.113238778358383</v>
      </c>
      <c r="J37" s="28">
        <f t="shared" si="1"/>
        <v>0.2008137967138611</v>
      </c>
      <c r="K37" s="27">
        <f t="shared" si="2"/>
        <v>0.24020102437145252</v>
      </c>
      <c r="L37" s="18"/>
    </row>
    <row r="38" spans="1:14">
      <c r="A38" s="16"/>
      <c r="B38" s="11" t="s">
        <v>14</v>
      </c>
      <c r="C38" s="25">
        <v>15.240333333333334</v>
      </c>
      <c r="D38" s="25">
        <v>14.901333333333334</v>
      </c>
      <c r="E38" s="25">
        <v>14.547000000000002</v>
      </c>
      <c r="F38" s="25">
        <v>14.627000000000001</v>
      </c>
      <c r="G38" s="26">
        <v>14.596333333333334</v>
      </c>
      <c r="H38" s="28">
        <f t="shared" si="0"/>
        <v>-0.20965793851552839</v>
      </c>
      <c r="I38" s="27">
        <f t="shared" si="4"/>
        <v>0.54994156870831201</v>
      </c>
      <c r="J38" s="28">
        <f t="shared" si="1"/>
        <v>0.11155218125923866</v>
      </c>
      <c r="K38" s="27">
        <f t="shared" si="2"/>
        <v>0.11277589983569483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60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6453.733666666667</v>
      </c>
      <c r="D13" s="26">
        <v>6338.3580000000002</v>
      </c>
      <c r="E13" s="26">
        <v>5682.1076666666668</v>
      </c>
      <c r="F13" s="26">
        <v>6721.9963333333335</v>
      </c>
      <c r="G13" s="26">
        <v>6805.5529999999999</v>
      </c>
      <c r="H13" s="28">
        <f t="shared" ref="H13:H38" si="0">IF(OR(OR(G13=0,F13=0),G13=""),"",(G13/F13-1)*100)</f>
        <v>1.2430335055721775</v>
      </c>
      <c r="I13" s="27">
        <f>IF(OR(OR(G13=0,F13=0),F13=""),"",(F13/E13-1)*100)</f>
        <v>18.301108104076171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3349.3193333333338</v>
      </c>
      <c r="D14" s="25">
        <f t="shared" ref="D14:G14" si="3">D13-SUM(D15:D38)</f>
        <v>3145.2286666666678</v>
      </c>
      <c r="E14" s="25">
        <f t="shared" si="3"/>
        <v>2900.8260000000005</v>
      </c>
      <c r="F14" s="25">
        <f t="shared" si="3"/>
        <v>3355.0223333333333</v>
      </c>
      <c r="G14" s="26">
        <f t="shared" si="3"/>
        <v>3372.7643333333335</v>
      </c>
      <c r="H14" s="28">
        <f t="shared" si="0"/>
        <v>0.52881913255025115</v>
      </c>
      <c r="I14" s="27">
        <f>IF(OR(OR(G14=0,F14=0),F14=""),"",(F14/E14-1)*100)</f>
        <v>15.657482845690595</v>
      </c>
      <c r="J14" s="28">
        <f t="shared" si="1"/>
        <v>49.559004732360961</v>
      </c>
      <c r="K14" s="27">
        <f t="shared" si="2"/>
        <v>49.911100318461941</v>
      </c>
      <c r="L14" s="18"/>
    </row>
    <row r="15" spans="1:15">
      <c r="A15" s="16"/>
      <c r="B15" s="12" t="s">
        <v>5</v>
      </c>
      <c r="C15" s="109">
        <v>1025.0463333333335</v>
      </c>
      <c r="D15" s="109">
        <v>1216.299</v>
      </c>
      <c r="E15" s="109">
        <v>934.59366666666665</v>
      </c>
      <c r="F15" s="109">
        <v>1187.57</v>
      </c>
      <c r="G15" s="109">
        <v>1351.8453333333334</v>
      </c>
      <c r="H15" s="50">
        <f t="shared" si="0"/>
        <v>13.832896867833778</v>
      </c>
      <c r="I15" s="36">
        <f t="shared" ref="I15:I38" si="4">IF(OR(OR(G15=0,F15=0),F15=""),"",(F15/E15-1)*100)</f>
        <v>27.068055600633567</v>
      </c>
      <c r="J15" s="50">
        <f t="shared" si="1"/>
        <v>19.863857254999463</v>
      </c>
      <c r="K15" s="36">
        <f t="shared" si="2"/>
        <v>17.666924245570101</v>
      </c>
      <c r="L15" s="18"/>
      <c r="N15" s="23" t="s">
        <v>5</v>
      </c>
      <c r="O15" s="34">
        <f>J15</f>
        <v>19.863857254999463</v>
      </c>
    </row>
    <row r="16" spans="1:15">
      <c r="A16" s="16"/>
      <c r="B16" s="11" t="s">
        <v>24</v>
      </c>
      <c r="C16" s="55">
        <v>353.67866666666669</v>
      </c>
      <c r="D16" s="55">
        <v>407.38599999999997</v>
      </c>
      <c r="E16" s="55">
        <v>423.02299999999997</v>
      </c>
      <c r="F16" s="55">
        <v>464.75866666666661</v>
      </c>
      <c r="G16" s="56">
        <v>466.76666666666665</v>
      </c>
      <c r="H16" s="28">
        <f t="shared" si="0"/>
        <v>0.43205219052755428</v>
      </c>
      <c r="I16" s="27">
        <f t="shared" si="4"/>
        <v>9.8660514124921495</v>
      </c>
      <c r="J16" s="28">
        <f t="shared" si="1"/>
        <v>6.8586148203778103</v>
      </c>
      <c r="K16" s="27">
        <f t="shared" si="2"/>
        <v>6.9139976224325022</v>
      </c>
      <c r="L16" s="18"/>
      <c r="N16" s="23" t="s">
        <v>39</v>
      </c>
      <c r="O16" s="34">
        <f>100-O15</f>
        <v>80.136142745000541</v>
      </c>
    </row>
    <row r="17" spans="1:12">
      <c r="A17" s="16"/>
      <c r="B17" s="11" t="s">
        <v>25</v>
      </c>
      <c r="C17" s="25">
        <v>451.50133333333332</v>
      </c>
      <c r="D17" s="25">
        <v>445.70033333333339</v>
      </c>
      <c r="E17" s="25">
        <v>418.25833333333338</v>
      </c>
      <c r="F17" s="25">
        <v>461.488</v>
      </c>
      <c r="G17" s="26">
        <v>361.67599999999999</v>
      </c>
      <c r="H17" s="28">
        <f t="shared" si="0"/>
        <v>-21.628298027250981</v>
      </c>
      <c r="I17" s="27">
        <f t="shared" si="4"/>
        <v>10.335637863361935</v>
      </c>
      <c r="J17" s="28">
        <f t="shared" si="1"/>
        <v>5.3144248527636186</v>
      </c>
      <c r="K17" s="27">
        <f t="shared" si="2"/>
        <v>6.8653414419694467</v>
      </c>
      <c r="L17" s="18"/>
    </row>
    <row r="18" spans="1:12">
      <c r="A18" s="16"/>
      <c r="B18" s="11" t="s">
        <v>20</v>
      </c>
      <c r="C18" s="25">
        <v>119.54166666666667</v>
      </c>
      <c r="D18" s="25">
        <v>111.53666666666668</v>
      </c>
      <c r="E18" s="25">
        <v>118.94733333333333</v>
      </c>
      <c r="F18" s="25">
        <v>212.078</v>
      </c>
      <c r="G18" s="26">
        <v>194.03333333333333</v>
      </c>
      <c r="H18" s="28">
        <f t="shared" si="0"/>
        <v>-8.5085047325355152</v>
      </c>
      <c r="I18" s="27">
        <f t="shared" si="4"/>
        <v>78.295716311420733</v>
      </c>
      <c r="J18" s="28">
        <f t="shared" si="1"/>
        <v>2.8511031114346377</v>
      </c>
      <c r="K18" s="27">
        <f t="shared" si="2"/>
        <v>3.1549853567806667</v>
      </c>
      <c r="L18" s="18"/>
    </row>
    <row r="19" spans="1:12">
      <c r="A19" s="16"/>
      <c r="B19" s="11" t="s">
        <v>26</v>
      </c>
      <c r="C19" s="25">
        <v>209.61766666666665</v>
      </c>
      <c r="D19" s="25">
        <v>129.68366666666665</v>
      </c>
      <c r="E19" s="25">
        <v>114.30399999999999</v>
      </c>
      <c r="F19" s="25">
        <v>131.81066666666666</v>
      </c>
      <c r="G19" s="26">
        <v>152.96</v>
      </c>
      <c r="H19" s="28">
        <f t="shared" si="0"/>
        <v>16.045236601994795</v>
      </c>
      <c r="I19" s="27">
        <f t="shared" si="4"/>
        <v>15.315882792086599</v>
      </c>
      <c r="J19" s="28">
        <f t="shared" si="1"/>
        <v>2.2475763541919371</v>
      </c>
      <c r="K19" s="27">
        <f t="shared" si="2"/>
        <v>1.9608857269534361</v>
      </c>
      <c r="L19" s="18"/>
    </row>
    <row r="20" spans="1:12">
      <c r="A20" s="16"/>
      <c r="B20" s="11" t="s">
        <v>21</v>
      </c>
      <c r="C20" s="25">
        <v>120.28733333333332</v>
      </c>
      <c r="D20" s="25">
        <v>102.935</v>
      </c>
      <c r="E20" s="25">
        <v>104.81666666666666</v>
      </c>
      <c r="F20" s="25">
        <v>114.72733333333333</v>
      </c>
      <c r="G20" s="26">
        <v>105.745</v>
      </c>
      <c r="H20" s="28">
        <f t="shared" si="0"/>
        <v>-7.8292879929804489</v>
      </c>
      <c r="I20" s="27">
        <f t="shared" si="4"/>
        <v>9.4552393067260265</v>
      </c>
      <c r="J20" s="28">
        <f t="shared" si="1"/>
        <v>1.5538046651021602</v>
      </c>
      <c r="K20" s="27">
        <f t="shared" si="2"/>
        <v>1.7067449555784246</v>
      </c>
      <c r="L20" s="18"/>
    </row>
    <row r="21" spans="1:12">
      <c r="A21" s="16"/>
      <c r="B21" s="11" t="s">
        <v>23</v>
      </c>
      <c r="C21" s="25">
        <v>58.051333333333332</v>
      </c>
      <c r="D21" s="25">
        <v>62.041666666666664</v>
      </c>
      <c r="E21" s="25">
        <v>64.213666666666668</v>
      </c>
      <c r="F21" s="25">
        <v>79.529333333333341</v>
      </c>
      <c r="G21" s="26">
        <v>89.745999999999995</v>
      </c>
      <c r="H21" s="28">
        <f t="shared" si="0"/>
        <v>12.84641306352372</v>
      </c>
      <c r="I21" s="27">
        <f t="shared" si="4"/>
        <v>23.851101271276633</v>
      </c>
      <c r="J21" s="28">
        <f t="shared" si="1"/>
        <v>1.3187172298856535</v>
      </c>
      <c r="K21" s="27">
        <f t="shared" si="2"/>
        <v>1.18312074850383</v>
      </c>
      <c r="L21" s="18"/>
    </row>
    <row r="22" spans="1:12">
      <c r="A22" s="16"/>
      <c r="B22" s="11" t="s">
        <v>8</v>
      </c>
      <c r="C22" s="25">
        <v>86.62833333333333</v>
      </c>
      <c r="D22" s="25">
        <v>91.367333333333349</v>
      </c>
      <c r="E22" s="25">
        <v>67.114999999999995</v>
      </c>
      <c r="F22" s="25">
        <v>88.228666666666683</v>
      </c>
      <c r="G22" s="26">
        <v>89.5</v>
      </c>
      <c r="H22" s="28">
        <f t="shared" si="0"/>
        <v>1.4409526760009728</v>
      </c>
      <c r="I22" s="27">
        <f t="shared" si="4"/>
        <v>31.45893863766176</v>
      </c>
      <c r="J22" s="28">
        <f t="shared" si="1"/>
        <v>1.3151025346507477</v>
      </c>
      <c r="K22" s="27">
        <f t="shared" si="2"/>
        <v>1.3125366675544652</v>
      </c>
      <c r="L22" s="18"/>
    </row>
    <row r="23" spans="1:12">
      <c r="A23" s="16"/>
      <c r="B23" s="11" t="s">
        <v>6</v>
      </c>
      <c r="C23" s="25">
        <v>100.32566666666666</v>
      </c>
      <c r="D23" s="25">
        <v>74.703666666666663</v>
      </c>
      <c r="E23" s="25">
        <v>93.834666666666678</v>
      </c>
      <c r="F23" s="25">
        <v>101.70733333333334</v>
      </c>
      <c r="G23" s="26">
        <v>83.46833333333332</v>
      </c>
      <c r="H23" s="28">
        <f t="shared" si="0"/>
        <v>-17.932826869252317</v>
      </c>
      <c r="I23" s="27">
        <f t="shared" si="4"/>
        <v>8.3899340684324031</v>
      </c>
      <c r="J23" s="28">
        <f t="shared" si="1"/>
        <v>1.2264739299412306</v>
      </c>
      <c r="K23" s="27">
        <f t="shared" si="2"/>
        <v>1.5130524964582694</v>
      </c>
      <c r="L23" s="18"/>
    </row>
    <row r="24" spans="1:12">
      <c r="A24" s="16"/>
      <c r="B24" s="11" t="s">
        <v>11</v>
      </c>
      <c r="C24" s="25">
        <v>70.75633333333333</v>
      </c>
      <c r="D24" s="25">
        <v>61.181999999999995</v>
      </c>
      <c r="E24" s="25">
        <v>50.065666666666665</v>
      </c>
      <c r="F24" s="25">
        <v>76.307333333333332</v>
      </c>
      <c r="G24" s="26">
        <v>72.078333333333333</v>
      </c>
      <c r="H24" s="28">
        <f t="shared" si="0"/>
        <v>-5.5420623618525067</v>
      </c>
      <c r="I24" s="27">
        <f t="shared" si="4"/>
        <v>52.414495629073812</v>
      </c>
      <c r="J24" s="28">
        <f t="shared" si="1"/>
        <v>1.0591106017884708</v>
      </c>
      <c r="K24" s="27">
        <f t="shared" si="2"/>
        <v>1.1351885593114226</v>
      </c>
      <c r="L24" s="18"/>
    </row>
    <row r="25" spans="1:12">
      <c r="A25" s="16"/>
      <c r="B25" s="11" t="s">
        <v>10</v>
      </c>
      <c r="C25" s="25">
        <v>44.276666666666664</v>
      </c>
      <c r="D25" s="25">
        <v>59.675999999999995</v>
      </c>
      <c r="E25" s="25">
        <v>48.330999999999996</v>
      </c>
      <c r="F25" s="25">
        <v>53.135333333333335</v>
      </c>
      <c r="G25" s="26">
        <v>57.156333333333329</v>
      </c>
      <c r="H25" s="28">
        <f t="shared" si="0"/>
        <v>7.5674692295145674</v>
      </c>
      <c r="I25" s="27">
        <f t="shared" si="4"/>
        <v>9.9404798852358525</v>
      </c>
      <c r="J25" s="28">
        <f t="shared" si="1"/>
        <v>0.83984847863697965</v>
      </c>
      <c r="K25" s="27">
        <f t="shared" si="2"/>
        <v>0.79046953759619731</v>
      </c>
      <c r="L25" s="18"/>
    </row>
    <row r="26" spans="1:12">
      <c r="A26" s="16"/>
      <c r="B26" s="11" t="s">
        <v>19</v>
      </c>
      <c r="C26" s="25">
        <v>54.413333333333334</v>
      </c>
      <c r="D26" s="25">
        <v>60.157999999999994</v>
      </c>
      <c r="E26" s="25">
        <v>39.352333333333334</v>
      </c>
      <c r="F26" s="25">
        <v>59.672333333333334</v>
      </c>
      <c r="G26" s="26">
        <v>50.016666666666673</v>
      </c>
      <c r="H26" s="28">
        <f t="shared" si="0"/>
        <v>-16.181144807476379</v>
      </c>
      <c r="I26" s="27">
        <f t="shared" si="4"/>
        <v>51.636074099799245</v>
      </c>
      <c r="J26" s="28">
        <f t="shared" si="1"/>
        <v>0.73493905148731742</v>
      </c>
      <c r="K26" s="27">
        <f t="shared" si="2"/>
        <v>0.8877174335461554</v>
      </c>
      <c r="L26" s="18"/>
    </row>
    <row r="27" spans="1:12">
      <c r="A27" s="16"/>
      <c r="B27" s="11" t="s">
        <v>18</v>
      </c>
      <c r="C27" s="25">
        <v>49.879666666666672</v>
      </c>
      <c r="D27" s="25">
        <v>44.79666666666666</v>
      </c>
      <c r="E27" s="25">
        <v>21.651</v>
      </c>
      <c r="F27" s="25">
        <v>31.362666666666666</v>
      </c>
      <c r="G27" s="26">
        <v>49.013333333333328</v>
      </c>
      <c r="H27" s="28">
        <f t="shared" si="0"/>
        <v>56.27922795680638</v>
      </c>
      <c r="I27" s="27">
        <f t="shared" si="4"/>
        <v>44.855510907887243</v>
      </c>
      <c r="J27" s="28">
        <f t="shared" si="1"/>
        <v>0.72019618880836467</v>
      </c>
      <c r="K27" s="27">
        <f t="shared" si="2"/>
        <v>0.46656774433428477</v>
      </c>
      <c r="L27" s="18"/>
    </row>
    <row r="28" spans="1:12">
      <c r="A28" s="16"/>
      <c r="B28" s="11" t="s">
        <v>16</v>
      </c>
      <c r="C28" s="25">
        <v>52.487333333333332</v>
      </c>
      <c r="D28" s="25">
        <v>42.306999999999995</v>
      </c>
      <c r="E28" s="25">
        <v>47.519333333333329</v>
      </c>
      <c r="F28" s="25">
        <v>56.361999999999995</v>
      </c>
      <c r="G28" s="26">
        <v>47.986333333333334</v>
      </c>
      <c r="H28" s="28">
        <f t="shared" si="0"/>
        <v>-14.860485196882045</v>
      </c>
      <c r="I28" s="27">
        <f t="shared" si="4"/>
        <v>18.60856633791159</v>
      </c>
      <c r="J28" s="28">
        <f t="shared" si="1"/>
        <v>0.70510557089678583</v>
      </c>
      <c r="K28" s="27">
        <f t="shared" si="2"/>
        <v>0.83847115060907751</v>
      </c>
      <c r="L28" s="18"/>
    </row>
    <row r="29" spans="1:12">
      <c r="A29" s="16"/>
      <c r="B29" s="11" t="s">
        <v>15</v>
      </c>
      <c r="C29" s="25">
        <v>43.37233333333333</v>
      </c>
      <c r="D29" s="25">
        <v>38.049999999999997</v>
      </c>
      <c r="E29" s="25">
        <v>34.903666666666659</v>
      </c>
      <c r="F29" s="25">
        <v>29.784666666666666</v>
      </c>
      <c r="G29" s="26">
        <v>43.601999999999997</v>
      </c>
      <c r="H29" s="28">
        <f t="shared" si="0"/>
        <v>46.390760346486992</v>
      </c>
      <c r="I29" s="27">
        <f t="shared" si="4"/>
        <v>-14.66608092750521</v>
      </c>
      <c r="J29" s="28">
        <f t="shared" si="1"/>
        <v>0.64068268956247931</v>
      </c>
      <c r="K29" s="27">
        <f t="shared" si="2"/>
        <v>0.443092575325713</v>
      </c>
      <c r="L29" s="18"/>
    </row>
    <row r="30" spans="1:12">
      <c r="A30" s="16"/>
      <c r="B30" s="11" t="s">
        <v>9</v>
      </c>
      <c r="C30" s="25">
        <v>51.560666666666663</v>
      </c>
      <c r="D30" s="25">
        <v>42.483666666666664</v>
      </c>
      <c r="E30" s="25">
        <v>46.477333333333341</v>
      </c>
      <c r="F30" s="25">
        <v>37.36</v>
      </c>
      <c r="G30" s="26">
        <v>43.468666666666671</v>
      </c>
      <c r="H30" s="28">
        <f t="shared" si="0"/>
        <v>16.350820842255544</v>
      </c>
      <c r="I30" s="27">
        <f t="shared" si="4"/>
        <v>-19.616730736129451</v>
      </c>
      <c r="J30" s="28">
        <f t="shared" si="1"/>
        <v>0.63872350515331633</v>
      </c>
      <c r="K30" s="27">
        <f t="shared" si="2"/>
        <v>0.55578727133095229</v>
      </c>
      <c r="L30" s="18"/>
    </row>
    <row r="31" spans="1:12">
      <c r="A31" s="16"/>
      <c r="B31" s="11" t="s">
        <v>22</v>
      </c>
      <c r="C31" s="25">
        <v>42.163000000000004</v>
      </c>
      <c r="D31" s="25">
        <v>40.654333333333334</v>
      </c>
      <c r="E31" s="25">
        <v>34.755333333333333</v>
      </c>
      <c r="F31" s="25">
        <v>47.035333333333334</v>
      </c>
      <c r="G31" s="26">
        <v>40.118666666666662</v>
      </c>
      <c r="H31" s="28">
        <f t="shared" si="0"/>
        <v>-14.705257040806208</v>
      </c>
      <c r="I31" s="27">
        <f t="shared" si="4"/>
        <v>35.33270673086146</v>
      </c>
      <c r="J31" s="28">
        <f t="shared" si="1"/>
        <v>0.58949899687309271</v>
      </c>
      <c r="K31" s="27">
        <f t="shared" si="2"/>
        <v>0.69972268654911995</v>
      </c>
      <c r="L31" s="18"/>
    </row>
    <row r="32" spans="1:12">
      <c r="A32" s="16"/>
      <c r="B32" s="11" t="s">
        <v>12</v>
      </c>
      <c r="C32" s="25">
        <v>44.612000000000002</v>
      </c>
      <c r="D32" s="25">
        <v>50.289666666666669</v>
      </c>
      <c r="E32" s="25">
        <v>35.209333333333326</v>
      </c>
      <c r="F32" s="25">
        <v>37.82566666666667</v>
      </c>
      <c r="G32" s="26">
        <v>33.327666666666666</v>
      </c>
      <c r="H32" s="28">
        <f t="shared" si="0"/>
        <v>-11.891396494443818</v>
      </c>
      <c r="I32" s="27">
        <f t="shared" si="4"/>
        <v>7.4307948649979583</v>
      </c>
      <c r="J32" s="28">
        <f t="shared" si="1"/>
        <v>0.48971283695339179</v>
      </c>
      <c r="K32" s="27">
        <f t="shared" si="2"/>
        <v>0.56271477684531124</v>
      </c>
      <c r="L32" s="18"/>
    </row>
    <row r="33" spans="1:14">
      <c r="A33" s="16"/>
      <c r="B33" s="11" t="s">
        <v>181</v>
      </c>
      <c r="C33" s="25">
        <v>18.353999999999999</v>
      </c>
      <c r="D33" s="25">
        <v>23.23</v>
      </c>
      <c r="E33" s="25">
        <v>21.113666666666663</v>
      </c>
      <c r="F33" s="25">
        <v>28.304666666666666</v>
      </c>
      <c r="G33" s="26">
        <v>30.385666666666665</v>
      </c>
      <c r="H33" s="28">
        <f t="shared" si="0"/>
        <v>7.3521445226935489</v>
      </c>
      <c r="I33" s="27">
        <f t="shared" si="4"/>
        <v>34.058508706840776</v>
      </c>
      <c r="J33" s="28">
        <f t="shared" si="1"/>
        <v>0.44648343296520748</v>
      </c>
      <c r="K33" s="27">
        <f t="shared" si="2"/>
        <v>0.42107530654707781</v>
      </c>
      <c r="L33" s="18"/>
    </row>
    <row r="34" spans="1:14">
      <c r="A34" s="16"/>
      <c r="B34" s="11" t="s">
        <v>4</v>
      </c>
      <c r="C34" s="25">
        <v>44.347666666666669</v>
      </c>
      <c r="D34" s="25">
        <v>44.43033333333333</v>
      </c>
      <c r="E34" s="25">
        <v>30.684000000000001</v>
      </c>
      <c r="F34" s="25">
        <v>37.578000000000003</v>
      </c>
      <c r="G34" s="26">
        <v>29.62233333333333</v>
      </c>
      <c r="H34" s="28">
        <f t="shared" si="0"/>
        <v>-21.171075274540087</v>
      </c>
      <c r="I34" s="27">
        <f t="shared" si="4"/>
        <v>22.467735627688711</v>
      </c>
      <c r="J34" s="28">
        <f t="shared" si="1"/>
        <v>0.4352671022227485</v>
      </c>
      <c r="K34" s="27">
        <f t="shared" si="2"/>
        <v>0.5590303555159134</v>
      </c>
      <c r="L34" s="18"/>
    </row>
    <row r="35" spans="1:14">
      <c r="A35" s="16"/>
      <c r="B35" s="11" t="s">
        <v>17</v>
      </c>
      <c r="C35" s="25">
        <v>24.349666666666668</v>
      </c>
      <c r="D35" s="25">
        <v>17.175666666666665</v>
      </c>
      <c r="E35" s="25">
        <v>13.250666666666667</v>
      </c>
      <c r="F35" s="25">
        <v>9.2043333333333326</v>
      </c>
      <c r="G35" s="26">
        <v>18.138333333333335</v>
      </c>
      <c r="H35" s="28">
        <f t="shared" si="0"/>
        <v>97.06297758302253</v>
      </c>
      <c r="I35" s="27">
        <f t="shared" si="4"/>
        <v>-30.536828335681232</v>
      </c>
      <c r="J35" s="28">
        <f t="shared" si="1"/>
        <v>0.26652254906152867</v>
      </c>
      <c r="K35" s="27">
        <f t="shared" si="2"/>
        <v>0.13692856819469651</v>
      </c>
      <c r="L35" s="18"/>
    </row>
    <row r="36" spans="1:14">
      <c r="A36" s="16"/>
      <c r="B36" s="11" t="s">
        <v>7</v>
      </c>
      <c r="C36" s="25">
        <v>22.62166666666667</v>
      </c>
      <c r="D36" s="25">
        <v>19.225333333333335</v>
      </c>
      <c r="E36" s="25">
        <v>7.4413333333333327</v>
      </c>
      <c r="F36" s="25">
        <v>11.496333333333332</v>
      </c>
      <c r="G36" s="26">
        <v>11.838333333333333</v>
      </c>
      <c r="H36" s="28">
        <f t="shared" si="0"/>
        <v>2.9748615500594378</v>
      </c>
      <c r="I36" s="27">
        <f t="shared" si="4"/>
        <v>54.492922415337766</v>
      </c>
      <c r="J36" s="28">
        <f t="shared" si="1"/>
        <v>0.17395108572857099</v>
      </c>
      <c r="K36" s="27">
        <f t="shared" si="2"/>
        <v>0.17102558173566393</v>
      </c>
      <c r="L36" s="18"/>
    </row>
    <row r="37" spans="1:14">
      <c r="A37" s="16"/>
      <c r="B37" s="11" t="s">
        <v>13</v>
      </c>
      <c r="C37" s="25">
        <v>12.165666666666667</v>
      </c>
      <c r="D37" s="25">
        <v>5.9943333333333335</v>
      </c>
      <c r="E37" s="25">
        <v>9.3830000000000009</v>
      </c>
      <c r="F37" s="25">
        <v>7.7759999999999998</v>
      </c>
      <c r="G37" s="26">
        <v>9.256333333333334</v>
      </c>
      <c r="H37" s="28">
        <f t="shared" si="0"/>
        <v>19.037208504801107</v>
      </c>
      <c r="I37" s="27">
        <f t="shared" si="4"/>
        <v>-17.126718533518069</v>
      </c>
      <c r="J37" s="28">
        <f t="shared" si="1"/>
        <v>0.13601147964512705</v>
      </c>
      <c r="K37" s="27">
        <f t="shared" si="2"/>
        <v>0.11567992028558578</v>
      </c>
      <c r="L37" s="18"/>
    </row>
    <row r="38" spans="1:14">
      <c r="A38" s="16"/>
      <c r="B38" s="11" t="s">
        <v>14</v>
      </c>
      <c r="C38" s="25">
        <v>4.3760000000000003</v>
      </c>
      <c r="D38" s="25">
        <v>1.8229999999999997</v>
      </c>
      <c r="E38" s="25">
        <v>2.0376666666666665</v>
      </c>
      <c r="F38" s="25">
        <v>1.8713333333333333</v>
      </c>
      <c r="G38" s="26">
        <v>1.0389999999999999</v>
      </c>
      <c r="H38" s="28">
        <f t="shared" si="0"/>
        <v>-44.478090488065561</v>
      </c>
      <c r="I38" s="27">
        <f t="shared" si="4"/>
        <v>-8.1629314575494831</v>
      </c>
      <c r="J38" s="28">
        <f t="shared" si="1"/>
        <v>1.5266944508403652E-2</v>
      </c>
      <c r="K38" s="27">
        <f t="shared" si="2"/>
        <v>2.7838952009742741E-2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2021.739333333333</v>
      </c>
      <c r="D13" s="26">
        <v>1843.7586666666666</v>
      </c>
      <c r="E13" s="26">
        <v>1648.1116666666667</v>
      </c>
      <c r="F13" s="26">
        <v>2098.1979999999999</v>
      </c>
      <c r="G13" s="26">
        <v>2100.0326666666665</v>
      </c>
      <c r="H13" s="28">
        <f t="shared" ref="H13:H38" si="0">IF(OR(OR(G13=0,F13=0),G13=""),"",(G13/F13-1)*100)</f>
        <v>8.7440111308212387E-2</v>
      </c>
      <c r="I13" s="27">
        <f>IF(OR(OR(G13=0,F13=0),F13=""),"",(F13/E13-1)*100)</f>
        <v>27.309213473601602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1152.0593333333331</v>
      </c>
      <c r="D14" s="25">
        <f t="shared" ref="D14:G14" si="3">D13-SUM(D15:D38)</f>
        <v>960.23766666666666</v>
      </c>
      <c r="E14" s="25">
        <f t="shared" si="3"/>
        <v>882.82600000000025</v>
      </c>
      <c r="F14" s="25">
        <f t="shared" si="3"/>
        <v>1058.5186666666668</v>
      </c>
      <c r="G14" s="26">
        <f t="shared" si="3"/>
        <v>1037.8366666666666</v>
      </c>
      <c r="H14" s="28">
        <f t="shared" si="0"/>
        <v>-1.9538625676889576</v>
      </c>
      <c r="I14" s="27">
        <f>IF(OR(OR(G14=0,F14=0),F14=""),"",(F14/E14-1)*100)</f>
        <v>19.9011658771566</v>
      </c>
      <c r="J14" s="28">
        <f t="shared" si="1"/>
        <v>49.420024894850847</v>
      </c>
      <c r="K14" s="27">
        <f t="shared" si="2"/>
        <v>50.448940789509237</v>
      </c>
      <c r="L14" s="18"/>
    </row>
    <row r="15" spans="1:15">
      <c r="A15" s="16"/>
      <c r="B15" s="12" t="s">
        <v>5</v>
      </c>
      <c r="C15" s="109">
        <v>313.84300000000002</v>
      </c>
      <c r="D15" s="109">
        <v>340.55133333333333</v>
      </c>
      <c r="E15" s="109">
        <v>237.62833333333333</v>
      </c>
      <c r="F15" s="109">
        <v>343.9086666666667</v>
      </c>
      <c r="G15" s="109">
        <v>461.83499999999998</v>
      </c>
      <c r="H15" s="50">
        <f t="shared" si="0"/>
        <v>34.290014984598606</v>
      </c>
      <c r="I15" s="36">
        <f t="shared" ref="I15:I38" si="4">IF(OR(OR(G15=0,F15=0),F15=""),"",(F15/E15-1)*100)</f>
        <v>44.725446600784146</v>
      </c>
      <c r="J15" s="50">
        <f t="shared" si="1"/>
        <v>21.991800762464329</v>
      </c>
      <c r="K15" s="36">
        <f t="shared" si="2"/>
        <v>16.390667928701998</v>
      </c>
      <c r="L15" s="18"/>
      <c r="N15" s="23" t="s">
        <v>5</v>
      </c>
      <c r="O15" s="34">
        <f>J15</f>
        <v>21.991800762464329</v>
      </c>
    </row>
    <row r="16" spans="1:15">
      <c r="A16" s="16"/>
      <c r="B16" s="11" t="s">
        <v>24</v>
      </c>
      <c r="C16" s="55">
        <v>96.243999999999986</v>
      </c>
      <c r="D16" s="55">
        <v>119.36766666666666</v>
      </c>
      <c r="E16" s="55">
        <v>142.47366666666667</v>
      </c>
      <c r="F16" s="55">
        <v>178.60400000000001</v>
      </c>
      <c r="G16" s="56">
        <v>153.98333333333335</v>
      </c>
      <c r="H16" s="28">
        <f t="shared" si="0"/>
        <v>-13.785058938582939</v>
      </c>
      <c r="I16" s="27">
        <f t="shared" si="4"/>
        <v>25.359306164180051</v>
      </c>
      <c r="J16" s="28">
        <f t="shared" si="1"/>
        <v>7.3324256225855544</v>
      </c>
      <c r="K16" s="27">
        <f t="shared" si="2"/>
        <v>8.5122567078988745</v>
      </c>
      <c r="L16" s="18"/>
      <c r="N16" s="23" t="s">
        <v>39</v>
      </c>
      <c r="O16" s="34">
        <f>100-O15</f>
        <v>78.008199237535678</v>
      </c>
    </row>
    <row r="17" spans="1:12">
      <c r="A17" s="16"/>
      <c r="B17" s="11" t="s">
        <v>25</v>
      </c>
      <c r="C17" s="25">
        <v>138.852</v>
      </c>
      <c r="D17" s="25">
        <v>160.28633333333332</v>
      </c>
      <c r="E17" s="25">
        <v>161.00199999999998</v>
      </c>
      <c r="F17" s="25">
        <v>203.89700000000002</v>
      </c>
      <c r="G17" s="26">
        <v>124.973</v>
      </c>
      <c r="H17" s="28">
        <f t="shared" si="0"/>
        <v>-38.707778927595804</v>
      </c>
      <c r="I17" s="27">
        <f t="shared" si="4"/>
        <v>26.642526179799031</v>
      </c>
      <c r="J17" s="28">
        <f t="shared" si="1"/>
        <v>5.9510026669426415</v>
      </c>
      <c r="K17" s="27">
        <f t="shared" si="2"/>
        <v>9.7177196813646773</v>
      </c>
      <c r="L17" s="18"/>
    </row>
    <row r="18" spans="1:12">
      <c r="A18" s="16"/>
      <c r="B18" s="11" t="s">
        <v>20</v>
      </c>
      <c r="C18" s="25">
        <v>24.375666666666664</v>
      </c>
      <c r="D18" s="25">
        <v>22.904</v>
      </c>
      <c r="E18" s="25">
        <v>35.673333333333339</v>
      </c>
      <c r="F18" s="25">
        <v>54.363</v>
      </c>
      <c r="G18" s="26">
        <v>61.883000000000003</v>
      </c>
      <c r="H18" s="28">
        <f t="shared" si="0"/>
        <v>13.832937843754035</v>
      </c>
      <c r="I18" s="27">
        <f t="shared" si="4"/>
        <v>52.391141842646213</v>
      </c>
      <c r="J18" s="28">
        <f t="shared" si="1"/>
        <v>2.946763685263309</v>
      </c>
      <c r="K18" s="27">
        <f t="shared" si="2"/>
        <v>2.5909375568940587</v>
      </c>
      <c r="L18" s="18"/>
    </row>
    <row r="19" spans="1:12">
      <c r="A19" s="16"/>
      <c r="B19" s="11" t="s">
        <v>21</v>
      </c>
      <c r="C19" s="25">
        <v>34.086999999999996</v>
      </c>
      <c r="D19" s="25">
        <v>22.304000000000002</v>
      </c>
      <c r="E19" s="25">
        <v>24.251000000000001</v>
      </c>
      <c r="F19" s="25">
        <v>43.467333333333329</v>
      </c>
      <c r="G19" s="26">
        <v>35.238666666666667</v>
      </c>
      <c r="H19" s="28">
        <f t="shared" si="0"/>
        <v>-18.930691247066754</v>
      </c>
      <c r="I19" s="27">
        <f t="shared" si="4"/>
        <v>79.239344082030954</v>
      </c>
      <c r="J19" s="28">
        <f t="shared" si="1"/>
        <v>1.6780056437217326</v>
      </c>
      <c r="K19" s="27">
        <f t="shared" si="2"/>
        <v>2.0716506894646423</v>
      </c>
      <c r="L19" s="18"/>
    </row>
    <row r="20" spans="1:12">
      <c r="A20" s="16"/>
      <c r="B20" s="11" t="s">
        <v>26</v>
      </c>
      <c r="C20" s="25">
        <v>38.118333333333332</v>
      </c>
      <c r="D20" s="25">
        <v>18.020666666666667</v>
      </c>
      <c r="E20" s="25">
        <v>18.459</v>
      </c>
      <c r="F20" s="25">
        <v>15.086666666666666</v>
      </c>
      <c r="G20" s="26">
        <v>34.752333333333333</v>
      </c>
      <c r="H20" s="28">
        <f t="shared" si="0"/>
        <v>130.35130357931948</v>
      </c>
      <c r="I20" s="27">
        <f t="shared" si="4"/>
        <v>-18.269317586723734</v>
      </c>
      <c r="J20" s="28">
        <f t="shared" si="1"/>
        <v>1.6548472738043125</v>
      </c>
      <c r="K20" s="27">
        <f t="shared" si="2"/>
        <v>0.71902969436948594</v>
      </c>
      <c r="L20" s="18"/>
    </row>
    <row r="21" spans="1:12">
      <c r="A21" s="16"/>
      <c r="B21" s="11" t="s">
        <v>8</v>
      </c>
      <c r="C21" s="25">
        <v>28.002666666666666</v>
      </c>
      <c r="D21" s="25">
        <v>29.094999999999999</v>
      </c>
      <c r="E21" s="25">
        <v>23.366666666666664</v>
      </c>
      <c r="F21" s="25">
        <v>32.851999999999997</v>
      </c>
      <c r="G21" s="26">
        <v>30.188000000000002</v>
      </c>
      <c r="H21" s="28">
        <f t="shared" si="0"/>
        <v>-8.1090953366613761</v>
      </c>
      <c r="I21" s="27">
        <f t="shared" si="4"/>
        <v>40.593437945791734</v>
      </c>
      <c r="J21" s="28">
        <f t="shared" si="1"/>
        <v>1.437501448390168</v>
      </c>
      <c r="K21" s="27">
        <f t="shared" si="2"/>
        <v>1.5657244931126615</v>
      </c>
      <c r="L21" s="18"/>
    </row>
    <row r="22" spans="1:12">
      <c r="A22" s="16"/>
      <c r="B22" s="11" t="s">
        <v>11</v>
      </c>
      <c r="C22" s="25">
        <v>21.186333333333334</v>
      </c>
      <c r="D22" s="25">
        <v>17.766000000000002</v>
      </c>
      <c r="E22" s="25">
        <v>14.609333333333334</v>
      </c>
      <c r="F22" s="25">
        <v>26.712666666666667</v>
      </c>
      <c r="G22" s="26">
        <v>26.599333333333334</v>
      </c>
      <c r="H22" s="28">
        <f t="shared" si="0"/>
        <v>-0.42426813746287984</v>
      </c>
      <c r="I22" s="27">
        <f t="shared" si="4"/>
        <v>82.846582093638773</v>
      </c>
      <c r="J22" s="28">
        <f t="shared" si="1"/>
        <v>1.2666152177315337</v>
      </c>
      <c r="K22" s="27">
        <f t="shared" si="2"/>
        <v>1.2731242078520077</v>
      </c>
      <c r="L22" s="18"/>
    </row>
    <row r="23" spans="1:12">
      <c r="A23" s="16"/>
      <c r="B23" s="11" t="s">
        <v>23</v>
      </c>
      <c r="C23" s="25">
        <v>12.521333333333333</v>
      </c>
      <c r="D23" s="25">
        <v>13.574</v>
      </c>
      <c r="E23" s="25">
        <v>12.664999999999999</v>
      </c>
      <c r="F23" s="25">
        <v>21.827666666666669</v>
      </c>
      <c r="G23" s="26">
        <v>24.799666666666667</v>
      </c>
      <c r="H23" s="28">
        <f t="shared" si="0"/>
        <v>13.615747598613371</v>
      </c>
      <c r="I23" s="27">
        <f t="shared" si="4"/>
        <v>72.346361363337323</v>
      </c>
      <c r="J23" s="28">
        <f t="shared" si="1"/>
        <v>1.1809181380988043</v>
      </c>
      <c r="K23" s="27">
        <f t="shared" si="2"/>
        <v>1.0403053795050168</v>
      </c>
      <c r="L23" s="18"/>
    </row>
    <row r="24" spans="1:12">
      <c r="A24" s="16"/>
      <c r="B24" s="11" t="s">
        <v>10</v>
      </c>
      <c r="C24" s="25">
        <v>14.202333333333334</v>
      </c>
      <c r="D24" s="25">
        <v>18.994333333333334</v>
      </c>
      <c r="E24" s="25">
        <v>14.945333333333332</v>
      </c>
      <c r="F24" s="25">
        <v>16.301333333333336</v>
      </c>
      <c r="G24" s="26">
        <v>19.328333333333333</v>
      </c>
      <c r="H24" s="28">
        <f t="shared" si="0"/>
        <v>18.569033207917542</v>
      </c>
      <c r="I24" s="27">
        <f t="shared" si="4"/>
        <v>9.0730662860201825</v>
      </c>
      <c r="J24" s="28">
        <f t="shared" si="1"/>
        <v>0.92038250833558466</v>
      </c>
      <c r="K24" s="27">
        <f t="shared" si="2"/>
        <v>0.77692064015566398</v>
      </c>
      <c r="L24" s="18"/>
    </row>
    <row r="25" spans="1:12">
      <c r="A25" s="16"/>
      <c r="B25" s="11" t="s">
        <v>206</v>
      </c>
      <c r="C25" s="25">
        <v>11.979333333333335</v>
      </c>
      <c r="D25" s="25">
        <v>13.403333333333334</v>
      </c>
      <c r="E25" s="25">
        <v>11.269</v>
      </c>
      <c r="F25" s="25">
        <v>15.234999999999999</v>
      </c>
      <c r="G25" s="26">
        <v>14.776000000000002</v>
      </c>
      <c r="H25" s="28">
        <f t="shared" si="0"/>
        <v>-3.012799474893324</v>
      </c>
      <c r="I25" s="27">
        <f t="shared" si="4"/>
        <v>35.193894755523992</v>
      </c>
      <c r="J25" s="28">
        <f t="shared" si="1"/>
        <v>0.70360810260411832</v>
      </c>
      <c r="K25" s="27">
        <f t="shared" si="2"/>
        <v>0.72609925278739196</v>
      </c>
      <c r="L25" s="18"/>
    </row>
    <row r="26" spans="1:12">
      <c r="A26" s="16"/>
      <c r="B26" s="11" t="s">
        <v>18</v>
      </c>
      <c r="C26" s="25">
        <v>11.621333333333332</v>
      </c>
      <c r="D26" s="25">
        <v>3.8346666666666667</v>
      </c>
      <c r="E26" s="25">
        <v>1.056</v>
      </c>
      <c r="F26" s="25">
        <v>2.7840000000000003</v>
      </c>
      <c r="G26" s="26">
        <v>11.423333333333334</v>
      </c>
      <c r="H26" s="28">
        <f t="shared" si="0"/>
        <v>310.32088122605364</v>
      </c>
      <c r="I26" s="27">
        <f t="shared" si="4"/>
        <v>163.63636363636368</v>
      </c>
      <c r="J26" s="28">
        <f t="shared" si="1"/>
        <v>0.54395979237148384</v>
      </c>
      <c r="K26" s="27">
        <f t="shared" si="2"/>
        <v>0.13268528518280928</v>
      </c>
      <c r="L26" s="18"/>
    </row>
    <row r="27" spans="1:12">
      <c r="A27" s="16"/>
      <c r="B27" s="11" t="s">
        <v>19</v>
      </c>
      <c r="C27" s="25">
        <v>12.608333333333334</v>
      </c>
      <c r="D27" s="25">
        <v>11.399666666666668</v>
      </c>
      <c r="E27" s="25">
        <v>3.8613333333333331</v>
      </c>
      <c r="F27" s="25">
        <v>14.731999999999999</v>
      </c>
      <c r="G27" s="26">
        <v>10.092666666666666</v>
      </c>
      <c r="H27" s="28">
        <f t="shared" si="0"/>
        <v>-31.491537695719074</v>
      </c>
      <c r="I27" s="27">
        <f t="shared" si="4"/>
        <v>281.52624309392269</v>
      </c>
      <c r="J27" s="28">
        <f t="shared" si="1"/>
        <v>0.48059569867008417</v>
      </c>
      <c r="K27" s="27">
        <f t="shared" si="2"/>
        <v>0.70212630075903226</v>
      </c>
      <c r="L27" s="18"/>
    </row>
    <row r="28" spans="1:12">
      <c r="A28" s="16"/>
      <c r="B28" s="11" t="s">
        <v>15</v>
      </c>
      <c r="C28" s="25">
        <v>12.288666666666666</v>
      </c>
      <c r="D28" s="25">
        <v>10.621</v>
      </c>
      <c r="E28" s="25">
        <v>5.6643333333333326</v>
      </c>
      <c r="F28" s="25">
        <v>4.1909999999999998</v>
      </c>
      <c r="G28" s="26">
        <v>8.3559999999999999</v>
      </c>
      <c r="H28" s="28">
        <f t="shared" si="0"/>
        <v>99.379623001670254</v>
      </c>
      <c r="I28" s="27">
        <f t="shared" si="4"/>
        <v>-26.010710292473359</v>
      </c>
      <c r="J28" s="28">
        <f t="shared" si="1"/>
        <v>0.39789857237141391</v>
      </c>
      <c r="K28" s="27">
        <f t="shared" si="2"/>
        <v>0.19974282694006951</v>
      </c>
      <c r="L28" s="18"/>
    </row>
    <row r="29" spans="1:12">
      <c r="A29" s="16"/>
      <c r="B29" s="11" t="s">
        <v>4</v>
      </c>
      <c r="C29" s="25">
        <v>16.689</v>
      </c>
      <c r="D29" s="25">
        <v>14.955666666666668</v>
      </c>
      <c r="E29" s="25">
        <v>11.170666666666667</v>
      </c>
      <c r="F29" s="25">
        <v>14.281000000000001</v>
      </c>
      <c r="G29" s="26">
        <v>7.9823333333333331</v>
      </c>
      <c r="H29" s="28">
        <f t="shared" si="0"/>
        <v>-44.10522138972528</v>
      </c>
      <c r="I29" s="27">
        <f t="shared" si="4"/>
        <v>27.843757460014331</v>
      </c>
      <c r="J29" s="28">
        <f t="shared" si="1"/>
        <v>0.38010519836358103</v>
      </c>
      <c r="K29" s="27">
        <f t="shared" si="2"/>
        <v>0.68063166583897239</v>
      </c>
      <c r="L29" s="18"/>
    </row>
    <row r="30" spans="1:12">
      <c r="A30" s="16"/>
      <c r="B30" s="11" t="s">
        <v>6</v>
      </c>
      <c r="C30" s="25">
        <v>21.413</v>
      </c>
      <c r="D30" s="25">
        <v>15.470666666666666</v>
      </c>
      <c r="E30" s="25">
        <v>14.811999999999998</v>
      </c>
      <c r="F30" s="25">
        <v>12.925000000000001</v>
      </c>
      <c r="G30" s="26">
        <v>6.9956666666666658</v>
      </c>
      <c r="H30" s="28">
        <f t="shared" si="0"/>
        <v>-45.874919406834316</v>
      </c>
      <c r="I30" s="27">
        <f t="shared" si="4"/>
        <v>-12.739670537402093</v>
      </c>
      <c r="J30" s="28">
        <f t="shared" si="1"/>
        <v>0.33312180223228272</v>
      </c>
      <c r="K30" s="27">
        <f t="shared" si="2"/>
        <v>0.6160047812456213</v>
      </c>
      <c r="L30" s="18"/>
    </row>
    <row r="31" spans="1:12">
      <c r="A31" s="16"/>
      <c r="B31" s="11" t="s">
        <v>12</v>
      </c>
      <c r="C31" s="25">
        <v>12.188999999999998</v>
      </c>
      <c r="D31" s="25">
        <v>17.339666666666666</v>
      </c>
      <c r="E31" s="25">
        <v>7.4933333333333332</v>
      </c>
      <c r="F31" s="25">
        <v>9.6373333333333324</v>
      </c>
      <c r="G31" s="26">
        <v>6.2149999999999999</v>
      </c>
      <c r="H31" s="28">
        <f t="shared" si="0"/>
        <v>-35.511206419479805</v>
      </c>
      <c r="I31" s="27">
        <f t="shared" si="4"/>
        <v>28.612099644128097</v>
      </c>
      <c r="J31" s="28">
        <f t="shared" si="1"/>
        <v>0.29594777732028932</v>
      </c>
      <c r="K31" s="27">
        <f t="shared" si="2"/>
        <v>0.45931477073819216</v>
      </c>
      <c r="L31" s="18"/>
    </row>
    <row r="32" spans="1:12">
      <c r="A32" s="16"/>
      <c r="B32" s="11" t="s">
        <v>9</v>
      </c>
      <c r="C32" s="25">
        <v>13.061333333333332</v>
      </c>
      <c r="D32" s="25">
        <v>8.1326666666666672</v>
      </c>
      <c r="E32" s="25">
        <v>5.4366666666666674</v>
      </c>
      <c r="F32" s="25">
        <v>6.6353333333333326</v>
      </c>
      <c r="G32" s="26">
        <v>5.3703333333333338</v>
      </c>
      <c r="H32" s="28">
        <f t="shared" si="0"/>
        <v>-19.064603637094322</v>
      </c>
      <c r="I32" s="27">
        <f t="shared" si="4"/>
        <v>22.047823421213941</v>
      </c>
      <c r="J32" s="28">
        <f t="shared" si="1"/>
        <v>0.25572618076734682</v>
      </c>
      <c r="K32" s="27">
        <f t="shared" si="2"/>
        <v>0.31623961767828074</v>
      </c>
      <c r="L32" s="18"/>
    </row>
    <row r="33" spans="1:14">
      <c r="A33" s="16"/>
      <c r="B33" s="11" t="s">
        <v>17</v>
      </c>
      <c r="C33" s="25">
        <v>7.2913333333333341</v>
      </c>
      <c r="D33" s="25">
        <v>5.4476666666666667</v>
      </c>
      <c r="E33" s="25">
        <v>3.2336666666666667</v>
      </c>
      <c r="F33" s="25">
        <v>2.2029999999999998</v>
      </c>
      <c r="G33" s="26">
        <v>5.2176666666666662</v>
      </c>
      <c r="H33" s="28">
        <f t="shared" si="0"/>
        <v>136.84369798759266</v>
      </c>
      <c r="I33" s="27">
        <f t="shared" si="4"/>
        <v>-31.873002783218229</v>
      </c>
      <c r="J33" s="28">
        <f t="shared" si="1"/>
        <v>0.24845645258216617</v>
      </c>
      <c r="K33" s="27">
        <f t="shared" si="2"/>
        <v>0.10499485749200028</v>
      </c>
      <c r="L33" s="18"/>
    </row>
    <row r="34" spans="1:14">
      <c r="A34" s="16"/>
      <c r="B34" s="11" t="s">
        <v>16</v>
      </c>
      <c r="C34" s="25">
        <v>13.622666666666666</v>
      </c>
      <c r="D34" s="25">
        <v>7.9593333333333334</v>
      </c>
      <c r="E34" s="25">
        <v>7.7830000000000004</v>
      </c>
      <c r="F34" s="25">
        <v>10.837666666666665</v>
      </c>
      <c r="G34" s="26">
        <v>4.8670000000000009</v>
      </c>
      <c r="H34" s="28">
        <f t="shared" si="0"/>
        <v>-55.091809430074115</v>
      </c>
      <c r="I34" s="27">
        <f t="shared" si="4"/>
        <v>39.247933530343879</v>
      </c>
      <c r="J34" s="28">
        <f t="shared" si="1"/>
        <v>0.23175829963279942</v>
      </c>
      <c r="K34" s="27">
        <f t="shared" si="2"/>
        <v>0.51652259065477457</v>
      </c>
      <c r="L34" s="18"/>
    </row>
    <row r="35" spans="1:14">
      <c r="A35" s="16"/>
      <c r="B35" s="11" t="s">
        <v>181</v>
      </c>
      <c r="C35" s="25">
        <v>5.1686666666666667</v>
      </c>
      <c r="D35" s="25">
        <v>6.581666666666667</v>
      </c>
      <c r="E35" s="25">
        <v>5.5896666666666661</v>
      </c>
      <c r="F35" s="25">
        <v>7.0659999999999998</v>
      </c>
      <c r="G35" s="26">
        <v>4.0629999999999997</v>
      </c>
      <c r="H35" s="28">
        <f t="shared" si="0"/>
        <v>-42.49929238607416</v>
      </c>
      <c r="I35" s="27">
        <f t="shared" si="4"/>
        <v>26.411831355477378</v>
      </c>
      <c r="J35" s="28">
        <f t="shared" si="1"/>
        <v>0.19347318089337656</v>
      </c>
      <c r="K35" s="27">
        <f t="shared" si="2"/>
        <v>0.33676516706240306</v>
      </c>
      <c r="L35" s="18"/>
    </row>
    <row r="36" spans="1:14">
      <c r="A36" s="16"/>
      <c r="B36" s="11" t="s">
        <v>7</v>
      </c>
      <c r="C36" s="25">
        <v>7.0103333333333326</v>
      </c>
      <c r="D36" s="25">
        <v>4.6016666666666675</v>
      </c>
      <c r="E36" s="25">
        <v>1.2206666666666666</v>
      </c>
      <c r="F36" s="25">
        <v>1.234</v>
      </c>
      <c r="G36" s="26">
        <v>1.6850000000000001</v>
      </c>
      <c r="H36" s="28">
        <f t="shared" si="0"/>
        <v>36.547811993517023</v>
      </c>
      <c r="I36" s="27">
        <f t="shared" si="4"/>
        <v>1.0922992900054718</v>
      </c>
      <c r="J36" s="28">
        <f t="shared" si="1"/>
        <v>8.0236847109362436E-2</v>
      </c>
      <c r="K36" s="27">
        <f t="shared" si="2"/>
        <v>5.8812371377725083E-2</v>
      </c>
      <c r="L36" s="18"/>
    </row>
    <row r="37" spans="1:14">
      <c r="A37" s="16"/>
      <c r="B37" s="11" t="s">
        <v>13</v>
      </c>
      <c r="C37" s="25">
        <v>2.278</v>
      </c>
      <c r="D37" s="25">
        <v>0.43433333333333329</v>
      </c>
      <c r="E37" s="25">
        <v>1.125</v>
      </c>
      <c r="F37" s="25">
        <v>0.48633333333333334</v>
      </c>
      <c r="G37" s="26">
        <v>1.2343333333333335</v>
      </c>
      <c r="H37" s="28">
        <f t="shared" si="0"/>
        <v>153.80397532556546</v>
      </c>
      <c r="I37" s="27">
        <f t="shared" si="4"/>
        <v>-56.770370370370372</v>
      </c>
      <c r="J37" s="28">
        <f t="shared" si="1"/>
        <v>5.8776863471012679E-2</v>
      </c>
      <c r="K37" s="27">
        <f t="shared" si="2"/>
        <v>2.3178619621853292E-2</v>
      </c>
      <c r="L37" s="18"/>
    </row>
    <row r="38" spans="1:14">
      <c r="A38" s="16"/>
      <c r="B38" s="11" t="s">
        <v>14</v>
      </c>
      <c r="C38" s="25">
        <v>1.0263333333333333</v>
      </c>
      <c r="D38" s="25">
        <v>0.47566666666666668</v>
      </c>
      <c r="E38" s="25">
        <v>0.49666666666666665</v>
      </c>
      <c r="F38" s="25">
        <v>0.41133333333333333</v>
      </c>
      <c r="G38" s="26">
        <v>0.33699999999999997</v>
      </c>
      <c r="H38" s="28">
        <f t="shared" si="0"/>
        <v>-18.071312803889793</v>
      </c>
      <c r="I38" s="27">
        <f t="shared" si="4"/>
        <v>-17.181208053691279</v>
      </c>
      <c r="J38" s="28">
        <f t="shared" si="1"/>
        <v>1.6047369421872487E-2</v>
      </c>
      <c r="K38" s="27">
        <f t="shared" si="2"/>
        <v>1.9604123792575028E-2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3233.52</v>
      </c>
      <c r="D13" s="26">
        <v>3356.1716666666666</v>
      </c>
      <c r="E13" s="26">
        <v>2853.5116666666668</v>
      </c>
      <c r="F13" s="26">
        <v>3593.7793333333334</v>
      </c>
      <c r="G13" s="26">
        <v>3472.9423333333339</v>
      </c>
      <c r="H13" s="28">
        <f t="shared" ref="H13:H38" si="0">IF(OR(OR(G13=0,F13=0),G13=""),"",(G13/F13-1)*100)</f>
        <v>-3.3623934246380105</v>
      </c>
      <c r="I13" s="27">
        <f>IF(OR(OR(G13=0,F13=0),F13=""),"",(F13/E13-1)*100)</f>
        <v>25.942338884193571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1424.0799999999997</v>
      </c>
      <c r="D14" s="25">
        <f t="shared" ref="D14:G14" si="3">D13-SUM(D15:D38)</f>
        <v>1362.7430000000002</v>
      </c>
      <c r="E14" s="25">
        <f t="shared" si="3"/>
        <v>1296.3956666666668</v>
      </c>
      <c r="F14" s="25">
        <f t="shared" si="3"/>
        <v>1600.4328333333328</v>
      </c>
      <c r="G14" s="26">
        <f t="shared" si="3"/>
        <v>1544.1496666666674</v>
      </c>
      <c r="H14" s="28">
        <f t="shared" si="0"/>
        <v>-3.5167465634556194</v>
      </c>
      <c r="I14" s="27">
        <f>IF(OR(OR(G14=0,F14=0),F14=""),"",(F14/E14-1)*100)</f>
        <v>23.452497912802816</v>
      </c>
      <c r="J14" s="28">
        <f t="shared" si="1"/>
        <v>44.462289276902297</v>
      </c>
      <c r="K14" s="27">
        <f t="shared" si="2"/>
        <v>44.533419692435189</v>
      </c>
      <c r="L14" s="18"/>
    </row>
    <row r="15" spans="1:15">
      <c r="A15" s="16"/>
      <c r="B15" s="12" t="s">
        <v>5</v>
      </c>
      <c r="C15" s="109">
        <v>719.38633333333325</v>
      </c>
      <c r="D15" s="109">
        <v>890.80666666666673</v>
      </c>
      <c r="E15" s="109">
        <v>655.09100000000001</v>
      </c>
      <c r="F15" s="109">
        <v>807.70666666666659</v>
      </c>
      <c r="G15" s="109">
        <v>847.22266666666656</v>
      </c>
      <c r="H15" s="50">
        <f t="shared" si="0"/>
        <v>4.8923701673875053</v>
      </c>
      <c r="I15" s="36">
        <f t="shared" ref="I15:I38" si="4">IF(OR(OR(G15=0,F15=0),F15=""),"",(F15/E15-1)*100)</f>
        <v>23.296865117467135</v>
      </c>
      <c r="J15" s="50">
        <f t="shared" si="1"/>
        <v>24.394953481807494</v>
      </c>
      <c r="K15" s="36">
        <f t="shared" si="2"/>
        <v>22.475132492831591</v>
      </c>
      <c r="L15" s="18"/>
      <c r="N15" s="23" t="s">
        <v>5</v>
      </c>
      <c r="O15" s="34">
        <f>J15</f>
        <v>24.394953481807494</v>
      </c>
    </row>
    <row r="16" spans="1:15">
      <c r="A16" s="16"/>
      <c r="B16" s="11" t="s">
        <v>24</v>
      </c>
      <c r="C16" s="55">
        <v>193.2346666666667</v>
      </c>
      <c r="D16" s="55">
        <v>215.05600000000001</v>
      </c>
      <c r="E16" s="55">
        <v>201.48666666666668</v>
      </c>
      <c r="F16" s="55">
        <v>252.09333333333336</v>
      </c>
      <c r="G16" s="56">
        <v>222.54233333333332</v>
      </c>
      <c r="H16" s="28">
        <f t="shared" si="0"/>
        <v>-11.722245729095061</v>
      </c>
      <c r="I16" s="27">
        <f t="shared" si="4"/>
        <v>25.116633027826495</v>
      </c>
      <c r="J16" s="28">
        <f t="shared" si="1"/>
        <v>6.4078902548242693</v>
      </c>
      <c r="K16" s="27">
        <f t="shared" si="2"/>
        <v>7.0147137581624843</v>
      </c>
      <c r="L16" s="18"/>
      <c r="N16" s="23" t="s">
        <v>39</v>
      </c>
      <c r="O16" s="34">
        <f>100-O15</f>
        <v>75.605046518192509</v>
      </c>
    </row>
    <row r="17" spans="1:12">
      <c r="A17" s="16"/>
      <c r="B17" s="11" t="s">
        <v>25</v>
      </c>
      <c r="C17" s="25">
        <v>217.68366666666665</v>
      </c>
      <c r="D17" s="25">
        <v>232.20533333333333</v>
      </c>
      <c r="E17" s="25">
        <v>225.30333333333331</v>
      </c>
      <c r="F17" s="25">
        <v>268.70666666666665</v>
      </c>
      <c r="G17" s="26">
        <v>182.80166666666665</v>
      </c>
      <c r="H17" s="28">
        <f t="shared" si="0"/>
        <v>-31.969805984220713</v>
      </c>
      <c r="I17" s="27">
        <f t="shared" si="4"/>
        <v>19.264399106389906</v>
      </c>
      <c r="J17" s="28">
        <f t="shared" si="1"/>
        <v>5.2635963722211709</v>
      </c>
      <c r="K17" s="27">
        <f t="shared" si="2"/>
        <v>7.4769940428544208</v>
      </c>
      <c r="L17" s="18"/>
    </row>
    <row r="18" spans="1:12">
      <c r="A18" s="16"/>
      <c r="B18" s="11" t="s">
        <v>20</v>
      </c>
      <c r="C18" s="25">
        <v>63.791333333333334</v>
      </c>
      <c r="D18" s="25">
        <v>62.865000000000002</v>
      </c>
      <c r="E18" s="25">
        <v>74.315999999999988</v>
      </c>
      <c r="F18" s="25">
        <v>139.56916666666669</v>
      </c>
      <c r="G18" s="26">
        <v>117.20866666666667</v>
      </c>
      <c r="H18" s="28">
        <f t="shared" si="0"/>
        <v>-16.021088707510621</v>
      </c>
      <c r="I18" s="27">
        <f t="shared" si="4"/>
        <v>87.805003857401772</v>
      </c>
      <c r="J18" s="28">
        <f t="shared" si="1"/>
        <v>3.3749096707335671</v>
      </c>
      <c r="K18" s="27">
        <f t="shared" si="2"/>
        <v>3.8836320686727386</v>
      </c>
      <c r="L18" s="18"/>
    </row>
    <row r="19" spans="1:12">
      <c r="A19" s="16"/>
      <c r="B19" s="11" t="s">
        <v>26</v>
      </c>
      <c r="C19" s="25">
        <v>68.040999999999997</v>
      </c>
      <c r="D19" s="25">
        <v>68.529333333333341</v>
      </c>
      <c r="E19" s="25">
        <v>56.933</v>
      </c>
      <c r="F19" s="25">
        <v>87.899333333333331</v>
      </c>
      <c r="G19" s="26">
        <v>82.221999999999994</v>
      </c>
      <c r="H19" s="28">
        <f t="shared" si="0"/>
        <v>-6.4589037459518162</v>
      </c>
      <c r="I19" s="27">
        <f t="shared" si="4"/>
        <v>54.390833669986364</v>
      </c>
      <c r="J19" s="28">
        <f t="shared" si="1"/>
        <v>2.3675025989010079</v>
      </c>
      <c r="K19" s="27">
        <f t="shared" si="2"/>
        <v>2.4458745287458754</v>
      </c>
      <c r="L19" s="18"/>
    </row>
    <row r="20" spans="1:12">
      <c r="A20" s="16"/>
      <c r="B20" s="11" t="s">
        <v>21</v>
      </c>
      <c r="C20" s="25">
        <v>65.076999999999998</v>
      </c>
      <c r="D20" s="25">
        <v>64.227333333333334</v>
      </c>
      <c r="E20" s="25">
        <v>46.951333333333331</v>
      </c>
      <c r="F20" s="25">
        <v>58.360666666666667</v>
      </c>
      <c r="G20" s="26">
        <v>79.154666666666671</v>
      </c>
      <c r="H20" s="28">
        <f t="shared" si="0"/>
        <v>35.630161867010891</v>
      </c>
      <c r="I20" s="27">
        <f t="shared" si="4"/>
        <v>24.300339358484678</v>
      </c>
      <c r="J20" s="28">
        <f t="shared" si="1"/>
        <v>2.2791817159455663</v>
      </c>
      <c r="K20" s="27">
        <f t="shared" si="2"/>
        <v>1.623935730426038</v>
      </c>
      <c r="L20" s="18"/>
    </row>
    <row r="21" spans="1:12">
      <c r="A21" s="16"/>
      <c r="B21" s="11" t="s">
        <v>8</v>
      </c>
      <c r="C21" s="25">
        <v>54.014666666666663</v>
      </c>
      <c r="D21" s="25">
        <v>66.692000000000007</v>
      </c>
      <c r="E21" s="25">
        <v>30.703999999999997</v>
      </c>
      <c r="F21" s="25">
        <v>41.110333333333337</v>
      </c>
      <c r="G21" s="26">
        <v>43.913333333333334</v>
      </c>
      <c r="H21" s="28">
        <f t="shared" si="0"/>
        <v>6.8182371017829979</v>
      </c>
      <c r="I21" s="27">
        <f t="shared" si="4"/>
        <v>33.892435296161217</v>
      </c>
      <c r="J21" s="28">
        <f t="shared" si="1"/>
        <v>1.2644417648934951</v>
      </c>
      <c r="K21" s="27">
        <f t="shared" si="2"/>
        <v>1.1439303730204915</v>
      </c>
      <c r="L21" s="18"/>
    </row>
    <row r="22" spans="1:12">
      <c r="A22" s="16"/>
      <c r="B22" s="11" t="s">
        <v>18</v>
      </c>
      <c r="C22" s="25">
        <v>38.128999999999998</v>
      </c>
      <c r="D22" s="25">
        <v>32.117333333333335</v>
      </c>
      <c r="E22" s="25">
        <v>18.658333333333335</v>
      </c>
      <c r="F22" s="25">
        <v>24.116333333333333</v>
      </c>
      <c r="G22" s="26">
        <v>41.887</v>
      </c>
      <c r="H22" s="28">
        <f t="shared" si="0"/>
        <v>73.687265891719306</v>
      </c>
      <c r="I22" s="27">
        <f t="shared" si="4"/>
        <v>29.252344796784268</v>
      </c>
      <c r="J22" s="28">
        <f t="shared" si="1"/>
        <v>1.2060954654492295</v>
      </c>
      <c r="K22" s="27">
        <f t="shared" si="2"/>
        <v>0.6710577110187993</v>
      </c>
      <c r="L22" s="18"/>
    </row>
    <row r="23" spans="1:12">
      <c r="A23" s="16"/>
      <c r="B23" s="11" t="s">
        <v>10</v>
      </c>
      <c r="C23" s="25">
        <v>32.887333333333338</v>
      </c>
      <c r="D23" s="25">
        <v>42.898666666666664</v>
      </c>
      <c r="E23" s="25">
        <v>33.347666666666669</v>
      </c>
      <c r="F23" s="25">
        <v>38.582000000000001</v>
      </c>
      <c r="G23" s="26">
        <v>40.93933333333333</v>
      </c>
      <c r="H23" s="28">
        <f t="shared" si="0"/>
        <v>6.1099303647642156</v>
      </c>
      <c r="I23" s="27">
        <f t="shared" si="4"/>
        <v>15.696250612236739</v>
      </c>
      <c r="J23" s="28">
        <f t="shared" si="1"/>
        <v>1.1788083245839476</v>
      </c>
      <c r="K23" s="27">
        <f t="shared" si="2"/>
        <v>1.0735773240761026</v>
      </c>
      <c r="L23" s="18"/>
    </row>
    <row r="24" spans="1:12">
      <c r="A24" s="16"/>
      <c r="B24" s="11" t="s">
        <v>11</v>
      </c>
      <c r="C24" s="25">
        <v>33.643999999999998</v>
      </c>
      <c r="D24" s="25">
        <v>24.661333333333332</v>
      </c>
      <c r="E24" s="25">
        <v>15.290666666666667</v>
      </c>
      <c r="F24" s="25">
        <v>28.754333333333335</v>
      </c>
      <c r="G24" s="26">
        <v>34.44</v>
      </c>
      <c r="H24" s="28">
        <f t="shared" si="0"/>
        <v>19.773251567879612</v>
      </c>
      <c r="I24" s="27">
        <f t="shared" si="4"/>
        <v>88.051534705266832</v>
      </c>
      <c r="J24" s="28">
        <f t="shared" si="1"/>
        <v>0.99166633633517454</v>
      </c>
      <c r="K24" s="27">
        <f t="shared" si="2"/>
        <v>0.80011404892416871</v>
      </c>
      <c r="L24" s="18"/>
    </row>
    <row r="25" spans="1:12">
      <c r="A25" s="16"/>
      <c r="B25" s="11" t="s">
        <v>6</v>
      </c>
      <c r="C25" s="25">
        <v>62.467333333333329</v>
      </c>
      <c r="D25" s="25">
        <v>40.756666666666668</v>
      </c>
      <c r="E25" s="25">
        <v>31.083666666666669</v>
      </c>
      <c r="F25" s="25">
        <v>28.295000000000002</v>
      </c>
      <c r="G25" s="26">
        <v>28.417666666666666</v>
      </c>
      <c r="H25" s="28">
        <f t="shared" si="0"/>
        <v>0.43352771396594214</v>
      </c>
      <c r="I25" s="27">
        <f t="shared" si="4"/>
        <v>-8.971485560476566</v>
      </c>
      <c r="J25" s="28">
        <f t="shared" si="1"/>
        <v>0.81825909960881371</v>
      </c>
      <c r="K25" s="27">
        <f t="shared" si="2"/>
        <v>0.78733270397421917</v>
      </c>
      <c r="L25" s="18"/>
    </row>
    <row r="26" spans="1:12">
      <c r="A26" s="16"/>
      <c r="B26" s="11" t="s">
        <v>23</v>
      </c>
      <c r="C26" s="25">
        <v>25.352666666666668</v>
      </c>
      <c r="D26" s="25">
        <v>34.628333333333337</v>
      </c>
      <c r="E26" s="25">
        <v>13.573</v>
      </c>
      <c r="F26" s="25">
        <v>17.282666666666668</v>
      </c>
      <c r="G26" s="26">
        <v>27.114000000000001</v>
      </c>
      <c r="H26" s="28">
        <f t="shared" si="0"/>
        <v>56.885511495139632</v>
      </c>
      <c r="I26" s="27">
        <f t="shared" si="4"/>
        <v>27.331221297183127</v>
      </c>
      <c r="J26" s="28">
        <f t="shared" si="1"/>
        <v>0.7807212846513335</v>
      </c>
      <c r="K26" s="27">
        <f t="shared" si="2"/>
        <v>0.48090506020681295</v>
      </c>
      <c r="L26" s="18"/>
    </row>
    <row r="27" spans="1:12">
      <c r="A27" s="16"/>
      <c r="B27" s="11" t="s">
        <v>19</v>
      </c>
      <c r="C27" s="25">
        <v>32.332999999999998</v>
      </c>
      <c r="D27" s="25">
        <v>36.741999999999997</v>
      </c>
      <c r="E27" s="25">
        <v>23.09</v>
      </c>
      <c r="F27" s="25">
        <v>41.123666666666672</v>
      </c>
      <c r="G27" s="26">
        <v>26.956666666666667</v>
      </c>
      <c r="H27" s="28">
        <f t="shared" si="0"/>
        <v>-34.449749130670916</v>
      </c>
      <c r="I27" s="27">
        <f t="shared" si="4"/>
        <v>78.101631297820148</v>
      </c>
      <c r="J27" s="28">
        <f t="shared" si="1"/>
        <v>0.77619102419111086</v>
      </c>
      <c r="K27" s="27">
        <f t="shared" si="2"/>
        <v>1.1443013844849315</v>
      </c>
      <c r="L27" s="18"/>
    </row>
    <row r="28" spans="1:12">
      <c r="A28" s="16"/>
      <c r="B28" s="11" t="s">
        <v>22</v>
      </c>
      <c r="C28" s="25">
        <v>24.297333333333331</v>
      </c>
      <c r="D28" s="25">
        <v>27.798000000000002</v>
      </c>
      <c r="E28" s="25">
        <v>21.081</v>
      </c>
      <c r="F28" s="25">
        <v>34.353000000000002</v>
      </c>
      <c r="G28" s="26">
        <v>25.978666666666669</v>
      </c>
      <c r="H28" s="28">
        <f t="shared" si="0"/>
        <v>-24.377298440699015</v>
      </c>
      <c r="I28" s="27">
        <f t="shared" si="4"/>
        <v>62.957165219866255</v>
      </c>
      <c r="J28" s="28">
        <f t="shared" si="1"/>
        <v>0.74803046446591348</v>
      </c>
      <c r="K28" s="27">
        <f t="shared" si="2"/>
        <v>0.95590176284242268</v>
      </c>
      <c r="L28" s="18"/>
    </row>
    <row r="29" spans="1:12">
      <c r="A29" s="16"/>
      <c r="B29" s="11" t="s">
        <v>4</v>
      </c>
      <c r="C29" s="25">
        <v>25.559666666666669</v>
      </c>
      <c r="D29" s="25">
        <v>22.479333333333333</v>
      </c>
      <c r="E29" s="25">
        <v>16.552333333333333</v>
      </c>
      <c r="F29" s="25">
        <v>26.819333333333333</v>
      </c>
      <c r="G29" s="26">
        <v>25.769000000000002</v>
      </c>
      <c r="H29" s="28">
        <f t="shared" si="0"/>
        <v>-3.9163290163812037</v>
      </c>
      <c r="I29" s="27">
        <f t="shared" si="4"/>
        <v>62.027508709748872</v>
      </c>
      <c r="J29" s="28">
        <f t="shared" si="1"/>
        <v>0.74199331652209977</v>
      </c>
      <c r="K29" s="27">
        <f t="shared" si="2"/>
        <v>0.74627101014734898</v>
      </c>
      <c r="L29" s="18"/>
    </row>
    <row r="30" spans="1:12">
      <c r="A30" s="16"/>
      <c r="B30" s="11" t="s">
        <v>12</v>
      </c>
      <c r="C30" s="25">
        <v>24.631666666666664</v>
      </c>
      <c r="D30" s="25">
        <v>23.073333333333334</v>
      </c>
      <c r="E30" s="25">
        <v>11.065666666666667</v>
      </c>
      <c r="F30" s="25">
        <v>24.425666666666661</v>
      </c>
      <c r="G30" s="26">
        <v>21.379666666666665</v>
      </c>
      <c r="H30" s="28">
        <f t="shared" si="0"/>
        <v>-12.470488693587335</v>
      </c>
      <c r="I30" s="27">
        <f t="shared" si="4"/>
        <v>120.7338012471006</v>
      </c>
      <c r="J30" s="28">
        <f t="shared" si="1"/>
        <v>0.61560672808944794</v>
      </c>
      <c r="K30" s="27">
        <f t="shared" si="2"/>
        <v>0.67966517699380147</v>
      </c>
      <c r="L30" s="18"/>
    </row>
    <row r="31" spans="1:12">
      <c r="A31" s="16"/>
      <c r="B31" s="11" t="s">
        <v>15</v>
      </c>
      <c r="C31" s="25">
        <v>28.369333333333334</v>
      </c>
      <c r="D31" s="25">
        <v>29.302666666666667</v>
      </c>
      <c r="E31" s="25">
        <v>16.543333333333333</v>
      </c>
      <c r="F31" s="25">
        <v>13.996666666666664</v>
      </c>
      <c r="G31" s="26">
        <v>18.406666666666666</v>
      </c>
      <c r="H31" s="28">
        <f t="shared" si="0"/>
        <v>31.507501786139571</v>
      </c>
      <c r="I31" s="27">
        <f t="shared" si="4"/>
        <v>-15.393914970783818</v>
      </c>
      <c r="J31" s="28">
        <f t="shared" si="1"/>
        <v>0.53000208180824959</v>
      </c>
      <c r="K31" s="27">
        <f t="shared" si="2"/>
        <v>0.38946928479563475</v>
      </c>
      <c r="L31" s="18"/>
    </row>
    <row r="32" spans="1:12">
      <c r="A32" s="16"/>
      <c r="B32" s="11" t="s">
        <v>17</v>
      </c>
      <c r="C32" s="25">
        <v>13.605</v>
      </c>
      <c r="D32" s="25">
        <v>11.005333333333333</v>
      </c>
      <c r="E32" s="25">
        <v>9.4596666666666653</v>
      </c>
      <c r="F32" s="25">
        <v>5.7623333333333333</v>
      </c>
      <c r="G32" s="26">
        <v>13.875999999999999</v>
      </c>
      <c r="H32" s="28">
        <f t="shared" si="0"/>
        <v>140.80522936310521</v>
      </c>
      <c r="I32" s="27">
        <f t="shared" si="4"/>
        <v>-39.085239085239074</v>
      </c>
      <c r="J32" s="28">
        <f t="shared" si="1"/>
        <v>0.3995459373689571</v>
      </c>
      <c r="K32" s="27">
        <f t="shared" si="2"/>
        <v>0.16034187964425195</v>
      </c>
      <c r="L32" s="18"/>
    </row>
    <row r="33" spans="1:14">
      <c r="A33" s="16"/>
      <c r="B33" s="11" t="s">
        <v>181</v>
      </c>
      <c r="C33" s="25">
        <v>14.738999999999999</v>
      </c>
      <c r="D33" s="25">
        <v>16.810333333333332</v>
      </c>
      <c r="E33" s="25">
        <v>13.163666666666666</v>
      </c>
      <c r="F33" s="25">
        <v>15.847999999999999</v>
      </c>
      <c r="G33" s="26">
        <v>12.889666666666665</v>
      </c>
      <c r="H33" s="28">
        <f t="shared" si="0"/>
        <v>-18.666919064445576</v>
      </c>
      <c r="I33" s="27">
        <f t="shared" si="4"/>
        <v>20.391988047909649</v>
      </c>
      <c r="J33" s="28">
        <f t="shared" si="1"/>
        <v>0.37114542740751899</v>
      </c>
      <c r="K33" s="27">
        <f t="shared" si="2"/>
        <v>0.440984226633095</v>
      </c>
      <c r="L33" s="18"/>
    </row>
    <row r="34" spans="1:14">
      <c r="A34" s="16"/>
      <c r="B34" s="11" t="s">
        <v>9</v>
      </c>
      <c r="C34" s="25">
        <v>19.393333333333331</v>
      </c>
      <c r="D34" s="25">
        <v>19.225666666666665</v>
      </c>
      <c r="E34" s="25">
        <v>15.653333333333334</v>
      </c>
      <c r="F34" s="25">
        <v>7.6230000000000002</v>
      </c>
      <c r="G34" s="26">
        <v>12.264000000000001</v>
      </c>
      <c r="H34" s="28">
        <f t="shared" si="0"/>
        <v>60.88154269972452</v>
      </c>
      <c r="I34" s="27">
        <f t="shared" si="4"/>
        <v>-51.301107325383313</v>
      </c>
      <c r="J34" s="28">
        <f t="shared" si="1"/>
        <v>0.35312996367057442</v>
      </c>
      <c r="K34" s="27">
        <f t="shared" si="2"/>
        <v>0.21211652950682003</v>
      </c>
      <c r="L34" s="18"/>
    </row>
    <row r="35" spans="1:14">
      <c r="A35" s="16"/>
      <c r="B35" s="11" t="s">
        <v>16</v>
      </c>
      <c r="C35" s="25">
        <v>31.39</v>
      </c>
      <c r="D35" s="25">
        <v>21.086666666666662</v>
      </c>
      <c r="E35" s="25">
        <v>16.654666666666667</v>
      </c>
      <c r="F35" s="25">
        <v>18.449666666666669</v>
      </c>
      <c r="G35" s="26">
        <v>12.015333333333333</v>
      </c>
      <c r="H35" s="28">
        <f t="shared" si="0"/>
        <v>-34.875065493504863</v>
      </c>
      <c r="I35" s="27">
        <f t="shared" si="4"/>
        <v>10.777759987190795</v>
      </c>
      <c r="J35" s="28">
        <f t="shared" si="1"/>
        <v>0.34596984862115471</v>
      </c>
      <c r="K35" s="27">
        <f t="shared" si="2"/>
        <v>0.51337783863190278</v>
      </c>
      <c r="L35" s="18"/>
    </row>
    <row r="36" spans="1:14">
      <c r="A36" s="16"/>
      <c r="B36" s="11" t="s">
        <v>13</v>
      </c>
      <c r="C36" s="25">
        <v>6.7563333333333331</v>
      </c>
      <c r="D36" s="25">
        <v>2.9659999999999997</v>
      </c>
      <c r="E36" s="25">
        <v>6.1913333333333327</v>
      </c>
      <c r="F36" s="25">
        <v>6.2926666666666664</v>
      </c>
      <c r="G36" s="26">
        <v>8.3736666666666668</v>
      </c>
      <c r="H36" s="28">
        <f t="shared" si="0"/>
        <v>33.070240491577493</v>
      </c>
      <c r="I36" s="27">
        <f t="shared" si="4"/>
        <v>1.6366964574136</v>
      </c>
      <c r="J36" s="28">
        <f t="shared" si="1"/>
        <v>0.24111159538401009</v>
      </c>
      <c r="K36" s="27">
        <f t="shared" si="2"/>
        <v>0.17509886064234328</v>
      </c>
      <c r="L36" s="18"/>
    </row>
    <row r="37" spans="1:14">
      <c r="A37" s="16"/>
      <c r="B37" s="11" t="s">
        <v>7</v>
      </c>
      <c r="C37" s="25">
        <v>11.791333333333334</v>
      </c>
      <c r="D37" s="25">
        <v>6.8673333333333337</v>
      </c>
      <c r="E37" s="25">
        <v>3.8923333333333332</v>
      </c>
      <c r="F37" s="25">
        <v>5.144333333333333</v>
      </c>
      <c r="G37" s="26">
        <v>2.5489999999999999</v>
      </c>
      <c r="H37" s="28">
        <f t="shared" si="0"/>
        <v>-50.450333700511884</v>
      </c>
      <c r="I37" s="27">
        <f t="shared" si="4"/>
        <v>32.165796009248936</v>
      </c>
      <c r="J37" s="28">
        <f t="shared" si="1"/>
        <v>7.3395978261276432E-2</v>
      </c>
      <c r="K37" s="27">
        <f t="shared" si="2"/>
        <v>0.1431454982674692</v>
      </c>
      <c r="L37" s="18"/>
    </row>
    <row r="38" spans="1:14">
      <c r="A38" s="16"/>
      <c r="B38" s="11" t="s">
        <v>14</v>
      </c>
      <c r="C38" s="25">
        <v>2.8650000000000002</v>
      </c>
      <c r="D38" s="25">
        <v>0.628</v>
      </c>
      <c r="E38" s="25">
        <v>1.03</v>
      </c>
      <c r="F38" s="25">
        <v>1.0316666666666665</v>
      </c>
      <c r="G38" s="26">
        <v>0.47100000000000003</v>
      </c>
      <c r="H38" s="28">
        <f t="shared" si="0"/>
        <v>-54.345718901453942</v>
      </c>
      <c r="I38" s="27">
        <f t="shared" si="4"/>
        <v>0.16181229773462036</v>
      </c>
      <c r="J38" s="28">
        <f t="shared" si="1"/>
        <v>1.3561987352319027E-2</v>
      </c>
      <c r="K38" s="27">
        <f t="shared" si="2"/>
        <v>2.8707012061026185E-2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5725.1353333333345</v>
      </c>
      <c r="D13" s="26">
        <v>5654.8173333333325</v>
      </c>
      <c r="E13" s="26">
        <v>5036.9749999999995</v>
      </c>
      <c r="F13" s="26">
        <v>5859.8290000000006</v>
      </c>
      <c r="G13" s="26">
        <v>5988.6963333333333</v>
      </c>
      <c r="H13" s="28">
        <f t="shared" ref="H13:H38" si="0">IF(OR(OR(G13=0,F13=0),G13=""),"",(G13/F13-1)*100)</f>
        <v>2.1991654250206327</v>
      </c>
      <c r="I13" s="27">
        <f>IF(OR(OR(G13=0,F13=0),F13=""),"",(F13/E13-1)*100)</f>
        <v>16.336273259247889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3000.760000000002</v>
      </c>
      <c r="D14" s="25">
        <f>D13-SUM(D15:D38)</f>
        <v>2845.85</v>
      </c>
      <c r="E14" s="25">
        <f>E13-SUM(E15:E38)</f>
        <v>2585.8653333333332</v>
      </c>
      <c r="F14" s="25">
        <f>F13-SUM(F15:F38)</f>
        <v>2965.1286666666688</v>
      </c>
      <c r="G14" s="26">
        <f>G13-SUM(G15:G38)</f>
        <v>3020.4096666666669</v>
      </c>
      <c r="H14" s="28">
        <f t="shared" si="0"/>
        <v>1.8643710346014641</v>
      </c>
      <c r="I14" s="27">
        <f>IF(OR(OR(G14=0,F14=0),F14=""),"",(F14/E14-1)*100)</f>
        <v>14.66678594760551</v>
      </c>
      <c r="J14" s="28">
        <f t="shared" si="1"/>
        <v>50.435178184857044</v>
      </c>
      <c r="K14" s="27">
        <f t="shared" si="2"/>
        <v>50.600941881864955</v>
      </c>
      <c r="L14" s="18"/>
    </row>
    <row r="15" spans="1:15">
      <c r="A15" s="16"/>
      <c r="B15" s="12" t="s">
        <v>5</v>
      </c>
      <c r="C15" s="109">
        <v>866.64099999999996</v>
      </c>
      <c r="D15" s="109">
        <v>1063.8973333333333</v>
      </c>
      <c r="E15" s="109">
        <v>818.21399999999994</v>
      </c>
      <c r="F15" s="109">
        <v>999.75566666666657</v>
      </c>
      <c r="G15" s="109">
        <v>1130.9093333333333</v>
      </c>
      <c r="H15" s="50">
        <f t="shared" si="0"/>
        <v>13.118571971084947</v>
      </c>
      <c r="I15" s="36">
        <f t="shared" ref="I15:I38" si="3">IF(OR(OR(G15=0,F15=0),F15=""),"",(F15/E15-1)*100)</f>
        <v>22.187553215499456</v>
      </c>
      <c r="J15" s="50">
        <f t="shared" si="1"/>
        <v>18.884065419023582</v>
      </c>
      <c r="K15" s="36">
        <f t="shared" si="2"/>
        <v>17.061174765793787</v>
      </c>
      <c r="L15" s="18"/>
      <c r="N15" s="23" t="s">
        <v>5</v>
      </c>
      <c r="O15" s="34">
        <f>J15</f>
        <v>18.884065419023582</v>
      </c>
    </row>
    <row r="16" spans="1:15">
      <c r="A16" s="16"/>
      <c r="B16" s="11" t="s">
        <v>24</v>
      </c>
      <c r="C16" s="55">
        <v>308.96333333333331</v>
      </c>
      <c r="D16" s="55">
        <v>347.27966666666663</v>
      </c>
      <c r="E16" s="55">
        <v>365.50366666666667</v>
      </c>
      <c r="F16" s="55">
        <v>389.14866666666666</v>
      </c>
      <c r="G16" s="56">
        <v>400.27333333333331</v>
      </c>
      <c r="H16" s="28">
        <f t="shared" si="0"/>
        <v>2.8587189471718677</v>
      </c>
      <c r="I16" s="27">
        <f t="shared" si="3"/>
        <v>6.4691553481907471</v>
      </c>
      <c r="J16" s="28">
        <f t="shared" si="1"/>
        <v>6.6838141567705689</v>
      </c>
      <c r="K16" s="27">
        <f t="shared" si="2"/>
        <v>6.6409560187962251</v>
      </c>
      <c r="L16" s="18"/>
      <c r="N16" s="23" t="s">
        <v>39</v>
      </c>
      <c r="O16" s="34">
        <f>100-O15</f>
        <v>81.115934580976415</v>
      </c>
    </row>
    <row r="17" spans="1:12">
      <c r="A17" s="16"/>
      <c r="B17" s="11" t="s">
        <v>25</v>
      </c>
      <c r="C17" s="25">
        <v>397.6</v>
      </c>
      <c r="D17" s="25">
        <v>374.30366666666669</v>
      </c>
      <c r="E17" s="25">
        <v>350.33699999999999</v>
      </c>
      <c r="F17" s="25">
        <v>369.74033333333335</v>
      </c>
      <c r="G17" s="26">
        <v>304.25966666666665</v>
      </c>
      <c r="H17" s="28">
        <f t="shared" si="0"/>
        <v>-17.709906321643754</v>
      </c>
      <c r="I17" s="27">
        <f t="shared" si="3"/>
        <v>5.5384767618987807</v>
      </c>
      <c r="J17" s="28">
        <f t="shared" si="1"/>
        <v>5.0805659484376369</v>
      </c>
      <c r="K17" s="27">
        <f t="shared" si="2"/>
        <v>6.3097461262663685</v>
      </c>
      <c r="L17" s="18"/>
    </row>
    <row r="18" spans="1:12">
      <c r="A18" s="16"/>
      <c r="B18" s="11" t="s">
        <v>20</v>
      </c>
      <c r="C18" s="25">
        <v>109.01966666666665</v>
      </c>
      <c r="D18" s="25">
        <v>101.30900000000001</v>
      </c>
      <c r="E18" s="25">
        <v>104.36833333333334</v>
      </c>
      <c r="F18" s="25">
        <v>191.39099999999999</v>
      </c>
      <c r="G18" s="26">
        <v>166.02533333333335</v>
      </c>
      <c r="H18" s="28">
        <f t="shared" si="0"/>
        <v>-13.253322604859497</v>
      </c>
      <c r="I18" s="27">
        <f t="shared" si="3"/>
        <v>83.380335670142586</v>
      </c>
      <c r="J18" s="28">
        <f t="shared" si="1"/>
        <v>2.7723117702467137</v>
      </c>
      <c r="K18" s="27">
        <f t="shared" si="2"/>
        <v>3.2661533297302694</v>
      </c>
      <c r="L18" s="18"/>
    </row>
    <row r="19" spans="1:12">
      <c r="A19" s="16"/>
      <c r="B19" s="11" t="s">
        <v>26</v>
      </c>
      <c r="C19" s="25">
        <v>195.74633333333335</v>
      </c>
      <c r="D19" s="25">
        <v>124.71</v>
      </c>
      <c r="E19" s="25">
        <v>108.22266666666667</v>
      </c>
      <c r="F19" s="25">
        <v>126.83433333333335</v>
      </c>
      <c r="G19" s="26">
        <v>140.29766666666666</v>
      </c>
      <c r="H19" s="28">
        <f t="shared" si="0"/>
        <v>10.614896597398694</v>
      </c>
      <c r="I19" s="27">
        <f t="shared" si="3"/>
        <v>17.197567977133566</v>
      </c>
      <c r="J19" s="28">
        <f t="shared" si="1"/>
        <v>2.3427079761210132</v>
      </c>
      <c r="K19" s="27">
        <f t="shared" si="2"/>
        <v>2.1644715798589571</v>
      </c>
      <c r="L19" s="18"/>
    </row>
    <row r="20" spans="1:12">
      <c r="A20" s="16"/>
      <c r="B20" s="11" t="s">
        <v>21</v>
      </c>
      <c r="C20" s="25">
        <v>105.33133333333335</v>
      </c>
      <c r="D20" s="25">
        <v>93.64200000000001</v>
      </c>
      <c r="E20" s="25">
        <v>93.048666666666676</v>
      </c>
      <c r="F20" s="25">
        <v>94.988666666666674</v>
      </c>
      <c r="G20" s="26">
        <v>92.763333333333335</v>
      </c>
      <c r="H20" s="28">
        <f t="shared" si="0"/>
        <v>-2.3427356246008335</v>
      </c>
      <c r="I20" s="27">
        <f t="shared" si="3"/>
        <v>2.0849304664942281</v>
      </c>
      <c r="J20" s="28">
        <f t="shared" si="1"/>
        <v>1.548973736020121</v>
      </c>
      <c r="K20" s="27">
        <f t="shared" si="2"/>
        <v>1.6210143105996209</v>
      </c>
      <c r="L20" s="18"/>
    </row>
    <row r="21" spans="1:12">
      <c r="A21" s="16"/>
      <c r="B21" s="11" t="s">
        <v>23</v>
      </c>
      <c r="C21" s="25">
        <v>52.019666666666666</v>
      </c>
      <c r="D21" s="25">
        <v>56.752000000000002</v>
      </c>
      <c r="E21" s="25">
        <v>59.438333333333333</v>
      </c>
      <c r="F21" s="25">
        <v>71.238</v>
      </c>
      <c r="G21" s="26">
        <v>82.457666666666668</v>
      </c>
      <c r="H21" s="28">
        <f t="shared" si="0"/>
        <v>15.749553141113836</v>
      </c>
      <c r="I21" s="27">
        <f t="shared" si="3"/>
        <v>19.851947396461323</v>
      </c>
      <c r="J21" s="28">
        <f t="shared" si="1"/>
        <v>1.3768884257447462</v>
      </c>
      <c r="K21" s="27">
        <f t="shared" si="2"/>
        <v>1.2157010042443217</v>
      </c>
      <c r="L21" s="18"/>
    </row>
    <row r="22" spans="1:12">
      <c r="A22" s="16"/>
      <c r="B22" s="11" t="s">
        <v>6</v>
      </c>
      <c r="C22" s="25">
        <v>92.807000000000002</v>
      </c>
      <c r="D22" s="25">
        <v>69.019333333333336</v>
      </c>
      <c r="E22" s="25">
        <v>89.347666666666669</v>
      </c>
      <c r="F22" s="25">
        <v>98.13900000000001</v>
      </c>
      <c r="G22" s="26">
        <v>81.808333333333337</v>
      </c>
      <c r="H22" s="28">
        <f t="shared" si="0"/>
        <v>-16.640343458428021</v>
      </c>
      <c r="I22" s="27">
        <f t="shared" si="3"/>
        <v>9.8394660558194005</v>
      </c>
      <c r="J22" s="28">
        <f t="shared" si="1"/>
        <v>1.3660457765738554</v>
      </c>
      <c r="K22" s="27">
        <f t="shared" si="2"/>
        <v>1.6747758339023204</v>
      </c>
      <c r="L22" s="18"/>
    </row>
    <row r="23" spans="1:12">
      <c r="A23" s="16"/>
      <c r="B23" s="11" t="s">
        <v>8</v>
      </c>
      <c r="C23" s="25">
        <v>75.952666666666673</v>
      </c>
      <c r="D23" s="25">
        <v>80.61333333333333</v>
      </c>
      <c r="E23" s="25">
        <v>58.104999999999997</v>
      </c>
      <c r="F23" s="25">
        <v>76.854333333333329</v>
      </c>
      <c r="G23" s="26">
        <v>77.948000000000008</v>
      </c>
      <c r="H23" s="28">
        <f t="shared" si="0"/>
        <v>1.4230383886399967</v>
      </c>
      <c r="I23" s="27">
        <f t="shared" si="3"/>
        <v>32.268020537532635</v>
      </c>
      <c r="J23" s="28">
        <f t="shared" si="1"/>
        <v>1.3015854480070761</v>
      </c>
      <c r="K23" s="27">
        <f t="shared" si="2"/>
        <v>1.3115456668331673</v>
      </c>
      <c r="L23" s="18"/>
    </row>
    <row r="24" spans="1:12">
      <c r="A24" s="16"/>
      <c r="B24" s="11" t="s">
        <v>11</v>
      </c>
      <c r="C24" s="25">
        <v>62.289000000000009</v>
      </c>
      <c r="D24" s="25">
        <v>54.822000000000003</v>
      </c>
      <c r="E24" s="25">
        <v>44.05533333333333</v>
      </c>
      <c r="F24" s="25">
        <v>66.822000000000003</v>
      </c>
      <c r="G24" s="26">
        <v>61.743333333333332</v>
      </c>
      <c r="H24" s="28">
        <f t="shared" si="0"/>
        <v>-7.6002913212215635</v>
      </c>
      <c r="I24" s="27">
        <f t="shared" si="3"/>
        <v>51.677435951757666</v>
      </c>
      <c r="J24" s="28">
        <f t="shared" si="1"/>
        <v>1.0309978983183263</v>
      </c>
      <c r="K24" s="27">
        <f t="shared" si="2"/>
        <v>1.1403404433815389</v>
      </c>
      <c r="L24" s="18"/>
    </row>
    <row r="25" spans="1:12">
      <c r="A25" s="16"/>
      <c r="B25" s="11" t="s">
        <v>10</v>
      </c>
      <c r="C25" s="25">
        <v>39.053999999999995</v>
      </c>
      <c r="D25" s="25">
        <v>52.980666666666671</v>
      </c>
      <c r="E25" s="25">
        <v>41.584666666666664</v>
      </c>
      <c r="F25" s="25">
        <v>47.052666666666674</v>
      </c>
      <c r="G25" s="26">
        <v>49.213999999999999</v>
      </c>
      <c r="H25" s="28">
        <f t="shared" si="0"/>
        <v>4.593434307655242</v>
      </c>
      <c r="I25" s="27">
        <f t="shared" si="3"/>
        <v>13.149077384292319</v>
      </c>
      <c r="J25" s="28">
        <f t="shared" si="1"/>
        <v>0.82178152407015226</v>
      </c>
      <c r="K25" s="27">
        <f t="shared" si="2"/>
        <v>0.80296996152390576</v>
      </c>
      <c r="L25" s="18"/>
    </row>
    <row r="26" spans="1:12">
      <c r="A26" s="16"/>
      <c r="B26" s="11" t="s">
        <v>19</v>
      </c>
      <c r="C26" s="25">
        <v>48.785666666666664</v>
      </c>
      <c r="D26" s="25">
        <v>54.484333333333332</v>
      </c>
      <c r="E26" s="25">
        <v>37.758666666666663</v>
      </c>
      <c r="F26" s="25">
        <v>53.076000000000001</v>
      </c>
      <c r="G26" s="26">
        <v>45.619333333333337</v>
      </c>
      <c r="H26" s="28">
        <f t="shared" si="0"/>
        <v>-14.049036601602726</v>
      </c>
      <c r="I26" s="27">
        <f t="shared" si="3"/>
        <v>40.566404180938598</v>
      </c>
      <c r="J26" s="28">
        <f t="shared" si="1"/>
        <v>0.76175733071343477</v>
      </c>
      <c r="K26" s="27">
        <f t="shared" si="2"/>
        <v>0.90576021928284922</v>
      </c>
      <c r="L26" s="18"/>
    </row>
    <row r="27" spans="1:12">
      <c r="A27" s="16"/>
      <c r="B27" s="11" t="s">
        <v>16</v>
      </c>
      <c r="C27" s="25">
        <v>47.327666666666666</v>
      </c>
      <c r="D27" s="25">
        <v>39.204333333333331</v>
      </c>
      <c r="E27" s="25">
        <v>45.106999999999999</v>
      </c>
      <c r="F27" s="25">
        <v>53.06</v>
      </c>
      <c r="G27" s="26">
        <v>45.409666666666659</v>
      </c>
      <c r="H27" s="28">
        <f t="shared" si="0"/>
        <v>-14.418268626711917</v>
      </c>
      <c r="I27" s="27">
        <f t="shared" si="3"/>
        <v>17.631409759017448</v>
      </c>
      <c r="J27" s="28">
        <f t="shared" si="1"/>
        <v>0.75825629050373722</v>
      </c>
      <c r="K27" s="27">
        <f t="shared" si="2"/>
        <v>0.90548717377247689</v>
      </c>
      <c r="L27" s="18"/>
    </row>
    <row r="28" spans="1:12">
      <c r="A28" s="16"/>
      <c r="B28" s="11" t="s">
        <v>18</v>
      </c>
      <c r="C28" s="25">
        <v>46.374333333333333</v>
      </c>
      <c r="D28" s="25">
        <v>43.822000000000003</v>
      </c>
      <c r="E28" s="25">
        <v>21.277666666666669</v>
      </c>
      <c r="F28" s="25">
        <v>30.274333333333335</v>
      </c>
      <c r="G28" s="26">
        <v>44.99733333333333</v>
      </c>
      <c r="H28" s="28">
        <f t="shared" si="0"/>
        <v>48.631954460874425</v>
      </c>
      <c r="I28" s="27">
        <f t="shared" si="3"/>
        <v>42.28220512900851</v>
      </c>
      <c r="J28" s="28">
        <f t="shared" si="1"/>
        <v>0.7513710969593882</v>
      </c>
      <c r="K28" s="27">
        <f t="shared" si="2"/>
        <v>0.51664192476151316</v>
      </c>
      <c r="L28" s="18"/>
    </row>
    <row r="29" spans="1:12">
      <c r="A29" s="16"/>
      <c r="B29" s="11" t="s">
        <v>15</v>
      </c>
      <c r="C29" s="25">
        <v>39.495333333333328</v>
      </c>
      <c r="D29" s="25">
        <v>34.68933333333333</v>
      </c>
      <c r="E29" s="25">
        <v>33.218333333333334</v>
      </c>
      <c r="F29" s="25">
        <v>29.166666666666668</v>
      </c>
      <c r="G29" s="26">
        <v>42.846000000000004</v>
      </c>
      <c r="H29" s="28">
        <f t="shared" si="0"/>
        <v>46.900571428571425</v>
      </c>
      <c r="I29" s="27">
        <f t="shared" si="3"/>
        <v>-12.197079925743814</v>
      </c>
      <c r="J29" s="28">
        <f t="shared" si="1"/>
        <v>0.71544786402872662</v>
      </c>
      <c r="K29" s="27">
        <f t="shared" si="2"/>
        <v>0.49773921161635715</v>
      </c>
      <c r="L29" s="18"/>
    </row>
    <row r="30" spans="1:12">
      <c r="A30" s="16"/>
      <c r="B30" s="11" t="s">
        <v>9</v>
      </c>
      <c r="C30" s="25">
        <v>47.007000000000005</v>
      </c>
      <c r="D30" s="25">
        <v>39.126333333333335</v>
      </c>
      <c r="E30" s="25">
        <v>44.43866666666667</v>
      </c>
      <c r="F30" s="25">
        <v>35.330333333333336</v>
      </c>
      <c r="G30" s="26">
        <v>42.150666666666666</v>
      </c>
      <c r="H30" s="28">
        <f t="shared" si="0"/>
        <v>19.304469247388912</v>
      </c>
      <c r="I30" s="27">
        <f t="shared" si="3"/>
        <v>-20.496414533889407</v>
      </c>
      <c r="J30" s="28">
        <f t="shared" si="1"/>
        <v>0.7038371011075365</v>
      </c>
      <c r="K30" s="27">
        <f t="shared" si="2"/>
        <v>0.60292430603919211</v>
      </c>
      <c r="L30" s="18"/>
    </row>
    <row r="31" spans="1:12">
      <c r="A31" s="16"/>
      <c r="B31" s="11" t="s">
        <v>22</v>
      </c>
      <c r="C31" s="25">
        <v>37.761000000000003</v>
      </c>
      <c r="D31" s="25">
        <v>34.169333333333334</v>
      </c>
      <c r="E31" s="25">
        <v>28.993333333333336</v>
      </c>
      <c r="F31" s="25">
        <v>39.653666666666666</v>
      </c>
      <c r="G31" s="26">
        <v>34.203000000000003</v>
      </c>
      <c r="H31" s="28">
        <f t="shared" si="0"/>
        <v>-13.74568135775589</v>
      </c>
      <c r="I31" s="27">
        <f t="shared" si="3"/>
        <v>36.768222579903423</v>
      </c>
      <c r="J31" s="28">
        <f t="shared" si="1"/>
        <v>0.57112596959750117</v>
      </c>
      <c r="K31" s="27">
        <f t="shared" si="2"/>
        <v>0.67670347832106814</v>
      </c>
      <c r="L31" s="18"/>
    </row>
    <row r="32" spans="1:12">
      <c r="A32" s="16"/>
      <c r="B32" s="11" t="s">
        <v>12</v>
      </c>
      <c r="C32" s="25">
        <v>40.629333333333328</v>
      </c>
      <c r="D32" s="25">
        <v>45.038000000000004</v>
      </c>
      <c r="E32" s="25">
        <v>33.042999999999999</v>
      </c>
      <c r="F32" s="25">
        <v>35.019666666666666</v>
      </c>
      <c r="G32" s="26">
        <v>31.167999999999996</v>
      </c>
      <c r="H32" s="28">
        <f t="shared" si="0"/>
        <v>-10.998581749302783</v>
      </c>
      <c r="I32" s="27">
        <f t="shared" si="3"/>
        <v>5.9821041269456865</v>
      </c>
      <c r="J32" s="28">
        <f t="shared" si="1"/>
        <v>0.5204471602027575</v>
      </c>
      <c r="K32" s="27">
        <f t="shared" si="2"/>
        <v>0.59762267237946132</v>
      </c>
      <c r="L32" s="18"/>
    </row>
    <row r="33" spans="1:14">
      <c r="A33" s="16"/>
      <c r="B33" s="11" t="s">
        <v>181</v>
      </c>
      <c r="C33" s="25">
        <v>16.499666666666666</v>
      </c>
      <c r="D33" s="25">
        <v>20.507000000000001</v>
      </c>
      <c r="E33" s="25">
        <v>19.135999999999999</v>
      </c>
      <c r="F33" s="25">
        <v>25.956999999999997</v>
      </c>
      <c r="G33" s="26">
        <v>29.430333333333333</v>
      </c>
      <c r="H33" s="28">
        <f t="shared" si="0"/>
        <v>13.381104647429742</v>
      </c>
      <c r="I33" s="27">
        <f t="shared" si="3"/>
        <v>35.644857859531754</v>
      </c>
      <c r="J33" s="28">
        <f t="shared" si="1"/>
        <v>0.49143138498312011</v>
      </c>
      <c r="K33" s="27">
        <f t="shared" si="2"/>
        <v>0.44296514454602676</v>
      </c>
      <c r="L33" s="18"/>
    </row>
    <row r="34" spans="1:14">
      <c r="A34" s="16"/>
      <c r="B34" s="11" t="s">
        <v>4</v>
      </c>
      <c r="C34" s="25">
        <v>38.131000000000007</v>
      </c>
      <c r="D34" s="25">
        <v>38.471666666666664</v>
      </c>
      <c r="E34" s="25">
        <v>26.388333333333335</v>
      </c>
      <c r="F34" s="25">
        <v>32.704666666666668</v>
      </c>
      <c r="G34" s="26">
        <v>27.081666666666663</v>
      </c>
      <c r="H34" s="28">
        <f t="shared" si="0"/>
        <v>-17.193264977475199</v>
      </c>
      <c r="I34" s="27">
        <f t="shared" si="3"/>
        <v>23.93608286490241</v>
      </c>
      <c r="J34" s="28">
        <f t="shared" si="1"/>
        <v>0.4522130553845079</v>
      </c>
      <c r="K34" s="27">
        <f t="shared" si="2"/>
        <v>0.55811640009745445</v>
      </c>
      <c r="L34" s="18"/>
    </row>
    <row r="35" spans="1:14">
      <c r="A35" s="16"/>
      <c r="B35" s="11" t="s">
        <v>17</v>
      </c>
      <c r="C35" s="25">
        <v>21.742000000000001</v>
      </c>
      <c r="D35" s="25">
        <v>15.072666666666668</v>
      </c>
      <c r="E35" s="25">
        <v>11.720666666666666</v>
      </c>
      <c r="F35" s="25">
        <v>8.2629999999999999</v>
      </c>
      <c r="G35" s="26">
        <v>16.671666666666667</v>
      </c>
      <c r="H35" s="28">
        <f t="shared" si="0"/>
        <v>101.76287869619588</v>
      </c>
      <c r="I35" s="27">
        <f t="shared" si="3"/>
        <v>-29.500597235652126</v>
      </c>
      <c r="J35" s="28">
        <f t="shared" si="1"/>
        <v>0.27838557406678771</v>
      </c>
      <c r="K35" s="27">
        <f t="shared" si="2"/>
        <v>0.14101094076294715</v>
      </c>
      <c r="L35" s="18"/>
    </row>
    <row r="36" spans="1:14">
      <c r="A36" s="16"/>
      <c r="B36" s="11" t="s">
        <v>7</v>
      </c>
      <c r="C36" s="25">
        <v>20.001999999999999</v>
      </c>
      <c r="D36" s="25">
        <v>17.619666666666664</v>
      </c>
      <c r="E36" s="25">
        <v>6.9980000000000002</v>
      </c>
      <c r="F36" s="25">
        <v>10.945333333333332</v>
      </c>
      <c r="G36" s="26">
        <v>11.180999999999999</v>
      </c>
      <c r="H36" s="28">
        <f t="shared" si="0"/>
        <v>2.153124619320268</v>
      </c>
      <c r="I36" s="27">
        <f t="shared" si="3"/>
        <v>56.406592359721806</v>
      </c>
      <c r="J36" s="28">
        <f t="shared" si="1"/>
        <v>0.18670173569773588</v>
      </c>
      <c r="K36" s="27">
        <f t="shared" si="2"/>
        <v>0.18678588288725373</v>
      </c>
      <c r="L36" s="18"/>
    </row>
    <row r="37" spans="1:14">
      <c r="A37" s="16"/>
      <c r="B37" s="11" t="s">
        <v>13</v>
      </c>
      <c r="C37" s="25">
        <v>11.486333333333334</v>
      </c>
      <c r="D37" s="25">
        <v>5.8220000000000001</v>
      </c>
      <c r="E37" s="25">
        <v>9.0236666666666654</v>
      </c>
      <c r="F37" s="25">
        <v>7.6086666666666671</v>
      </c>
      <c r="G37" s="26">
        <v>8.9939999999999998</v>
      </c>
      <c r="H37" s="28">
        <f t="shared" si="0"/>
        <v>18.20730745640935</v>
      </c>
      <c r="I37" s="27">
        <f t="shared" si="3"/>
        <v>-15.680987034095505</v>
      </c>
      <c r="J37" s="28">
        <f t="shared" si="1"/>
        <v>0.15018293630850876</v>
      </c>
      <c r="K37" s="27">
        <f t="shared" si="2"/>
        <v>0.12984451707834249</v>
      </c>
      <c r="L37" s="18"/>
    </row>
    <row r="38" spans="1:14">
      <c r="A38" s="16"/>
      <c r="B38" s="11" t="s">
        <v>14</v>
      </c>
      <c r="C38" s="25">
        <v>3.71</v>
      </c>
      <c r="D38" s="25">
        <v>1.6116666666666666</v>
      </c>
      <c r="E38" s="25">
        <v>1.7809999999999999</v>
      </c>
      <c r="F38" s="25">
        <v>1.6763333333333332</v>
      </c>
      <c r="G38" s="26">
        <v>0.83399999999999996</v>
      </c>
      <c r="H38" s="28">
        <f t="shared" si="0"/>
        <v>-50.248558361503285</v>
      </c>
      <c r="I38" s="27">
        <f t="shared" si="3"/>
        <v>-5.8768482126146377</v>
      </c>
      <c r="J38" s="28">
        <f t="shared" si="1"/>
        <v>1.3926236255425431E-2</v>
      </c>
      <c r="K38" s="27">
        <f t="shared" si="2"/>
        <v>2.8607205659641827E-2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61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1629.5593333333334</v>
      </c>
      <c r="D13" s="26">
        <v>1999.6746666666666</v>
      </c>
      <c r="E13" s="26">
        <v>1891.3076666666668</v>
      </c>
      <c r="F13" s="26">
        <v>2509.2423333333336</v>
      </c>
      <c r="G13" s="26">
        <v>2634.3096666666665</v>
      </c>
      <c r="H13" s="28">
        <f t="shared" ref="H13:H38" si="0">IF(OR(OR(G13=0,F13=0),G13=""),"",(G13/F13-1)*100)</f>
        <v>4.984266831143036</v>
      </c>
      <c r="I13" s="27">
        <f>IF(OR(OR(G13=0,F13=0),F13=""),"",(F13/E13-1)*100)</f>
        <v>32.672350329745406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745.09933333333356</v>
      </c>
      <c r="D14" s="25">
        <f>D13-SUM(D15:D38)</f>
        <v>856.18199999999979</v>
      </c>
      <c r="E14" s="25">
        <f>E13-SUM(E15:E38)</f>
        <v>737.82599999999957</v>
      </c>
      <c r="F14" s="25">
        <f>F13-SUM(F15:F38)</f>
        <v>1022.4776666666671</v>
      </c>
      <c r="G14" s="26">
        <f>G13-SUM(G15:G38)</f>
        <v>1142.825</v>
      </c>
      <c r="H14" s="28">
        <f t="shared" si="0"/>
        <v>11.770167433159862</v>
      </c>
      <c r="I14" s="27">
        <f>IF(OR(OR(G14=0,F14=0),F14=""),"",(F14/E14-1)*100)</f>
        <v>38.579782586499768</v>
      </c>
      <c r="J14" s="28">
        <f t="shared" si="1"/>
        <v>43.382333309586869</v>
      </c>
      <c r="K14" s="27">
        <f t="shared" si="2"/>
        <v>40.748462318041042</v>
      </c>
      <c r="L14" s="18"/>
    </row>
    <row r="15" spans="1:15">
      <c r="A15" s="16"/>
      <c r="B15" s="12" t="s">
        <v>5</v>
      </c>
      <c r="C15" s="109">
        <v>252.63666666666666</v>
      </c>
      <c r="D15" s="109">
        <v>449.37466666666666</v>
      </c>
      <c r="E15" s="109">
        <v>403.65533333333332</v>
      </c>
      <c r="F15" s="109">
        <v>511.47800000000001</v>
      </c>
      <c r="G15" s="109">
        <v>582.29133333333334</v>
      </c>
      <c r="H15" s="50">
        <f t="shared" si="0"/>
        <v>13.844844418202417</v>
      </c>
      <c r="I15" s="36">
        <f t="shared" ref="I15:I38" si="3">IF(OR(OR(G15=0,F15=0),F15=""),"",(F15/E15-1)*100)</f>
        <v>26.71156745936716</v>
      </c>
      <c r="J15" s="50">
        <f t="shared" si="1"/>
        <v>22.10413379646964</v>
      </c>
      <c r="K15" s="36">
        <f t="shared" si="2"/>
        <v>20.383762588627349</v>
      </c>
      <c r="L15" s="18"/>
      <c r="N15" s="23" t="s">
        <v>5</v>
      </c>
      <c r="O15" s="34">
        <f>J15</f>
        <v>22.10413379646964</v>
      </c>
    </row>
    <row r="16" spans="1:15">
      <c r="A16" s="16"/>
      <c r="B16" s="11" t="s">
        <v>24</v>
      </c>
      <c r="C16" s="55">
        <v>112.871</v>
      </c>
      <c r="D16" s="55">
        <v>152.86633333333333</v>
      </c>
      <c r="E16" s="55">
        <v>191.19833333333335</v>
      </c>
      <c r="F16" s="55">
        <v>228.68033333333332</v>
      </c>
      <c r="G16" s="56">
        <v>197.256</v>
      </c>
      <c r="H16" s="28">
        <f t="shared" si="0"/>
        <v>-13.741598534198385</v>
      </c>
      <c r="I16" s="27">
        <f t="shared" si="3"/>
        <v>19.603727368613733</v>
      </c>
      <c r="J16" s="28">
        <f t="shared" si="1"/>
        <v>7.4879579457186072</v>
      </c>
      <c r="K16" s="27">
        <f t="shared" si="2"/>
        <v>9.1135212528297043</v>
      </c>
      <c r="L16" s="18"/>
      <c r="N16" s="23" t="s">
        <v>39</v>
      </c>
      <c r="O16" s="34">
        <f>100-O15</f>
        <v>77.89586620353036</v>
      </c>
    </row>
    <row r="17" spans="1:12">
      <c r="A17" s="16"/>
      <c r="B17" s="11" t="s">
        <v>25</v>
      </c>
      <c r="C17" s="25">
        <v>124.05199999999998</v>
      </c>
      <c r="D17" s="25">
        <v>135.37066666666666</v>
      </c>
      <c r="E17" s="25">
        <v>148.76966666666667</v>
      </c>
      <c r="F17" s="25">
        <v>188.89166666666665</v>
      </c>
      <c r="G17" s="26">
        <v>139.34533333333334</v>
      </c>
      <c r="H17" s="28">
        <f t="shared" si="0"/>
        <v>-26.230026029028974</v>
      </c>
      <c r="I17" s="27">
        <f t="shared" si="3"/>
        <v>26.969207432518715</v>
      </c>
      <c r="J17" s="28">
        <f t="shared" si="1"/>
        <v>5.2896337547762355</v>
      </c>
      <c r="K17" s="27">
        <f t="shared" si="2"/>
        <v>7.527836756035386</v>
      </c>
      <c r="L17" s="18"/>
    </row>
    <row r="18" spans="1:12">
      <c r="A18" s="16"/>
      <c r="B18" s="11" t="s">
        <v>26</v>
      </c>
      <c r="C18" s="25">
        <v>90.541333333333327</v>
      </c>
      <c r="D18" s="25">
        <v>59.477666666666671</v>
      </c>
      <c r="E18" s="25">
        <v>41.656333333333329</v>
      </c>
      <c r="F18" s="25">
        <v>57.18033333333333</v>
      </c>
      <c r="G18" s="26">
        <v>91.080333333333328</v>
      </c>
      <c r="H18" s="28">
        <f t="shared" si="0"/>
        <v>59.286118187488704</v>
      </c>
      <c r="I18" s="27">
        <f t="shared" si="3"/>
        <v>37.266842176859868</v>
      </c>
      <c r="J18" s="28">
        <f t="shared" si="1"/>
        <v>3.4574649474897217</v>
      </c>
      <c r="K18" s="27">
        <f t="shared" si="2"/>
        <v>2.278788803047719</v>
      </c>
      <c r="L18" s="18"/>
    </row>
    <row r="19" spans="1:12">
      <c r="A19" s="16"/>
      <c r="B19" s="11" t="s">
        <v>20</v>
      </c>
      <c r="C19" s="25">
        <v>26.021333333333331</v>
      </c>
      <c r="D19" s="25">
        <v>25.471</v>
      </c>
      <c r="E19" s="25">
        <v>45.445</v>
      </c>
      <c r="F19" s="25">
        <v>71.155999999999992</v>
      </c>
      <c r="G19" s="26">
        <v>71.51733333333334</v>
      </c>
      <c r="H19" s="28">
        <f t="shared" si="0"/>
        <v>0.50780444844193973</v>
      </c>
      <c r="I19" s="27">
        <f t="shared" si="3"/>
        <v>56.576080977005148</v>
      </c>
      <c r="J19" s="28">
        <f t="shared" si="1"/>
        <v>2.7148415479880943</v>
      </c>
      <c r="K19" s="27">
        <f t="shared" si="2"/>
        <v>2.8357563976483204</v>
      </c>
      <c r="L19" s="18"/>
    </row>
    <row r="20" spans="1:12">
      <c r="A20" s="16"/>
      <c r="B20" s="11" t="s">
        <v>8</v>
      </c>
      <c r="C20" s="25">
        <v>32.883000000000003</v>
      </c>
      <c r="D20" s="25">
        <v>42.024333333333338</v>
      </c>
      <c r="E20" s="25">
        <v>35.734333333333332</v>
      </c>
      <c r="F20" s="25">
        <v>46.374666666666663</v>
      </c>
      <c r="G20" s="26">
        <v>44.426000000000009</v>
      </c>
      <c r="H20" s="28">
        <f t="shared" si="0"/>
        <v>-4.2020068428164521</v>
      </c>
      <c r="I20" s="27">
        <f t="shared" si="3"/>
        <v>29.776218949096567</v>
      </c>
      <c r="J20" s="28">
        <f t="shared" si="1"/>
        <v>1.6864380282297871</v>
      </c>
      <c r="K20" s="27">
        <f t="shared" si="2"/>
        <v>1.848154163932884</v>
      </c>
      <c r="L20" s="18"/>
    </row>
    <row r="21" spans="1:12">
      <c r="A21" s="16"/>
      <c r="B21" s="11" t="s">
        <v>23</v>
      </c>
      <c r="C21" s="25">
        <v>15.396666666666667</v>
      </c>
      <c r="D21" s="25">
        <v>23.816333333333333</v>
      </c>
      <c r="E21" s="25">
        <v>28.477666666666664</v>
      </c>
      <c r="F21" s="25">
        <v>38.026000000000003</v>
      </c>
      <c r="G21" s="26">
        <v>42.648666666666664</v>
      </c>
      <c r="H21" s="28">
        <f t="shared" si="0"/>
        <v>12.156594610704929</v>
      </c>
      <c r="I21" s="27">
        <f t="shared" si="3"/>
        <v>33.529198319150709</v>
      </c>
      <c r="J21" s="28">
        <f t="shared" si="1"/>
        <v>1.6189693719885374</v>
      </c>
      <c r="K21" s="27">
        <f t="shared" si="2"/>
        <v>1.5154375284863546</v>
      </c>
      <c r="L21" s="18"/>
    </row>
    <row r="22" spans="1:12">
      <c r="A22" s="16"/>
      <c r="B22" s="11" t="s">
        <v>21</v>
      </c>
      <c r="C22" s="25">
        <v>27.725666666666665</v>
      </c>
      <c r="D22" s="25">
        <v>27.140666666666664</v>
      </c>
      <c r="E22" s="25">
        <v>35.492666666666672</v>
      </c>
      <c r="F22" s="25">
        <v>46.891666666666673</v>
      </c>
      <c r="G22" s="26">
        <v>37.723333333333336</v>
      </c>
      <c r="H22" s="28">
        <f t="shared" si="0"/>
        <v>-19.55215923227297</v>
      </c>
      <c r="I22" s="27">
        <f t="shared" si="3"/>
        <v>32.116493547962953</v>
      </c>
      <c r="J22" s="28">
        <f t="shared" si="1"/>
        <v>1.4320007177085865</v>
      </c>
      <c r="K22" s="27">
        <f t="shared" si="2"/>
        <v>1.8687579929505946</v>
      </c>
      <c r="L22" s="18"/>
    </row>
    <row r="23" spans="1:12">
      <c r="A23" s="16"/>
      <c r="B23" s="11" t="s">
        <v>6</v>
      </c>
      <c r="C23" s="25">
        <v>26.024999999999999</v>
      </c>
      <c r="D23" s="25">
        <v>36.848000000000006</v>
      </c>
      <c r="E23" s="25">
        <v>44.044333333333334</v>
      </c>
      <c r="F23" s="25">
        <v>62.802</v>
      </c>
      <c r="G23" s="26">
        <v>36.536000000000001</v>
      </c>
      <c r="H23" s="28">
        <f t="shared" si="0"/>
        <v>-41.82350880545205</v>
      </c>
      <c r="I23" s="27">
        <f t="shared" si="3"/>
        <v>42.58814981874324</v>
      </c>
      <c r="J23" s="28">
        <f t="shared" si="1"/>
        <v>1.3869288209472717</v>
      </c>
      <c r="K23" s="27">
        <f t="shared" si="2"/>
        <v>2.5028272146426134</v>
      </c>
      <c r="L23" s="18"/>
    </row>
    <row r="24" spans="1:12">
      <c r="A24" s="16"/>
      <c r="B24" s="11" t="s">
        <v>11</v>
      </c>
      <c r="C24" s="25">
        <v>20.545666666666666</v>
      </c>
      <c r="D24" s="25">
        <v>22.018666666666665</v>
      </c>
      <c r="E24" s="25">
        <v>22.776333333333337</v>
      </c>
      <c r="F24" s="25">
        <v>39.68566666666667</v>
      </c>
      <c r="G24" s="26">
        <v>34.06066666666667</v>
      </c>
      <c r="H24" s="28">
        <f t="shared" si="0"/>
        <v>-14.173883098011874</v>
      </c>
      <c r="I24" s="27">
        <f t="shared" si="3"/>
        <v>74.240805514496031</v>
      </c>
      <c r="J24" s="28">
        <f t="shared" si="1"/>
        <v>1.2929636594229812</v>
      </c>
      <c r="K24" s="27">
        <f t="shared" si="2"/>
        <v>1.581579672057714</v>
      </c>
      <c r="L24" s="18"/>
    </row>
    <row r="25" spans="1:12">
      <c r="A25" s="16"/>
      <c r="B25" s="11" t="s">
        <v>9</v>
      </c>
      <c r="C25" s="25">
        <v>17.887666666666664</v>
      </c>
      <c r="D25" s="25">
        <v>15.148000000000001</v>
      </c>
      <c r="E25" s="25">
        <v>16.766666666666666</v>
      </c>
      <c r="F25" s="25">
        <v>17.827333333333332</v>
      </c>
      <c r="G25" s="26">
        <v>28.686333333333334</v>
      </c>
      <c r="H25" s="28">
        <f t="shared" si="0"/>
        <v>60.912082569836599</v>
      </c>
      <c r="I25" s="27">
        <f t="shared" si="3"/>
        <v>6.3260437375745493</v>
      </c>
      <c r="J25" s="28">
        <f t="shared" si="1"/>
        <v>1.088950691572707</v>
      </c>
      <c r="K25" s="27">
        <f t="shared" si="2"/>
        <v>0.710466784993664</v>
      </c>
      <c r="L25" s="18"/>
    </row>
    <row r="26" spans="1:12">
      <c r="A26" s="16"/>
      <c r="B26" s="11" t="s">
        <v>10</v>
      </c>
      <c r="C26" s="25">
        <v>10.725666666666667</v>
      </c>
      <c r="D26" s="25">
        <v>18.266000000000002</v>
      </c>
      <c r="E26" s="25">
        <v>20.137</v>
      </c>
      <c r="F26" s="25">
        <v>23.46466666666667</v>
      </c>
      <c r="G26" s="26">
        <v>25.408666666666665</v>
      </c>
      <c r="H26" s="28">
        <f t="shared" si="0"/>
        <v>8.2847969997442696</v>
      </c>
      <c r="I26" s="27">
        <f t="shared" si="3"/>
        <v>16.525136150701037</v>
      </c>
      <c r="J26" s="28">
        <f t="shared" si="1"/>
        <v>0.96452846786299096</v>
      </c>
      <c r="K26" s="27">
        <f t="shared" si="2"/>
        <v>0.9351295550436407</v>
      </c>
      <c r="L26" s="18"/>
    </row>
    <row r="27" spans="1:12">
      <c r="A27" s="16"/>
      <c r="B27" s="11" t="s">
        <v>19</v>
      </c>
      <c r="C27" s="25">
        <v>16.148333333333333</v>
      </c>
      <c r="D27" s="25">
        <v>20.592666666666663</v>
      </c>
      <c r="E27" s="25">
        <v>17.154666666666667</v>
      </c>
      <c r="F27" s="25">
        <v>27.570333333333334</v>
      </c>
      <c r="G27" s="26">
        <v>24.340333333333334</v>
      </c>
      <c r="H27" s="28">
        <f t="shared" si="0"/>
        <v>-11.715491288945845</v>
      </c>
      <c r="I27" s="27">
        <f t="shared" si="3"/>
        <v>60.716228820146114</v>
      </c>
      <c r="J27" s="28">
        <f t="shared" si="1"/>
        <v>0.92397388360695132</v>
      </c>
      <c r="K27" s="27">
        <f t="shared" si="2"/>
        <v>1.098751322942503</v>
      </c>
      <c r="L27" s="18"/>
    </row>
    <row r="28" spans="1:12">
      <c r="A28" s="16"/>
      <c r="B28" s="11" t="s">
        <v>18</v>
      </c>
      <c r="C28" s="25">
        <v>13.176666666666668</v>
      </c>
      <c r="D28" s="25">
        <v>15.487666666666669</v>
      </c>
      <c r="E28" s="25">
        <v>9.3130000000000006</v>
      </c>
      <c r="F28" s="25">
        <v>13.651666666666666</v>
      </c>
      <c r="G28" s="26">
        <v>20.279333333333334</v>
      </c>
      <c r="H28" s="28">
        <f t="shared" si="0"/>
        <v>48.548406787937992</v>
      </c>
      <c r="I28" s="27">
        <f t="shared" si="3"/>
        <v>46.587207845663748</v>
      </c>
      <c r="J28" s="28">
        <f t="shared" si="1"/>
        <v>0.76981584928828295</v>
      </c>
      <c r="K28" s="27">
        <f t="shared" si="2"/>
        <v>0.54405533038060483</v>
      </c>
      <c r="L28" s="18"/>
    </row>
    <row r="29" spans="1:12">
      <c r="A29" s="16"/>
      <c r="B29" s="11" t="s">
        <v>22</v>
      </c>
      <c r="C29" s="25">
        <v>17.137333333333334</v>
      </c>
      <c r="D29" s="25">
        <v>13.733666666666666</v>
      </c>
      <c r="E29" s="25">
        <v>11.040333333333335</v>
      </c>
      <c r="F29" s="25">
        <v>19.525333333333332</v>
      </c>
      <c r="G29" s="26">
        <v>19.497333333333334</v>
      </c>
      <c r="H29" s="28">
        <f t="shared" si="0"/>
        <v>-0.14340344168259911</v>
      </c>
      <c r="I29" s="27">
        <f t="shared" si="3"/>
        <v>76.854563569940495</v>
      </c>
      <c r="J29" s="28">
        <f t="shared" si="1"/>
        <v>0.74013065282504753</v>
      </c>
      <c r="K29" s="27">
        <f t="shared" si="2"/>
        <v>0.77813661414660751</v>
      </c>
      <c r="L29" s="18"/>
    </row>
    <row r="30" spans="1:12">
      <c r="A30" s="16"/>
      <c r="B30" s="11" t="s">
        <v>15</v>
      </c>
      <c r="C30" s="25">
        <v>10.393333333333333</v>
      </c>
      <c r="D30" s="25">
        <v>13.375</v>
      </c>
      <c r="E30" s="25">
        <v>9.661999999999999</v>
      </c>
      <c r="F30" s="25">
        <v>8.8836666666666684</v>
      </c>
      <c r="G30" s="26">
        <v>18.114999999999998</v>
      </c>
      <c r="H30" s="28">
        <f t="shared" si="0"/>
        <v>103.91354921016091</v>
      </c>
      <c r="I30" s="27">
        <f t="shared" si="3"/>
        <v>-8.055613054578048</v>
      </c>
      <c r="J30" s="28">
        <f t="shared" si="1"/>
        <v>0.68765643725256798</v>
      </c>
      <c r="K30" s="27">
        <f t="shared" si="2"/>
        <v>0.35403781247646204</v>
      </c>
      <c r="L30" s="18"/>
    </row>
    <row r="31" spans="1:12">
      <c r="A31" s="16"/>
      <c r="B31" s="11" t="s">
        <v>4</v>
      </c>
      <c r="C31" s="25">
        <v>13.734</v>
      </c>
      <c r="D31" s="25">
        <v>13.537666666666667</v>
      </c>
      <c r="E31" s="25">
        <v>10.922333333333334</v>
      </c>
      <c r="F31" s="25">
        <v>13.269666666666666</v>
      </c>
      <c r="G31" s="26">
        <v>17.840999999999998</v>
      </c>
      <c r="H31" s="28">
        <f t="shared" si="0"/>
        <v>34.449496345047592</v>
      </c>
      <c r="I31" s="27">
        <f t="shared" si="3"/>
        <v>21.491134372997212</v>
      </c>
      <c r="J31" s="28">
        <f t="shared" si="1"/>
        <v>0.67725523030764911</v>
      </c>
      <c r="K31" s="27">
        <f t="shared" si="2"/>
        <v>0.52883161145455981</v>
      </c>
      <c r="L31" s="18"/>
    </row>
    <row r="32" spans="1:12">
      <c r="A32" s="16"/>
      <c r="B32" s="11" t="s">
        <v>16</v>
      </c>
      <c r="C32" s="25">
        <v>18.051333333333332</v>
      </c>
      <c r="D32" s="25">
        <v>13.889666666666665</v>
      </c>
      <c r="E32" s="25">
        <v>21.102999999999998</v>
      </c>
      <c r="F32" s="25">
        <v>27.083666666666669</v>
      </c>
      <c r="G32" s="26">
        <v>16.843666666666667</v>
      </c>
      <c r="H32" s="28">
        <f t="shared" si="0"/>
        <v>-37.808765430579314</v>
      </c>
      <c r="I32" s="27">
        <f t="shared" si="3"/>
        <v>28.340362349744929</v>
      </c>
      <c r="J32" s="28">
        <f t="shared" si="1"/>
        <v>0.63939584931105931</v>
      </c>
      <c r="K32" s="27">
        <f t="shared" si="2"/>
        <v>1.0793563581676116</v>
      </c>
      <c r="L32" s="18"/>
    </row>
    <row r="33" spans="1:14">
      <c r="A33" s="16"/>
      <c r="B33" s="11" t="s">
        <v>12</v>
      </c>
      <c r="C33" s="25">
        <v>13.250999999999999</v>
      </c>
      <c r="D33" s="25">
        <v>24.152333333333331</v>
      </c>
      <c r="E33" s="25">
        <v>19.219666666666669</v>
      </c>
      <c r="F33" s="25">
        <v>20.898333333333337</v>
      </c>
      <c r="G33" s="26">
        <v>16.683666666666667</v>
      </c>
      <c r="H33" s="28">
        <f t="shared" si="0"/>
        <v>-20.167477470292695</v>
      </c>
      <c r="I33" s="27">
        <f t="shared" si="3"/>
        <v>8.7341091590211519</v>
      </c>
      <c r="J33" s="28">
        <f t="shared" si="1"/>
        <v>0.63332215182497531</v>
      </c>
      <c r="K33" s="27">
        <f t="shared" si="2"/>
        <v>0.83285432641220924</v>
      </c>
      <c r="L33" s="18"/>
    </row>
    <row r="34" spans="1:14">
      <c r="A34" s="16"/>
      <c r="B34" s="11" t="s">
        <v>181</v>
      </c>
      <c r="C34" s="25">
        <v>6.2246666666666668</v>
      </c>
      <c r="D34" s="25">
        <v>8.6016666666666666</v>
      </c>
      <c r="E34" s="25">
        <v>9.0783333333333331</v>
      </c>
      <c r="F34" s="25">
        <v>13.083</v>
      </c>
      <c r="G34" s="26">
        <v>11.133000000000001</v>
      </c>
      <c r="H34" s="28">
        <f t="shared" si="0"/>
        <v>-14.904838339830306</v>
      </c>
      <c r="I34" s="27">
        <f t="shared" si="3"/>
        <v>44.112355425004601</v>
      </c>
      <c r="J34" s="28">
        <f t="shared" si="1"/>
        <v>0.42261546320357934</v>
      </c>
      <c r="K34" s="27">
        <f t="shared" si="2"/>
        <v>0.52139244688336861</v>
      </c>
      <c r="L34" s="18"/>
    </row>
    <row r="35" spans="1:14">
      <c r="A35" s="16"/>
      <c r="B35" s="11" t="s">
        <v>17</v>
      </c>
      <c r="C35" s="25">
        <v>8.2146666666666661</v>
      </c>
      <c r="D35" s="25">
        <v>5.1063333333333327</v>
      </c>
      <c r="E35" s="25">
        <v>5.817333333333333</v>
      </c>
      <c r="F35" s="25">
        <v>4.4050000000000002</v>
      </c>
      <c r="G35" s="26">
        <v>8.1723333333333326</v>
      </c>
      <c r="H35" s="28">
        <f t="shared" si="0"/>
        <v>85.52402572833897</v>
      </c>
      <c r="I35" s="27">
        <f t="shared" si="3"/>
        <v>-24.278019711207875</v>
      </c>
      <c r="J35" s="28">
        <f t="shared" si="1"/>
        <v>0.31022675263816746</v>
      </c>
      <c r="K35" s="27">
        <f t="shared" si="2"/>
        <v>0.17555099965766557</v>
      </c>
      <c r="L35" s="18"/>
    </row>
    <row r="36" spans="1:14">
      <c r="A36" s="16"/>
      <c r="B36" s="11" t="s">
        <v>7</v>
      </c>
      <c r="C36" s="25">
        <v>5.8530000000000006</v>
      </c>
      <c r="D36" s="25">
        <v>5.4546666666666654</v>
      </c>
      <c r="E36" s="25">
        <v>2.6053333333333328</v>
      </c>
      <c r="F36" s="25">
        <v>2.6336666666666666</v>
      </c>
      <c r="G36" s="26">
        <v>4.0949999999999998</v>
      </c>
      <c r="H36" s="28">
        <f t="shared" si="0"/>
        <v>55.486647259840517</v>
      </c>
      <c r="I36" s="27">
        <f t="shared" si="3"/>
        <v>1.087512794268175</v>
      </c>
      <c r="J36" s="28">
        <f t="shared" si="1"/>
        <v>0.15544869503446129</v>
      </c>
      <c r="K36" s="27">
        <f t="shared" si="2"/>
        <v>0.10495864156603978</v>
      </c>
      <c r="L36" s="18"/>
    </row>
    <row r="37" spans="1:14">
      <c r="A37" s="16"/>
      <c r="B37" s="11" t="s">
        <v>13</v>
      </c>
      <c r="C37" s="25">
        <v>3.5960000000000001</v>
      </c>
      <c r="D37" s="25">
        <v>1.1093333333333333</v>
      </c>
      <c r="E37" s="25">
        <v>2.4056666666666664</v>
      </c>
      <c r="F37" s="25">
        <v>2.4183333333333334</v>
      </c>
      <c r="G37" s="26">
        <v>2.9593333333333334</v>
      </c>
      <c r="H37" s="28">
        <f t="shared" si="0"/>
        <v>22.370778773259815</v>
      </c>
      <c r="I37" s="27">
        <f t="shared" si="3"/>
        <v>0.52653457115146018</v>
      </c>
      <c r="J37" s="28">
        <f t="shared" si="1"/>
        <v>0.11233809641969454</v>
      </c>
      <c r="K37" s="27">
        <f t="shared" si="2"/>
        <v>9.6377033864272696E-2</v>
      </c>
      <c r="L37" s="18"/>
    </row>
    <row r="38" spans="1:14">
      <c r="A38" s="16"/>
      <c r="B38" s="11" t="s">
        <v>14</v>
      </c>
      <c r="C38" s="25">
        <v>1.3680000000000001</v>
      </c>
      <c r="D38" s="25">
        <v>0.6296666666666666</v>
      </c>
      <c r="E38" s="25">
        <v>1.0063333333333333</v>
      </c>
      <c r="F38" s="25">
        <v>0.88366666666666671</v>
      </c>
      <c r="G38" s="26">
        <v>0.54466666666666663</v>
      </c>
      <c r="H38" s="28">
        <f t="shared" si="0"/>
        <v>-38.362881931346671</v>
      </c>
      <c r="I38" s="27">
        <f t="shared" si="3"/>
        <v>-12.189466710831399</v>
      </c>
      <c r="J38" s="28">
        <f t="shared" si="1"/>
        <v>2.0675878525544138E-2</v>
      </c>
      <c r="K38" s="27">
        <f t="shared" si="2"/>
        <v>3.5216473711121563E-2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628.08833333333325</v>
      </c>
      <c r="D13" s="26">
        <v>709.04366666666681</v>
      </c>
      <c r="E13" s="26">
        <v>635.86233333333337</v>
      </c>
      <c r="F13" s="26">
        <v>928.99333333333323</v>
      </c>
      <c r="G13" s="26">
        <v>916.66199999999992</v>
      </c>
      <c r="H13" s="28">
        <f t="shared" ref="H13:H39" si="0">IF(OR(OR(G13=0,F13=0),G13=""),"",(G13/F13-1)*100)</f>
        <v>-1.3273866335603346</v>
      </c>
      <c r="I13" s="27">
        <f>IF(OR(OR(G13=0,F13=0),F13=""),"",(F13/E13-1)*100)</f>
        <v>46.099758490700538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30</v>
      </c>
      <c r="C14" s="25">
        <f>C13-SUM(C15:C39)</f>
        <v>333.31266666666659</v>
      </c>
      <c r="D14" s="25">
        <f t="shared" ref="D14:G14" si="3">D13-SUM(D15:D39)</f>
        <v>330.12350000000026</v>
      </c>
      <c r="E14" s="25">
        <f t="shared" si="3"/>
        <v>282.94633333333343</v>
      </c>
      <c r="F14" s="25">
        <f t="shared" si="3"/>
        <v>410.74499999999989</v>
      </c>
      <c r="G14" s="26">
        <f t="shared" si="3"/>
        <v>402.50066666666658</v>
      </c>
      <c r="H14" s="28">
        <f t="shared" si="0"/>
        <v>-2.0071658409313131</v>
      </c>
      <c r="I14" s="27">
        <f>IF(OR(OR(G14=0,F14=0),F14=""),"",(F14/E14-1)*100)</f>
        <v>45.167104715970787</v>
      </c>
      <c r="J14" s="28">
        <f t="shared" si="1"/>
        <v>43.909387175061973</v>
      </c>
      <c r="K14" s="27">
        <f t="shared" si="2"/>
        <v>44.213987900881953</v>
      </c>
      <c r="L14" s="18"/>
    </row>
    <row r="15" spans="1:15">
      <c r="A15" s="16"/>
      <c r="B15" s="12" t="s">
        <v>5</v>
      </c>
      <c r="C15" s="109">
        <v>92.748666666666665</v>
      </c>
      <c r="D15" s="109">
        <v>163.87533333333332</v>
      </c>
      <c r="E15" s="109">
        <v>119.01299999999999</v>
      </c>
      <c r="F15" s="109">
        <v>171.74866666666665</v>
      </c>
      <c r="G15" s="109">
        <v>234.28600000000003</v>
      </c>
      <c r="H15" s="50">
        <f t="shared" si="0"/>
        <v>36.41212158852278</v>
      </c>
      <c r="I15" s="36">
        <f t="shared" ref="I15:I39" si="4">IF(OR(OR(G15=0,F15=0),F15=""),"",(F15/E15-1)*100)</f>
        <v>44.310845593898705</v>
      </c>
      <c r="J15" s="50">
        <f t="shared" si="1"/>
        <v>25.558602843796301</v>
      </c>
      <c r="K15" s="36">
        <f t="shared" si="2"/>
        <v>18.487610244781088</v>
      </c>
      <c r="L15" s="18"/>
      <c r="N15" s="23" t="s">
        <v>5</v>
      </c>
      <c r="O15" s="34">
        <f>J15</f>
        <v>25.558602843796301</v>
      </c>
    </row>
    <row r="16" spans="1:15">
      <c r="A16" s="16"/>
      <c r="B16" s="11" t="s">
        <v>24</v>
      </c>
      <c r="C16" s="55">
        <v>33.665666666666667</v>
      </c>
      <c r="D16" s="55">
        <v>54.622333333333337</v>
      </c>
      <c r="E16" s="55">
        <v>72.597333333333324</v>
      </c>
      <c r="F16" s="55">
        <v>100.85133333333334</v>
      </c>
      <c r="G16" s="56">
        <v>71.656000000000006</v>
      </c>
      <c r="H16" s="28">
        <f t="shared" si="0"/>
        <v>-28.948881852495756</v>
      </c>
      <c r="I16" s="27">
        <f t="shared" si="4"/>
        <v>38.918784895680304</v>
      </c>
      <c r="J16" s="28">
        <f t="shared" si="1"/>
        <v>7.8170579777497053</v>
      </c>
      <c r="K16" s="27">
        <f t="shared" si="2"/>
        <v>10.855980308434221</v>
      </c>
      <c r="L16" s="18"/>
      <c r="N16" s="23" t="s">
        <v>39</v>
      </c>
      <c r="O16" s="34">
        <f>100-O15</f>
        <v>74.441397156203692</v>
      </c>
    </row>
    <row r="17" spans="1:12">
      <c r="A17" s="16"/>
      <c r="B17" s="11" t="s">
        <v>25</v>
      </c>
      <c r="C17" s="25">
        <v>46.284666666666674</v>
      </c>
      <c r="D17" s="25">
        <v>52.350999999999999</v>
      </c>
      <c r="E17" s="25">
        <v>56.948666666666668</v>
      </c>
      <c r="F17" s="25">
        <v>90.535333333333327</v>
      </c>
      <c r="G17" s="26">
        <v>48.568666666666672</v>
      </c>
      <c r="H17" s="28">
        <f t="shared" si="0"/>
        <v>-46.353909707443862</v>
      </c>
      <c r="I17" s="27">
        <f t="shared" si="4"/>
        <v>58.977090479144948</v>
      </c>
      <c r="J17" s="28">
        <f t="shared" si="1"/>
        <v>5.2984269738100496</v>
      </c>
      <c r="K17" s="27">
        <f t="shared" si="2"/>
        <v>9.7455310048870114</v>
      </c>
      <c r="L17" s="18"/>
    </row>
    <row r="18" spans="1:12">
      <c r="A18" s="16"/>
      <c r="B18" s="11" t="s">
        <v>20</v>
      </c>
      <c r="C18" s="25">
        <v>7.1076666666666668</v>
      </c>
      <c r="D18" s="25">
        <v>7.9059999999999988</v>
      </c>
      <c r="E18" s="25">
        <v>14.720333333333334</v>
      </c>
      <c r="F18" s="25">
        <v>20.440666666666669</v>
      </c>
      <c r="G18" s="26">
        <v>25.679333333333332</v>
      </c>
      <c r="H18" s="28">
        <f t="shared" si="0"/>
        <v>25.628648772055683</v>
      </c>
      <c r="I18" s="27">
        <f t="shared" si="4"/>
        <v>38.86008016122824</v>
      </c>
      <c r="J18" s="28">
        <f t="shared" si="1"/>
        <v>2.8013960798345883</v>
      </c>
      <c r="K18" s="27">
        <f t="shared" si="2"/>
        <v>2.2003028367623743</v>
      </c>
      <c r="L18" s="18"/>
    </row>
    <row r="19" spans="1:12">
      <c r="A19" s="16"/>
      <c r="B19" s="11" t="s">
        <v>26</v>
      </c>
      <c r="C19" s="25">
        <v>22.625666666666671</v>
      </c>
      <c r="D19" s="25">
        <v>11.702666666666667</v>
      </c>
      <c r="E19" s="25">
        <v>10.273666666666667</v>
      </c>
      <c r="F19" s="25">
        <v>6.0569999999999995</v>
      </c>
      <c r="G19" s="26">
        <v>20.567333333333334</v>
      </c>
      <c r="H19" s="28">
        <f t="shared" si="0"/>
        <v>239.56304000880527</v>
      </c>
      <c r="I19" s="27">
        <f t="shared" si="4"/>
        <v>-41.043444404788957</v>
      </c>
      <c r="J19" s="28">
        <f t="shared" si="1"/>
        <v>2.243720513486251</v>
      </c>
      <c r="K19" s="27">
        <f t="shared" si="2"/>
        <v>0.65199606742782512</v>
      </c>
      <c r="L19" s="18"/>
    </row>
    <row r="20" spans="1:12">
      <c r="A20" s="16"/>
      <c r="B20" s="11" t="s">
        <v>8</v>
      </c>
      <c r="C20" s="25">
        <v>12.339666666666666</v>
      </c>
      <c r="D20" s="25">
        <v>13.457333333333333</v>
      </c>
      <c r="E20" s="25">
        <v>11.801</v>
      </c>
      <c r="F20" s="25">
        <v>19.712333333333333</v>
      </c>
      <c r="G20" s="26">
        <v>17.310333333333332</v>
      </c>
      <c r="H20" s="28">
        <f t="shared" si="0"/>
        <v>-12.185264724284295</v>
      </c>
      <c r="I20" s="27">
        <f t="shared" si="4"/>
        <v>67.039516425161708</v>
      </c>
      <c r="J20" s="28">
        <f t="shared" si="1"/>
        <v>1.8884096137216699</v>
      </c>
      <c r="K20" s="27">
        <f t="shared" si="2"/>
        <v>2.1219025611952729</v>
      </c>
      <c r="L20" s="18"/>
    </row>
    <row r="21" spans="1:12">
      <c r="A21" s="16"/>
      <c r="B21" s="11" t="s">
        <v>21</v>
      </c>
      <c r="C21" s="25">
        <v>10.494666666666667</v>
      </c>
      <c r="D21" s="25">
        <v>7.2139999999999995</v>
      </c>
      <c r="E21" s="25">
        <v>8.9506666666666668</v>
      </c>
      <c r="F21" s="25">
        <v>21.889333333333337</v>
      </c>
      <c r="G21" s="26">
        <v>14.248333333333335</v>
      </c>
      <c r="H21" s="28">
        <f t="shared" si="0"/>
        <v>-34.907413047450817</v>
      </c>
      <c r="I21" s="27">
        <f t="shared" si="4"/>
        <v>144.55534038432893</v>
      </c>
      <c r="J21" s="28">
        <f t="shared" si="1"/>
        <v>1.5543715495278889</v>
      </c>
      <c r="K21" s="27">
        <f t="shared" si="2"/>
        <v>2.3562422407049932</v>
      </c>
      <c r="L21" s="18"/>
    </row>
    <row r="22" spans="1:12">
      <c r="A22" s="16"/>
      <c r="B22" s="11" t="s">
        <v>11</v>
      </c>
      <c r="C22" s="25">
        <v>6.7933333333333339</v>
      </c>
      <c r="D22" s="25">
        <v>6.7243333333333339</v>
      </c>
      <c r="E22" s="25">
        <v>7.5410000000000004</v>
      </c>
      <c r="F22" s="25">
        <v>13.213999999999999</v>
      </c>
      <c r="G22" s="26">
        <v>13.967333333333334</v>
      </c>
      <c r="H22" s="28">
        <f t="shared" si="0"/>
        <v>5.7010241662883043</v>
      </c>
      <c r="I22" s="27">
        <f t="shared" si="4"/>
        <v>75.228749502718443</v>
      </c>
      <c r="J22" s="28">
        <f t="shared" si="1"/>
        <v>1.5237168480130447</v>
      </c>
      <c r="K22" s="27">
        <f t="shared" si="2"/>
        <v>1.422399873698412</v>
      </c>
      <c r="L22" s="18"/>
    </row>
    <row r="23" spans="1:12">
      <c r="A23" s="16"/>
      <c r="B23" s="11" t="s">
        <v>10</v>
      </c>
      <c r="C23" s="25">
        <v>4.2133333333333338</v>
      </c>
      <c r="D23" s="25">
        <v>6.7269999999999994</v>
      </c>
      <c r="E23" s="25">
        <v>6.5339999999999998</v>
      </c>
      <c r="F23" s="25">
        <v>7.6139999999999999</v>
      </c>
      <c r="G23" s="26">
        <v>10.398999999999999</v>
      </c>
      <c r="H23" s="28">
        <f t="shared" si="0"/>
        <v>36.5773574993433</v>
      </c>
      <c r="I23" s="27">
        <f t="shared" si="4"/>
        <v>16.528925619834723</v>
      </c>
      <c r="J23" s="28">
        <f t="shared" si="1"/>
        <v>1.134442138978162</v>
      </c>
      <c r="K23" s="27">
        <f t="shared" si="2"/>
        <v>0.81959683958980689</v>
      </c>
      <c r="L23" s="18"/>
    </row>
    <row r="24" spans="1:12">
      <c r="A24" s="16"/>
      <c r="B24" s="11" t="s">
        <v>23</v>
      </c>
      <c r="C24" s="25">
        <v>3.4793333333333329</v>
      </c>
      <c r="D24" s="25">
        <v>5.0996666666666668</v>
      </c>
      <c r="E24" s="25">
        <v>5.9619999999999997</v>
      </c>
      <c r="F24" s="25">
        <v>11.786666666666667</v>
      </c>
      <c r="G24" s="26">
        <v>10.394666666666668</v>
      </c>
      <c r="H24" s="28">
        <f t="shared" si="0"/>
        <v>-11.809954751131214</v>
      </c>
      <c r="I24" s="27">
        <f t="shared" si="4"/>
        <v>97.696522419769678</v>
      </c>
      <c r="J24" s="28">
        <f t="shared" si="1"/>
        <v>1.1339694092988111</v>
      </c>
      <c r="K24" s="27">
        <f t="shared" si="2"/>
        <v>1.2687568622666832</v>
      </c>
      <c r="L24" s="18"/>
    </row>
    <row r="25" spans="1:12">
      <c r="A25" s="16"/>
      <c r="B25" s="11" t="s">
        <v>22</v>
      </c>
      <c r="C25" s="25">
        <v>5.7089999999999996</v>
      </c>
      <c r="D25" s="25">
        <v>4.5110000000000001</v>
      </c>
      <c r="E25" s="25">
        <v>3.9396666666666662</v>
      </c>
      <c r="F25" s="25">
        <v>7.7016666666666653</v>
      </c>
      <c r="G25" s="26">
        <v>8.0443333333333324</v>
      </c>
      <c r="H25" s="28">
        <f t="shared" si="0"/>
        <v>4.4492534083531821</v>
      </c>
      <c r="I25" s="27">
        <f t="shared" si="4"/>
        <v>95.490312209154737</v>
      </c>
      <c r="J25" s="28">
        <f t="shared" si="1"/>
        <v>0.87756810398307483</v>
      </c>
      <c r="K25" s="27">
        <f t="shared" si="2"/>
        <v>0.82903357756424512</v>
      </c>
      <c r="L25" s="18"/>
    </row>
    <row r="26" spans="1:12">
      <c r="A26" s="16"/>
      <c r="B26" s="11" t="s">
        <v>19</v>
      </c>
      <c r="C26" s="25">
        <v>5.0666666666666664</v>
      </c>
      <c r="D26" s="25">
        <v>4.7510000000000003</v>
      </c>
      <c r="E26" s="25">
        <v>2.2200000000000002</v>
      </c>
      <c r="F26" s="25">
        <v>7.8056666666666672</v>
      </c>
      <c r="G26" s="26">
        <v>6.3986666666666672</v>
      </c>
      <c r="H26" s="28">
        <f t="shared" si="0"/>
        <v>-18.025366186958191</v>
      </c>
      <c r="I26" s="27">
        <f t="shared" si="4"/>
        <v>251.60660660660659</v>
      </c>
      <c r="J26" s="28">
        <f t="shared" si="1"/>
        <v>0.69803991729412451</v>
      </c>
      <c r="K26" s="27">
        <f t="shared" si="2"/>
        <v>0.84022849105483377</v>
      </c>
      <c r="L26" s="18"/>
    </row>
    <row r="27" spans="1:12">
      <c r="A27" s="16"/>
      <c r="B27" s="11" t="s">
        <v>4</v>
      </c>
      <c r="C27" s="25">
        <v>5.2993333333333332</v>
      </c>
      <c r="D27" s="25">
        <v>5.5</v>
      </c>
      <c r="E27" s="25">
        <v>5.1153333333333331</v>
      </c>
      <c r="F27" s="25">
        <v>5.53</v>
      </c>
      <c r="G27" s="26">
        <v>5.2220000000000004</v>
      </c>
      <c r="H27" s="28">
        <f t="shared" si="0"/>
        <v>-5.5696202531645529</v>
      </c>
      <c r="I27" s="27">
        <f t="shared" si="4"/>
        <v>8.1063469307963043</v>
      </c>
      <c r="J27" s="28">
        <f t="shared" si="1"/>
        <v>0.56967562743955802</v>
      </c>
      <c r="K27" s="27">
        <f t="shared" si="2"/>
        <v>0.59526799618224757</v>
      </c>
      <c r="L27" s="18"/>
    </row>
    <row r="28" spans="1:12">
      <c r="A28" s="16"/>
      <c r="B28" s="11" t="s">
        <v>18</v>
      </c>
      <c r="C28" s="25">
        <v>4.46</v>
      </c>
      <c r="D28" s="25">
        <v>1.3630000000000002</v>
      </c>
      <c r="E28" s="25">
        <v>0.57333333333333336</v>
      </c>
      <c r="F28" s="25">
        <v>1.4650000000000001</v>
      </c>
      <c r="G28" s="26">
        <v>4.4903333333333331</v>
      </c>
      <c r="H28" s="28">
        <f t="shared" si="0"/>
        <v>206.50739476678041</v>
      </c>
      <c r="I28" s="27">
        <f t="shared" si="4"/>
        <v>155.52325581395348</v>
      </c>
      <c r="J28" s="28">
        <f t="shared" si="1"/>
        <v>0.48985703927219998</v>
      </c>
      <c r="K28" s="27">
        <f t="shared" si="2"/>
        <v>0.157697579458769</v>
      </c>
      <c r="L28" s="18"/>
    </row>
    <row r="29" spans="1:12">
      <c r="A29" s="16"/>
      <c r="B29" s="11" t="s">
        <v>12</v>
      </c>
      <c r="C29" s="25">
        <v>4.0073333333333334</v>
      </c>
      <c r="D29" s="25">
        <v>8.0730000000000004</v>
      </c>
      <c r="E29" s="25">
        <v>4.3916666666666666</v>
      </c>
      <c r="F29" s="25">
        <v>6.2556666666666665</v>
      </c>
      <c r="G29" s="26">
        <v>4.0603333333333333</v>
      </c>
      <c r="H29" s="28">
        <f t="shared" si="0"/>
        <v>-35.093515212873662</v>
      </c>
      <c r="I29" s="27">
        <f t="shared" si="4"/>
        <v>42.444022770398469</v>
      </c>
      <c r="J29" s="28">
        <f t="shared" si="1"/>
        <v>0.44294770955197588</v>
      </c>
      <c r="K29" s="27">
        <f t="shared" si="2"/>
        <v>0.67338122268548761</v>
      </c>
      <c r="L29" s="18"/>
    </row>
    <row r="30" spans="1:12">
      <c r="A30" s="16"/>
      <c r="B30" s="11" t="s">
        <v>9</v>
      </c>
      <c r="C30" s="25">
        <v>4.8053333333333335</v>
      </c>
      <c r="D30" s="25">
        <v>3.15</v>
      </c>
      <c r="E30" s="25">
        <v>2.6906666666666665</v>
      </c>
      <c r="F30" s="25">
        <v>3.6779999999999995</v>
      </c>
      <c r="G30" s="26">
        <v>3.5493333333333332</v>
      </c>
      <c r="H30" s="28">
        <f t="shared" si="0"/>
        <v>-3.4982780496646604</v>
      </c>
      <c r="I30" s="27">
        <f t="shared" si="4"/>
        <v>36.694747274529213</v>
      </c>
      <c r="J30" s="28">
        <f t="shared" si="1"/>
        <v>0.38720197121003525</v>
      </c>
      <c r="K30" s="27">
        <f t="shared" si="2"/>
        <v>0.39591242133061599</v>
      </c>
      <c r="L30" s="18"/>
    </row>
    <row r="31" spans="1:12">
      <c r="A31" s="16"/>
      <c r="B31" s="11" t="s">
        <v>15</v>
      </c>
      <c r="C31" s="25">
        <v>3.3346666666666667</v>
      </c>
      <c r="D31" s="25">
        <v>4.1789999999999994</v>
      </c>
      <c r="E31" s="25">
        <v>2.3826666666666667</v>
      </c>
      <c r="F31" s="25">
        <v>1.6930000000000003</v>
      </c>
      <c r="G31" s="26">
        <v>3.35</v>
      </c>
      <c r="H31" s="28">
        <f t="shared" si="0"/>
        <v>97.873597164796195</v>
      </c>
      <c r="I31" s="27">
        <f t="shared" si="4"/>
        <v>-28.94515948517067</v>
      </c>
      <c r="J31" s="28">
        <f t="shared" si="1"/>
        <v>0.36545640595988493</v>
      </c>
      <c r="K31" s="27">
        <f t="shared" si="2"/>
        <v>0.18224027441890508</v>
      </c>
      <c r="L31" s="18"/>
    </row>
    <row r="32" spans="1:12">
      <c r="A32" s="16"/>
      <c r="B32" s="11" t="s">
        <v>6</v>
      </c>
      <c r="C32" s="25">
        <v>7.2603333333333326</v>
      </c>
      <c r="D32" s="25">
        <v>8.7063333333333333</v>
      </c>
      <c r="E32" s="25">
        <v>7.9953333333333338</v>
      </c>
      <c r="F32" s="25">
        <v>7.950333333333333</v>
      </c>
      <c r="G32" s="26">
        <v>3.0176666666666669</v>
      </c>
      <c r="H32" s="28">
        <f t="shared" si="0"/>
        <v>-62.04352018783279</v>
      </c>
      <c r="I32" s="27">
        <f t="shared" si="4"/>
        <v>-0.5628283165179826</v>
      </c>
      <c r="J32" s="28">
        <f t="shared" si="1"/>
        <v>0.32920167593580485</v>
      </c>
      <c r="K32" s="27">
        <f t="shared" si="2"/>
        <v>0.85580090276930598</v>
      </c>
      <c r="L32" s="18"/>
    </row>
    <row r="33" spans="1:15">
      <c r="A33" s="16"/>
      <c r="B33" s="11" t="s">
        <v>16</v>
      </c>
      <c r="C33" s="25">
        <v>6.0963333333333338</v>
      </c>
      <c r="D33" s="25">
        <v>2.8766666666666665</v>
      </c>
      <c r="E33" s="25">
        <v>4.4803333333333333</v>
      </c>
      <c r="F33" s="25">
        <v>6.676333333333333</v>
      </c>
      <c r="G33" s="26">
        <v>2.62</v>
      </c>
      <c r="H33" s="28">
        <f t="shared" si="0"/>
        <v>-60.756902491387478</v>
      </c>
      <c r="I33" s="27">
        <f t="shared" si="4"/>
        <v>49.014210252213374</v>
      </c>
      <c r="J33" s="28">
        <f t="shared" si="1"/>
        <v>0.2858196368999697</v>
      </c>
      <c r="K33" s="27">
        <f t="shared" si="2"/>
        <v>0.71866321250959819</v>
      </c>
      <c r="L33" s="18"/>
    </row>
    <row r="34" spans="1:15">
      <c r="A34" s="16"/>
      <c r="B34" s="11" t="s">
        <v>181</v>
      </c>
      <c r="C34" s="25">
        <v>2.1053333333333328</v>
      </c>
      <c r="D34" s="25">
        <v>2.3776666666666668</v>
      </c>
      <c r="E34" s="25">
        <v>2.1739999999999999</v>
      </c>
      <c r="F34" s="25">
        <v>3.6173333333333333</v>
      </c>
      <c r="G34" s="26">
        <v>2.2366666666666668</v>
      </c>
      <c r="H34" s="28">
        <f t="shared" si="0"/>
        <v>-38.168079616660521</v>
      </c>
      <c r="I34" s="27">
        <f t="shared" si="4"/>
        <v>66.390677706225091</v>
      </c>
      <c r="J34" s="28">
        <f t="shared" si="1"/>
        <v>0.24400124218814209</v>
      </c>
      <c r="K34" s="27">
        <f t="shared" si="2"/>
        <v>0.38938205512777274</v>
      </c>
      <c r="L34" s="18"/>
    </row>
    <row r="35" spans="1:15">
      <c r="A35" s="16"/>
      <c r="B35" s="11" t="s">
        <v>17</v>
      </c>
      <c r="C35" s="25">
        <v>3.4193333333333329</v>
      </c>
      <c r="D35" s="25">
        <v>2.0550000000000002</v>
      </c>
      <c r="E35" s="25">
        <v>1.4823333333333333</v>
      </c>
      <c r="F35" s="25">
        <v>1.0066666666666666</v>
      </c>
      <c r="G35" s="26">
        <v>2.1276666666666668</v>
      </c>
      <c r="H35" s="28">
        <f t="shared" si="0"/>
        <v>111.35761589403978</v>
      </c>
      <c r="I35" s="27">
        <f t="shared" si="4"/>
        <v>-32.089048796941768</v>
      </c>
      <c r="J35" s="28">
        <f t="shared" si="1"/>
        <v>0.23211027256138761</v>
      </c>
      <c r="K35" s="27">
        <f t="shared" si="2"/>
        <v>0.10836102160761828</v>
      </c>
      <c r="L35" s="18"/>
    </row>
    <row r="36" spans="1:15">
      <c r="A36" s="16"/>
      <c r="B36" s="11" t="s">
        <v>7</v>
      </c>
      <c r="C36" s="25">
        <v>2.19</v>
      </c>
      <c r="D36" s="25">
        <v>1.37</v>
      </c>
      <c r="E36" s="25">
        <v>0.48266666666666663</v>
      </c>
      <c r="F36" s="25">
        <v>0.5126666666666666</v>
      </c>
      <c r="G36" s="26">
        <v>0.94766666666666666</v>
      </c>
      <c r="H36" s="28">
        <f t="shared" si="0"/>
        <v>84.850455136540987</v>
      </c>
      <c r="I36" s="27">
        <f t="shared" si="4"/>
        <v>6.2154696132596721</v>
      </c>
      <c r="J36" s="28">
        <f t="shared" si="1"/>
        <v>0.1033823444919356</v>
      </c>
      <c r="K36" s="27">
        <f t="shared" si="2"/>
        <v>5.5185182527323483E-2</v>
      </c>
      <c r="L36" s="18"/>
    </row>
    <row r="37" spans="1:15">
      <c r="A37" s="16"/>
      <c r="B37" s="11" t="s">
        <v>13</v>
      </c>
      <c r="C37" s="25">
        <v>0.89233333333333331</v>
      </c>
      <c r="D37" s="25">
        <v>0.14350000000000002</v>
      </c>
      <c r="E37" s="25">
        <v>0.38533333333333331</v>
      </c>
      <c r="F37" s="25">
        <v>0.29233333333333333</v>
      </c>
      <c r="G37" s="26">
        <v>0.87700000000000011</v>
      </c>
      <c r="H37" s="28">
        <f t="shared" si="0"/>
        <v>200.00000000000006</v>
      </c>
      <c r="I37" s="27">
        <f t="shared" si="4"/>
        <v>-24.134948096885811</v>
      </c>
      <c r="J37" s="28">
        <f t="shared" si="1"/>
        <v>9.5673214336363915E-2</v>
      </c>
      <c r="K37" s="27">
        <f t="shared" si="2"/>
        <v>3.1467753625788492E-2</v>
      </c>
      <c r="L37" s="18"/>
    </row>
    <row r="38" spans="1:15">
      <c r="A38" s="16"/>
      <c r="B38" s="11" t="s">
        <v>14</v>
      </c>
      <c r="C38" s="158">
        <v>0.377</v>
      </c>
      <c r="D38" s="158">
        <v>0.18433333333333335</v>
      </c>
      <c r="E38" s="158">
        <v>0.26100000000000001</v>
      </c>
      <c r="F38" s="158">
        <v>0.21433333333333335</v>
      </c>
      <c r="G38" s="159">
        <v>0.14266666666666666</v>
      </c>
      <c r="H38" s="160">
        <f t="shared" si="0"/>
        <v>-33.43701399688959</v>
      </c>
      <c r="I38" s="161">
        <f t="shared" si="4"/>
        <v>-17.879948914431676</v>
      </c>
      <c r="J38" s="160">
        <f t="shared" si="1"/>
        <v>1.5563715597097585E-2</v>
      </c>
      <c r="K38" s="161">
        <f t="shared" si="2"/>
        <v>2.3071568507847209E-2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838.82366666666667</v>
      </c>
      <c r="D13" s="26">
        <v>1102.2439999999999</v>
      </c>
      <c r="E13" s="26">
        <v>1011.0663333333332</v>
      </c>
      <c r="F13" s="26">
        <v>1378.0523333333333</v>
      </c>
      <c r="G13" s="26">
        <v>1432.1343333333334</v>
      </c>
      <c r="H13" s="28">
        <f t="shared" ref="H13:H38" si="0">IF(OR(OR(G13=0,F13=0),G13=""),"",(G13/F13-1)*100)</f>
        <v>3.9245243951790076</v>
      </c>
      <c r="I13" s="27">
        <f>IF(OR(OR(G13=0,F13=0),F13=""),"",(F13/E13-1)*100)</f>
        <v>36.296926116618145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325.80966666666677</v>
      </c>
      <c r="D14" s="25">
        <f>D13-SUM(D15:D38)</f>
        <v>373.31433333333337</v>
      </c>
      <c r="E14" s="25">
        <f>E13-SUM(E15:E38)</f>
        <v>340.08533333333321</v>
      </c>
      <c r="F14" s="25">
        <f>F13-SUM(F15:F38)</f>
        <v>502.02166666666676</v>
      </c>
      <c r="G14" s="26">
        <f>G13-SUM(G15:G38)</f>
        <v>542.31700000000023</v>
      </c>
      <c r="H14" s="28">
        <f t="shared" si="0"/>
        <v>8.0266123972073231</v>
      </c>
      <c r="I14" s="27">
        <f>IF(OR(OR(G14=0,F14=0),F14=""),"",(F14/E14-1)*100)</f>
        <v>47.616382554966677</v>
      </c>
      <c r="J14" s="28">
        <f t="shared" si="1"/>
        <v>37.867746577776821</v>
      </c>
      <c r="K14" s="27">
        <f t="shared" si="2"/>
        <v>36.429796933207911</v>
      </c>
      <c r="L14" s="18"/>
    </row>
    <row r="15" spans="1:15">
      <c r="A15" s="16"/>
      <c r="B15" s="12" t="s">
        <v>5</v>
      </c>
      <c r="C15" s="109">
        <v>176.77533333333335</v>
      </c>
      <c r="D15" s="109">
        <v>330.71600000000001</v>
      </c>
      <c r="E15" s="109">
        <v>288.75633333333332</v>
      </c>
      <c r="F15" s="109">
        <v>352.25233333333335</v>
      </c>
      <c r="G15" s="109">
        <v>375.30166666666668</v>
      </c>
      <c r="H15" s="50">
        <f t="shared" si="0"/>
        <v>6.543415373638406</v>
      </c>
      <c r="I15" s="36">
        <f t="shared" ref="I15:I38" si="3">IF(OR(OR(G15=0,F15=0),F15=""),"",(F15/E15-1)*100)</f>
        <v>21.989474401138697</v>
      </c>
      <c r="J15" s="50">
        <f t="shared" si="1"/>
        <v>26.205758631115376</v>
      </c>
      <c r="K15" s="36">
        <f t="shared" si="2"/>
        <v>25.561607844114292</v>
      </c>
      <c r="L15" s="18"/>
      <c r="N15" s="23" t="s">
        <v>5</v>
      </c>
      <c r="O15" s="34">
        <f>J15</f>
        <v>26.205758631115376</v>
      </c>
    </row>
    <row r="16" spans="1:15">
      <c r="A16" s="16"/>
      <c r="B16" s="11" t="s">
        <v>24</v>
      </c>
      <c r="C16" s="55">
        <v>62.747333333333337</v>
      </c>
      <c r="D16" s="55">
        <v>85.725333333333353</v>
      </c>
      <c r="E16" s="55">
        <v>97.537333333333322</v>
      </c>
      <c r="F16" s="55">
        <v>120.649</v>
      </c>
      <c r="G16" s="56">
        <v>109.73566666666666</v>
      </c>
      <c r="H16" s="28">
        <f t="shared" si="0"/>
        <v>-9.0455232395903362</v>
      </c>
      <c r="I16" s="27">
        <f t="shared" si="3"/>
        <v>23.695200470247315</v>
      </c>
      <c r="J16" s="28">
        <f t="shared" si="1"/>
        <v>7.6623864195234939</v>
      </c>
      <c r="K16" s="27">
        <f t="shared" si="2"/>
        <v>8.7550376050062919</v>
      </c>
      <c r="L16" s="18"/>
      <c r="N16" s="23" t="s">
        <v>39</v>
      </c>
      <c r="O16" s="34">
        <f>100-O15</f>
        <v>73.794241368884627</v>
      </c>
    </row>
    <row r="17" spans="1:12">
      <c r="A17" s="16"/>
      <c r="B17" s="11" t="s">
        <v>25</v>
      </c>
      <c r="C17" s="25">
        <v>60.176666666666655</v>
      </c>
      <c r="D17" s="25">
        <v>72.554333333333332</v>
      </c>
      <c r="E17" s="25">
        <v>83.31</v>
      </c>
      <c r="F17" s="25">
        <v>111.00633333333333</v>
      </c>
      <c r="G17" s="26">
        <v>84.434666666666672</v>
      </c>
      <c r="H17" s="28">
        <f t="shared" si="0"/>
        <v>-23.937072659517924</v>
      </c>
      <c r="I17" s="27">
        <f t="shared" si="3"/>
        <v>33.244908574400831</v>
      </c>
      <c r="J17" s="28">
        <f t="shared" si="1"/>
        <v>5.89572253813248</v>
      </c>
      <c r="K17" s="27">
        <f t="shared" si="2"/>
        <v>8.0553060757005586</v>
      </c>
      <c r="L17" s="18"/>
    </row>
    <row r="18" spans="1:12">
      <c r="A18" s="16"/>
      <c r="B18" s="11" t="s">
        <v>26</v>
      </c>
      <c r="C18" s="25">
        <v>35.181666666666665</v>
      </c>
      <c r="D18" s="25">
        <v>27.516000000000002</v>
      </c>
      <c r="E18" s="25">
        <v>22.554333333333332</v>
      </c>
      <c r="F18" s="25">
        <v>39.824000000000005</v>
      </c>
      <c r="G18" s="26">
        <v>50.368333333333332</v>
      </c>
      <c r="H18" s="28">
        <f t="shared" si="0"/>
        <v>26.477333601178501</v>
      </c>
      <c r="I18" s="27">
        <f t="shared" si="3"/>
        <v>76.569173699067463</v>
      </c>
      <c r="J18" s="28">
        <f t="shared" si="1"/>
        <v>3.5170117886985923</v>
      </c>
      <c r="K18" s="27">
        <f t="shared" si="2"/>
        <v>2.8898757352466298</v>
      </c>
      <c r="L18" s="18"/>
    </row>
    <row r="19" spans="1:12">
      <c r="A19" s="16"/>
      <c r="B19" s="11" t="s">
        <v>20</v>
      </c>
      <c r="C19" s="25">
        <v>13.492666666666667</v>
      </c>
      <c r="D19" s="25">
        <v>16.143333333333334</v>
      </c>
      <c r="E19" s="25">
        <v>26.943666666666669</v>
      </c>
      <c r="F19" s="25">
        <v>52.321666666666665</v>
      </c>
      <c r="G19" s="26">
        <v>45.616999999999997</v>
      </c>
      <c r="H19" s="28">
        <f t="shared" si="0"/>
        <v>-12.814321664065243</v>
      </c>
      <c r="I19" s="27">
        <f t="shared" si="3"/>
        <v>94.189110613502237</v>
      </c>
      <c r="J19" s="28">
        <f t="shared" si="1"/>
        <v>3.1852458905740448</v>
      </c>
      <c r="K19" s="27">
        <f t="shared" si="2"/>
        <v>3.7967837215664524</v>
      </c>
      <c r="L19" s="18"/>
    </row>
    <row r="20" spans="1:12">
      <c r="A20" s="16"/>
      <c r="B20" s="11" t="s">
        <v>21</v>
      </c>
      <c r="C20" s="25">
        <v>13.262333333333332</v>
      </c>
      <c r="D20" s="25">
        <v>17.887</v>
      </c>
      <c r="E20" s="25">
        <v>16.771666666666665</v>
      </c>
      <c r="F20" s="25">
        <v>23.67</v>
      </c>
      <c r="G20" s="26">
        <v>27.309666666666669</v>
      </c>
      <c r="H20" s="28">
        <f t="shared" si="0"/>
        <v>15.376707505985078</v>
      </c>
      <c r="I20" s="27">
        <f t="shared" si="3"/>
        <v>41.130875484448005</v>
      </c>
      <c r="J20" s="28">
        <f t="shared" si="1"/>
        <v>1.9069207427701733</v>
      </c>
      <c r="K20" s="27">
        <f t="shared" si="2"/>
        <v>1.7176415893252239</v>
      </c>
      <c r="L20" s="18"/>
    </row>
    <row r="21" spans="1:12">
      <c r="A21" s="16"/>
      <c r="B21" s="11" t="s">
        <v>8</v>
      </c>
      <c r="C21" s="25">
        <v>19.36</v>
      </c>
      <c r="D21" s="25">
        <v>31.184666666666669</v>
      </c>
      <c r="E21" s="25">
        <v>18.891666666666666</v>
      </c>
      <c r="F21" s="25">
        <v>20.409333333333333</v>
      </c>
      <c r="G21" s="26">
        <v>23.337</v>
      </c>
      <c r="H21" s="28">
        <f t="shared" si="0"/>
        <v>14.344744234663874</v>
      </c>
      <c r="I21" s="27">
        <f t="shared" si="3"/>
        <v>8.0335244816938776</v>
      </c>
      <c r="J21" s="28">
        <f t="shared" si="1"/>
        <v>1.6295259080677484</v>
      </c>
      <c r="K21" s="27">
        <f t="shared" si="2"/>
        <v>1.4810274500944207</v>
      </c>
      <c r="L21" s="18"/>
    </row>
    <row r="22" spans="1:12">
      <c r="A22" s="16"/>
      <c r="B22" s="11" t="s">
        <v>10</v>
      </c>
      <c r="C22" s="25">
        <v>7.77</v>
      </c>
      <c r="D22" s="25">
        <v>12.055333333333335</v>
      </c>
      <c r="E22" s="25">
        <v>13.594333333333333</v>
      </c>
      <c r="F22" s="25">
        <v>17.128</v>
      </c>
      <c r="G22" s="26">
        <v>17.808333333333334</v>
      </c>
      <c r="H22" s="28">
        <f t="shared" si="0"/>
        <v>3.9720535575276328</v>
      </c>
      <c r="I22" s="27">
        <f t="shared" si="3"/>
        <v>25.993673834686028</v>
      </c>
      <c r="J22" s="28">
        <f t="shared" si="1"/>
        <v>1.2434820476570749</v>
      </c>
      <c r="K22" s="27">
        <f t="shared" si="2"/>
        <v>1.2429136097153544</v>
      </c>
      <c r="L22" s="18"/>
    </row>
    <row r="23" spans="1:12">
      <c r="A23" s="16"/>
      <c r="B23" s="11" t="s">
        <v>18</v>
      </c>
      <c r="C23" s="25">
        <v>9.5429999999999993</v>
      </c>
      <c r="D23" s="25">
        <v>11.515666666666666</v>
      </c>
      <c r="E23" s="25">
        <v>8.4429999999999996</v>
      </c>
      <c r="F23" s="25">
        <v>11.439666666666668</v>
      </c>
      <c r="G23" s="26">
        <v>17.246666666666666</v>
      </c>
      <c r="H23" s="28">
        <f t="shared" si="0"/>
        <v>50.761968588828331</v>
      </c>
      <c r="I23" s="27">
        <f t="shared" si="3"/>
        <v>35.492913261478961</v>
      </c>
      <c r="J23" s="28">
        <f t="shared" si="1"/>
        <v>1.2042631941184287</v>
      </c>
      <c r="K23" s="27">
        <f t="shared" si="2"/>
        <v>0.83013296302003048</v>
      </c>
      <c r="L23" s="18"/>
    </row>
    <row r="24" spans="1:12">
      <c r="A24" s="16"/>
      <c r="B24" s="11" t="s">
        <v>4</v>
      </c>
      <c r="C24" s="25">
        <v>8.3369999999999997</v>
      </c>
      <c r="D24" s="25">
        <v>6.4073333333333338</v>
      </c>
      <c r="E24" s="25">
        <v>4.9996666666666671</v>
      </c>
      <c r="F24" s="25">
        <v>9.9</v>
      </c>
      <c r="G24" s="26">
        <v>15.710666666666667</v>
      </c>
      <c r="H24" s="28">
        <f t="shared" si="0"/>
        <v>58.693602693602685</v>
      </c>
      <c r="I24" s="27">
        <f t="shared" si="3"/>
        <v>98.013200880058648</v>
      </c>
      <c r="J24" s="28">
        <f t="shared" si="1"/>
        <v>1.0970106854501311</v>
      </c>
      <c r="K24" s="27">
        <f t="shared" si="2"/>
        <v>0.71840522747442837</v>
      </c>
      <c r="L24" s="18"/>
    </row>
    <row r="25" spans="1:12">
      <c r="A25" s="16"/>
      <c r="B25" s="11" t="s">
        <v>11</v>
      </c>
      <c r="C25" s="25">
        <v>11.019</v>
      </c>
      <c r="D25" s="25">
        <v>9.18</v>
      </c>
      <c r="E25" s="25">
        <v>7.4453333333333331</v>
      </c>
      <c r="F25" s="25">
        <v>14.795666666666667</v>
      </c>
      <c r="G25" s="26">
        <v>15.377666666666665</v>
      </c>
      <c r="H25" s="28">
        <f t="shared" si="0"/>
        <v>3.9335841575235841</v>
      </c>
      <c r="I25" s="27">
        <f t="shared" si="3"/>
        <v>98.724032951289416</v>
      </c>
      <c r="J25" s="28">
        <f t="shared" si="1"/>
        <v>1.0737586767349336</v>
      </c>
      <c r="K25" s="27">
        <f t="shared" si="2"/>
        <v>1.0736650785154023</v>
      </c>
      <c r="L25" s="18"/>
    </row>
    <row r="26" spans="1:12">
      <c r="A26" s="16"/>
      <c r="B26" s="11" t="s">
        <v>6</v>
      </c>
      <c r="C26" s="25">
        <v>18.683999999999997</v>
      </c>
      <c r="D26" s="25">
        <v>21.987666666666666</v>
      </c>
      <c r="E26" s="25">
        <v>14.872666666666666</v>
      </c>
      <c r="F26" s="25">
        <v>13.274333333333333</v>
      </c>
      <c r="G26" s="26">
        <v>15.27</v>
      </c>
      <c r="H26" s="28">
        <f t="shared" si="0"/>
        <v>15.034025563116792</v>
      </c>
      <c r="I26" s="27">
        <f t="shared" si="3"/>
        <v>-10.746783809224969</v>
      </c>
      <c r="J26" s="28">
        <f t="shared" si="1"/>
        <v>1.0662407600031933</v>
      </c>
      <c r="K26" s="27">
        <f t="shared" si="2"/>
        <v>0.96326772302067865</v>
      </c>
      <c r="L26" s="18"/>
    </row>
    <row r="27" spans="1:12">
      <c r="A27" s="16"/>
      <c r="B27" s="11" t="s">
        <v>19</v>
      </c>
      <c r="C27" s="25">
        <v>9.4969999999999999</v>
      </c>
      <c r="D27" s="25">
        <v>12.475999999999999</v>
      </c>
      <c r="E27" s="25">
        <v>10.523000000000001</v>
      </c>
      <c r="F27" s="25">
        <v>18.458333333333332</v>
      </c>
      <c r="G27" s="26">
        <v>14.425333333333333</v>
      </c>
      <c r="H27" s="28">
        <f t="shared" si="0"/>
        <v>-21.849209932279912</v>
      </c>
      <c r="I27" s="27">
        <f t="shared" si="3"/>
        <v>75.409420634166395</v>
      </c>
      <c r="J27" s="28">
        <f t="shared" si="1"/>
        <v>1.0072611903492292</v>
      </c>
      <c r="K27" s="27">
        <f t="shared" si="2"/>
        <v>1.339450823952743</v>
      </c>
      <c r="L27" s="18"/>
    </row>
    <row r="28" spans="1:12">
      <c r="A28" s="16"/>
      <c r="B28" s="11" t="s">
        <v>206</v>
      </c>
      <c r="C28" s="25">
        <v>10.533666666666667</v>
      </c>
      <c r="D28" s="25">
        <v>9.4456666666666678</v>
      </c>
      <c r="E28" s="25">
        <v>7.5750000000000002</v>
      </c>
      <c r="F28" s="25">
        <v>14.076666666666668</v>
      </c>
      <c r="G28" s="26">
        <v>14.055333333333332</v>
      </c>
      <c r="H28" s="28">
        <f t="shared" si="0"/>
        <v>-0.15155103007342685</v>
      </c>
      <c r="I28" s="27">
        <f t="shared" si="3"/>
        <v>85.830583058305848</v>
      </c>
      <c r="J28" s="28">
        <f t="shared" si="1"/>
        <v>0.98142562511012099</v>
      </c>
      <c r="K28" s="27">
        <f t="shared" si="2"/>
        <v>1.0214899917927647</v>
      </c>
      <c r="L28" s="18"/>
    </row>
    <row r="29" spans="1:12">
      <c r="A29" s="16"/>
      <c r="B29" s="11" t="s">
        <v>23</v>
      </c>
      <c r="C29" s="25">
        <v>7.3679999999999994</v>
      </c>
      <c r="D29" s="25">
        <v>15.439</v>
      </c>
      <c r="E29" s="25">
        <v>7.6626666666666665</v>
      </c>
      <c r="F29" s="25">
        <v>9.6649999999999991</v>
      </c>
      <c r="G29" s="26">
        <v>12.896666666666667</v>
      </c>
      <c r="H29" s="28">
        <f t="shared" si="0"/>
        <v>33.436799448180722</v>
      </c>
      <c r="I29" s="27">
        <f t="shared" si="3"/>
        <v>26.131024882547415</v>
      </c>
      <c r="J29" s="28">
        <f t="shared" si="1"/>
        <v>0.90052073792891396</v>
      </c>
      <c r="K29" s="27">
        <f t="shared" si="2"/>
        <v>0.70135217409498474</v>
      </c>
      <c r="L29" s="18"/>
    </row>
    <row r="30" spans="1:12">
      <c r="A30" s="16"/>
      <c r="B30" s="11" t="s">
        <v>15</v>
      </c>
      <c r="C30" s="25">
        <v>7.008</v>
      </c>
      <c r="D30" s="25">
        <v>9.939333333333332</v>
      </c>
      <c r="E30" s="25">
        <v>5.3093333333333339</v>
      </c>
      <c r="F30" s="25">
        <v>3.9556666666666671</v>
      </c>
      <c r="G30" s="26">
        <v>11.293999999999999</v>
      </c>
      <c r="H30" s="28">
        <f t="shared" si="0"/>
        <v>185.51445184124034</v>
      </c>
      <c r="I30" s="27">
        <f t="shared" si="3"/>
        <v>-25.495981918633849</v>
      </c>
      <c r="J30" s="28">
        <f t="shared" si="1"/>
        <v>0.78861317246077689</v>
      </c>
      <c r="K30" s="27">
        <f t="shared" si="2"/>
        <v>0.28704763752320006</v>
      </c>
      <c r="L30" s="18"/>
    </row>
    <row r="31" spans="1:12">
      <c r="A31" s="16"/>
      <c r="B31" s="11" t="s">
        <v>9</v>
      </c>
      <c r="C31" s="25">
        <v>7.5686666666666662</v>
      </c>
      <c r="D31" s="25">
        <v>6.2133333333333338</v>
      </c>
      <c r="E31" s="25">
        <v>5.3820000000000006</v>
      </c>
      <c r="F31" s="25">
        <v>4.6576666666666666</v>
      </c>
      <c r="G31" s="26">
        <v>9.3046666666666678</v>
      </c>
      <c r="H31" s="28">
        <f t="shared" si="0"/>
        <v>99.77098690331357</v>
      </c>
      <c r="I31" s="27">
        <f t="shared" si="3"/>
        <v>-13.458441719311299</v>
      </c>
      <c r="J31" s="28">
        <f t="shared" si="1"/>
        <v>0.64970627755357224</v>
      </c>
      <c r="K31" s="27">
        <f t="shared" si="2"/>
        <v>0.33798909910775038</v>
      </c>
      <c r="L31" s="18"/>
    </row>
    <row r="32" spans="1:12">
      <c r="A32" s="16"/>
      <c r="B32" s="11" t="s">
        <v>12</v>
      </c>
      <c r="C32" s="25">
        <v>7.411999999999999</v>
      </c>
      <c r="D32" s="25">
        <v>11.200333333333333</v>
      </c>
      <c r="E32" s="25">
        <v>6.2516666666666678</v>
      </c>
      <c r="F32" s="25">
        <v>13.017000000000001</v>
      </c>
      <c r="G32" s="26">
        <v>9.2183333333333319</v>
      </c>
      <c r="H32" s="28">
        <f t="shared" si="0"/>
        <v>-29.18235128421809</v>
      </c>
      <c r="I32" s="27">
        <f t="shared" si="3"/>
        <v>108.21647560650489</v>
      </c>
      <c r="J32" s="28">
        <f t="shared" si="1"/>
        <v>0.64367797899778012</v>
      </c>
      <c r="K32" s="27">
        <f t="shared" si="2"/>
        <v>0.94459402485198329</v>
      </c>
      <c r="L32" s="18"/>
    </row>
    <row r="33" spans="1:14">
      <c r="A33" s="16"/>
      <c r="B33" s="11" t="s">
        <v>181</v>
      </c>
      <c r="C33" s="25">
        <v>4.9749999999999996</v>
      </c>
      <c r="D33" s="25">
        <v>5.9063333333333334</v>
      </c>
      <c r="E33" s="25">
        <v>6.174666666666667</v>
      </c>
      <c r="F33" s="25">
        <v>7.6483333333333334</v>
      </c>
      <c r="G33" s="26">
        <v>6.3170000000000002</v>
      </c>
      <c r="H33" s="28">
        <f t="shared" si="0"/>
        <v>-17.406842449335368</v>
      </c>
      <c r="I33" s="27">
        <f t="shared" si="3"/>
        <v>23.866335564672859</v>
      </c>
      <c r="J33" s="28">
        <f t="shared" si="1"/>
        <v>0.44108990706877355</v>
      </c>
      <c r="K33" s="27">
        <f t="shared" si="2"/>
        <v>0.55501036849834195</v>
      </c>
      <c r="L33" s="18"/>
    </row>
    <row r="34" spans="1:14">
      <c r="A34" s="16"/>
      <c r="B34" s="11" t="s">
        <v>17</v>
      </c>
      <c r="C34" s="25">
        <v>4.633</v>
      </c>
      <c r="D34" s="25">
        <v>3.4003333333333337</v>
      </c>
      <c r="E34" s="25">
        <v>4.5153333333333334</v>
      </c>
      <c r="F34" s="25">
        <v>3.1273333333333331</v>
      </c>
      <c r="G34" s="26">
        <v>5.8036666666666656</v>
      </c>
      <c r="H34" s="28">
        <f t="shared" si="0"/>
        <v>85.57876785333616</v>
      </c>
      <c r="I34" s="27">
        <f t="shared" si="3"/>
        <v>-30.739701756976235</v>
      </c>
      <c r="J34" s="28">
        <f t="shared" si="1"/>
        <v>0.40524596971001081</v>
      </c>
      <c r="K34" s="27">
        <f t="shared" si="2"/>
        <v>0.22693864795168636</v>
      </c>
      <c r="L34" s="18"/>
    </row>
    <row r="35" spans="1:14">
      <c r="A35" s="16"/>
      <c r="B35" s="11" t="s">
        <v>16</v>
      </c>
      <c r="C35" s="25">
        <v>11.933666666666667</v>
      </c>
      <c r="D35" s="25">
        <v>8.9313333333333347</v>
      </c>
      <c r="E35" s="25">
        <v>9.8263333333333325</v>
      </c>
      <c r="F35" s="25">
        <v>11.216666666666667</v>
      </c>
      <c r="G35" s="26">
        <v>5.5429999999999993</v>
      </c>
      <c r="H35" s="28">
        <f t="shared" si="0"/>
        <v>-50.582466567607732</v>
      </c>
      <c r="I35" s="27">
        <f t="shared" si="3"/>
        <v>14.149055259676402</v>
      </c>
      <c r="J35" s="28">
        <f t="shared" si="1"/>
        <v>0.38704469762263916</v>
      </c>
      <c r="K35" s="27">
        <f t="shared" si="2"/>
        <v>0.81395070385570745</v>
      </c>
      <c r="L35" s="18"/>
    </row>
    <row r="36" spans="1:14">
      <c r="A36" s="16"/>
      <c r="B36" s="11" t="s">
        <v>13</v>
      </c>
      <c r="C36" s="25">
        <v>1.6773333333333333</v>
      </c>
      <c r="D36" s="25">
        <v>0.58233333333333326</v>
      </c>
      <c r="E36" s="25">
        <v>1.9123333333333334</v>
      </c>
      <c r="F36" s="25">
        <v>1.798</v>
      </c>
      <c r="G36" s="26">
        <v>2.3729999999999998</v>
      </c>
      <c r="H36" s="28">
        <f t="shared" si="0"/>
        <v>31.97997775305894</v>
      </c>
      <c r="I36" s="27">
        <f t="shared" si="3"/>
        <v>-5.9787345302422912</v>
      </c>
      <c r="J36" s="28">
        <f t="shared" si="1"/>
        <v>0.16569674679028012</v>
      </c>
      <c r="K36" s="27">
        <f t="shared" si="2"/>
        <v>0.13047399989889111</v>
      </c>
      <c r="L36" s="18"/>
    </row>
    <row r="37" spans="1:14">
      <c r="A37" s="16"/>
      <c r="B37" s="11" t="s">
        <v>7</v>
      </c>
      <c r="C37" s="25">
        <v>3.1030000000000002</v>
      </c>
      <c r="D37" s="25">
        <v>2.2316666666666665</v>
      </c>
      <c r="E37" s="25">
        <v>1.1223333333333334</v>
      </c>
      <c r="F37" s="25">
        <v>1.1113333333333333</v>
      </c>
      <c r="G37" s="26">
        <v>0.74366666666666659</v>
      </c>
      <c r="H37" s="28">
        <f t="shared" si="0"/>
        <v>-33.083383323335333</v>
      </c>
      <c r="I37" s="27">
        <f t="shared" si="3"/>
        <v>-0.98010098010099522</v>
      </c>
      <c r="J37" s="28">
        <f t="shared" si="1"/>
        <v>5.1927158602207472E-2</v>
      </c>
      <c r="K37" s="27">
        <f t="shared" si="2"/>
        <v>8.0645219811439184E-2</v>
      </c>
      <c r="L37" s="18"/>
    </row>
    <row r="38" spans="1:14">
      <c r="A38" s="16"/>
      <c r="B38" s="11" t="s">
        <v>14</v>
      </c>
      <c r="C38" s="25">
        <v>0.95566666666666666</v>
      </c>
      <c r="D38" s="25">
        <v>0.29133333333333333</v>
      </c>
      <c r="E38" s="25">
        <v>0.60633333333333328</v>
      </c>
      <c r="F38" s="25">
        <v>0.6283333333333333</v>
      </c>
      <c r="G38" s="26">
        <v>0.32533333333333331</v>
      </c>
      <c r="H38" s="28">
        <f t="shared" si="0"/>
        <v>-48.222811671087541</v>
      </c>
      <c r="I38" s="27">
        <f t="shared" si="3"/>
        <v>3.6283672347443785</v>
      </c>
      <c r="J38" s="28">
        <f t="shared" si="1"/>
        <v>2.2716677183215815E-2</v>
      </c>
      <c r="K38" s="27">
        <f t="shared" si="2"/>
        <v>4.5595752652838294E-2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1354.7139999999999</v>
      </c>
      <c r="D13" s="26">
        <v>1682.7280000000001</v>
      </c>
      <c r="E13" s="26">
        <v>1628.8976666666667</v>
      </c>
      <c r="F13" s="26">
        <v>2104.0206666666668</v>
      </c>
      <c r="G13" s="26">
        <v>2247.2563333333333</v>
      </c>
      <c r="H13" s="28">
        <f t="shared" ref="H13:H38" si="0">IF(OR(OR(G13=0,F13=0),G13=""),"",(G13/F13-1)*100)</f>
        <v>6.8077119648064288</v>
      </c>
      <c r="I13" s="27">
        <f>IF(OR(OR(G13=0,F13=0),F13=""),"",(F13/E13-1)*100)</f>
        <v>29.168376241355865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617.55899999999986</v>
      </c>
      <c r="D14" s="25">
        <f>D13-SUM(D15:D38)</f>
        <v>716.95299999999997</v>
      </c>
      <c r="E14" s="25">
        <f>E13-SUM(E15:E38)</f>
        <v>632.65566666666678</v>
      </c>
      <c r="F14" s="25">
        <f>F13-SUM(F15:F38)</f>
        <v>860.26033333333362</v>
      </c>
      <c r="G14" s="26">
        <f>G13-SUM(G15:G38)</f>
        <v>984.51266666666675</v>
      </c>
      <c r="H14" s="28">
        <f t="shared" si="0"/>
        <v>14.443573476401106</v>
      </c>
      <c r="I14" s="27">
        <f>IF(OR(OR(G14=0,F14=0),F14=""),"",(F14/E14-1)*100)</f>
        <v>35.976073345848491</v>
      </c>
      <c r="J14" s="28">
        <f t="shared" si="1"/>
        <v>43.809540196349062</v>
      </c>
      <c r="K14" s="27">
        <f t="shared" si="2"/>
        <v>40.886496362044618</v>
      </c>
      <c r="L14" s="18"/>
    </row>
    <row r="15" spans="1:15">
      <c r="A15" s="16"/>
      <c r="B15" s="12" t="s">
        <v>5</v>
      </c>
      <c r="C15" s="109">
        <v>199.05466666666666</v>
      </c>
      <c r="D15" s="109">
        <v>376.92733333333337</v>
      </c>
      <c r="E15" s="109">
        <v>348.56466666666665</v>
      </c>
      <c r="F15" s="109">
        <v>417.99533333333329</v>
      </c>
      <c r="G15" s="109">
        <v>465.61933333333332</v>
      </c>
      <c r="H15" s="50">
        <f t="shared" si="0"/>
        <v>11.393428634769464</v>
      </c>
      <c r="I15" s="36">
        <f t="shared" ref="I15:I38" si="3">IF(OR(OR(G15=0,F15=0),F15=""),"",(F15/E15-1)*100)</f>
        <v>19.919020287005562</v>
      </c>
      <c r="J15" s="50">
        <f t="shared" si="1"/>
        <v>20.719458053220155</v>
      </c>
      <c r="K15" s="36">
        <f t="shared" si="2"/>
        <v>19.866503212420913</v>
      </c>
      <c r="L15" s="18"/>
      <c r="N15" s="23" t="s">
        <v>5</v>
      </c>
      <c r="O15" s="34">
        <f>J15</f>
        <v>20.719458053220155</v>
      </c>
    </row>
    <row r="16" spans="1:15">
      <c r="A16" s="16"/>
      <c r="B16" s="11" t="s">
        <v>24</v>
      </c>
      <c r="C16" s="55">
        <v>95.564999999999998</v>
      </c>
      <c r="D16" s="55">
        <v>120.78333333333335</v>
      </c>
      <c r="E16" s="55">
        <v>161.09800000000001</v>
      </c>
      <c r="F16" s="55">
        <v>184.119</v>
      </c>
      <c r="G16" s="56">
        <v>168.68666666666667</v>
      </c>
      <c r="H16" s="28">
        <f t="shared" si="0"/>
        <v>-8.38171689686199</v>
      </c>
      <c r="I16" s="27">
        <f t="shared" si="3"/>
        <v>14.290059466908334</v>
      </c>
      <c r="J16" s="28">
        <f t="shared" si="1"/>
        <v>7.5063384699179103</v>
      </c>
      <c r="K16" s="27">
        <f t="shared" si="2"/>
        <v>8.7508170863974399</v>
      </c>
      <c r="L16" s="18"/>
      <c r="N16" s="23" t="s">
        <v>39</v>
      </c>
      <c r="O16" s="34">
        <f>100-O15</f>
        <v>79.280541946779849</v>
      </c>
    </row>
    <row r="17" spans="1:12">
      <c r="A17" s="16"/>
      <c r="B17" s="11" t="s">
        <v>25</v>
      </c>
      <c r="C17" s="25">
        <v>104.14266666666667</v>
      </c>
      <c r="D17" s="25">
        <v>109.18633333333332</v>
      </c>
      <c r="E17" s="25">
        <v>121.73533333333334</v>
      </c>
      <c r="F17" s="25">
        <v>146.69466666666668</v>
      </c>
      <c r="G17" s="26">
        <v>115.35666666666667</v>
      </c>
      <c r="H17" s="28">
        <f t="shared" si="0"/>
        <v>-21.362739840575895</v>
      </c>
      <c r="I17" s="27">
        <f t="shared" si="3"/>
        <v>20.502949020552784</v>
      </c>
      <c r="J17" s="28">
        <f t="shared" si="1"/>
        <v>5.1332224524453451</v>
      </c>
      <c r="K17" s="27">
        <f t="shared" si="2"/>
        <v>6.9721114906666006</v>
      </c>
      <c r="L17" s="18"/>
    </row>
    <row r="18" spans="1:12">
      <c r="A18" s="16"/>
      <c r="B18" s="11" t="s">
        <v>26</v>
      </c>
      <c r="C18" s="25">
        <v>81.00633333333333</v>
      </c>
      <c r="D18" s="25">
        <v>55.405333333333338</v>
      </c>
      <c r="E18" s="25">
        <v>36.066333333333326</v>
      </c>
      <c r="F18" s="25">
        <v>53.769333333333329</v>
      </c>
      <c r="G18" s="26">
        <v>84.49233333333332</v>
      </c>
      <c r="H18" s="28">
        <f t="shared" si="0"/>
        <v>57.138517618468995</v>
      </c>
      <c r="I18" s="27">
        <f t="shared" si="3"/>
        <v>49.084557158568941</v>
      </c>
      <c r="J18" s="28">
        <f t="shared" si="1"/>
        <v>3.7597995422269728</v>
      </c>
      <c r="K18" s="27">
        <f t="shared" si="2"/>
        <v>2.5555515772817183</v>
      </c>
      <c r="L18" s="18"/>
    </row>
    <row r="19" spans="1:12">
      <c r="A19" s="16"/>
      <c r="B19" s="11" t="s">
        <v>20</v>
      </c>
      <c r="C19" s="25">
        <v>21.47666666666667</v>
      </c>
      <c r="D19" s="25">
        <v>21.168999999999997</v>
      </c>
      <c r="E19" s="25">
        <v>38.119666666666667</v>
      </c>
      <c r="F19" s="25">
        <v>62.06733333333333</v>
      </c>
      <c r="G19" s="26">
        <v>60.532666666666671</v>
      </c>
      <c r="H19" s="28">
        <f t="shared" si="0"/>
        <v>-2.4725835383078487</v>
      </c>
      <c r="I19" s="27">
        <f t="shared" si="3"/>
        <v>62.822340174363191</v>
      </c>
      <c r="J19" s="28">
        <f t="shared" si="1"/>
        <v>2.6936253674666104</v>
      </c>
      <c r="K19" s="27">
        <f t="shared" si="2"/>
        <v>2.9499393383651804</v>
      </c>
      <c r="L19" s="18"/>
    </row>
    <row r="20" spans="1:12">
      <c r="A20" s="16"/>
      <c r="B20" s="11" t="s">
        <v>23</v>
      </c>
      <c r="C20" s="25">
        <v>13.196333333333333</v>
      </c>
      <c r="D20" s="25">
        <v>22.035666666666668</v>
      </c>
      <c r="E20" s="25">
        <v>26.383333333333336</v>
      </c>
      <c r="F20" s="25">
        <v>34.103333333333332</v>
      </c>
      <c r="G20" s="26">
        <v>39.790333333333336</v>
      </c>
      <c r="H20" s="28">
        <f t="shared" si="0"/>
        <v>16.675789267911266</v>
      </c>
      <c r="I20" s="27">
        <f t="shared" si="3"/>
        <v>29.260897030953871</v>
      </c>
      <c r="J20" s="28">
        <f t="shared" si="1"/>
        <v>1.7706183644085109</v>
      </c>
      <c r="K20" s="27">
        <f t="shared" si="2"/>
        <v>1.6208649408069815</v>
      </c>
      <c r="L20" s="18"/>
    </row>
    <row r="21" spans="1:12">
      <c r="A21" s="16"/>
      <c r="B21" s="11" t="s">
        <v>8</v>
      </c>
      <c r="C21" s="25">
        <v>26.875666666666671</v>
      </c>
      <c r="D21" s="25">
        <v>36.619666666666667</v>
      </c>
      <c r="E21" s="25">
        <v>31.363666666666663</v>
      </c>
      <c r="F21" s="25">
        <v>40.133666666666663</v>
      </c>
      <c r="G21" s="26">
        <v>37.890333333333338</v>
      </c>
      <c r="H21" s="28">
        <f t="shared" si="0"/>
        <v>-5.5896545709753003</v>
      </c>
      <c r="I21" s="27">
        <f t="shared" si="3"/>
        <v>27.962291823872643</v>
      </c>
      <c r="J21" s="28">
        <f t="shared" si="1"/>
        <v>1.6860708220646541</v>
      </c>
      <c r="K21" s="27">
        <f t="shared" si="2"/>
        <v>1.9074749265770834</v>
      </c>
      <c r="L21" s="18"/>
    </row>
    <row r="22" spans="1:12">
      <c r="A22" s="16"/>
      <c r="B22" s="11" t="s">
        <v>6</v>
      </c>
      <c r="C22" s="25">
        <v>23.032666666666668</v>
      </c>
      <c r="D22" s="25">
        <v>33.317</v>
      </c>
      <c r="E22" s="25">
        <v>41.781666666666666</v>
      </c>
      <c r="F22" s="25">
        <v>60.416999999999994</v>
      </c>
      <c r="G22" s="26">
        <v>35.443999999999996</v>
      </c>
      <c r="H22" s="28">
        <f t="shared" si="0"/>
        <v>-41.33439263783373</v>
      </c>
      <c r="I22" s="27">
        <f t="shared" si="3"/>
        <v>44.601699309904653</v>
      </c>
      <c r="J22" s="28">
        <f t="shared" si="1"/>
        <v>1.5772121530713969</v>
      </c>
      <c r="K22" s="27">
        <f t="shared" si="2"/>
        <v>2.8715022127475929</v>
      </c>
      <c r="L22" s="18"/>
    </row>
    <row r="23" spans="1:12">
      <c r="A23" s="16"/>
      <c r="B23" s="11" t="s">
        <v>21</v>
      </c>
      <c r="C23" s="25">
        <v>20.651</v>
      </c>
      <c r="D23" s="25">
        <v>23.79</v>
      </c>
      <c r="E23" s="25">
        <v>30.447666666666667</v>
      </c>
      <c r="F23" s="25">
        <v>36.519333333333329</v>
      </c>
      <c r="G23" s="26">
        <v>31.424666666666667</v>
      </c>
      <c r="H23" s="28">
        <f t="shared" si="0"/>
        <v>-13.950601507877092</v>
      </c>
      <c r="I23" s="27">
        <f t="shared" si="3"/>
        <v>19.941320079261658</v>
      </c>
      <c r="J23" s="28">
        <f t="shared" si="1"/>
        <v>1.3983570187587264</v>
      </c>
      <c r="K23" s="27">
        <f t="shared" si="2"/>
        <v>1.7356927102427064</v>
      </c>
      <c r="L23" s="18"/>
    </row>
    <row r="24" spans="1:12">
      <c r="A24" s="16"/>
      <c r="B24" s="11" t="s">
        <v>11</v>
      </c>
      <c r="C24" s="25">
        <v>17.711333333333332</v>
      </c>
      <c r="D24" s="25">
        <v>19.021666666666665</v>
      </c>
      <c r="E24" s="25">
        <v>19.357000000000003</v>
      </c>
      <c r="F24" s="25">
        <v>33.732999999999997</v>
      </c>
      <c r="G24" s="26">
        <v>28.174000000000003</v>
      </c>
      <c r="H24" s="28">
        <f t="shared" si="0"/>
        <v>-16.479411851895755</v>
      </c>
      <c r="I24" s="27">
        <f t="shared" si="3"/>
        <v>74.267706772743651</v>
      </c>
      <c r="J24" s="28">
        <f t="shared" si="1"/>
        <v>1.2537065568399037</v>
      </c>
      <c r="K24" s="27">
        <f t="shared" si="2"/>
        <v>1.6032637195262021</v>
      </c>
      <c r="L24" s="18"/>
    </row>
    <row r="25" spans="1:12">
      <c r="A25" s="16"/>
      <c r="B25" s="11" t="s">
        <v>9</v>
      </c>
      <c r="C25" s="25">
        <v>16.204000000000001</v>
      </c>
      <c r="D25" s="25">
        <v>13.600999999999999</v>
      </c>
      <c r="E25" s="25">
        <v>15.588666666666667</v>
      </c>
      <c r="F25" s="25">
        <v>16.492999999999999</v>
      </c>
      <c r="G25" s="26">
        <v>27.518000000000001</v>
      </c>
      <c r="H25" s="28">
        <f t="shared" si="0"/>
        <v>66.846540956769559</v>
      </c>
      <c r="I25" s="27">
        <f t="shared" si="3"/>
        <v>5.8012231108069967</v>
      </c>
      <c r="J25" s="28">
        <f t="shared" si="1"/>
        <v>1.2245154053780247</v>
      </c>
      <c r="K25" s="27">
        <f t="shared" si="2"/>
        <v>0.78388013298982162</v>
      </c>
      <c r="L25" s="18"/>
    </row>
    <row r="26" spans="1:12">
      <c r="A26" s="16"/>
      <c r="B26" s="11" t="s">
        <v>19</v>
      </c>
      <c r="C26" s="25">
        <v>14.023000000000001</v>
      </c>
      <c r="D26" s="25">
        <v>18.502333333333336</v>
      </c>
      <c r="E26" s="25">
        <v>16.112333333333336</v>
      </c>
      <c r="F26" s="25">
        <v>23.836666666666662</v>
      </c>
      <c r="G26" s="26">
        <v>21.673000000000002</v>
      </c>
      <c r="H26" s="28">
        <f t="shared" si="0"/>
        <v>-9.0770521605369687</v>
      </c>
      <c r="I26" s="27">
        <f t="shared" si="3"/>
        <v>47.940501065436372</v>
      </c>
      <c r="J26" s="28">
        <f t="shared" si="1"/>
        <v>0.96442046590442376</v>
      </c>
      <c r="K26" s="27">
        <f t="shared" si="2"/>
        <v>1.1329102914388354</v>
      </c>
      <c r="L26" s="18"/>
    </row>
    <row r="27" spans="1:12">
      <c r="A27" s="16"/>
      <c r="B27" s="11" t="s">
        <v>10</v>
      </c>
      <c r="C27" s="25">
        <v>9.0766666666666662</v>
      </c>
      <c r="D27" s="25">
        <v>15.063333333333333</v>
      </c>
      <c r="E27" s="25">
        <v>17.162000000000003</v>
      </c>
      <c r="F27" s="25">
        <v>19.954333333333334</v>
      </c>
      <c r="G27" s="26">
        <v>20.829333333333334</v>
      </c>
      <c r="H27" s="28">
        <f t="shared" si="0"/>
        <v>4.3850124450829364</v>
      </c>
      <c r="I27" s="27">
        <f t="shared" si="3"/>
        <v>16.270442450374855</v>
      </c>
      <c r="J27" s="28">
        <f t="shared" si="1"/>
        <v>0.92687839052331822</v>
      </c>
      <c r="K27" s="27">
        <f t="shared" si="2"/>
        <v>0.94839055763393953</v>
      </c>
      <c r="L27" s="18"/>
    </row>
    <row r="28" spans="1:12">
      <c r="A28" s="16"/>
      <c r="B28" s="11" t="s">
        <v>18</v>
      </c>
      <c r="C28" s="25">
        <v>11.400666666666666</v>
      </c>
      <c r="D28" s="25">
        <v>15.048000000000002</v>
      </c>
      <c r="E28" s="25">
        <v>9.1096666666666657</v>
      </c>
      <c r="F28" s="25">
        <v>13.163000000000002</v>
      </c>
      <c r="G28" s="26">
        <v>18.617999999999999</v>
      </c>
      <c r="H28" s="28">
        <f t="shared" si="0"/>
        <v>41.441920534832441</v>
      </c>
      <c r="I28" s="27">
        <f t="shared" si="3"/>
        <v>44.494858941051675</v>
      </c>
      <c r="J28" s="28">
        <f t="shared" si="1"/>
        <v>0.82847691755680142</v>
      </c>
      <c r="K28" s="27">
        <f t="shared" si="2"/>
        <v>0.62561172561359513</v>
      </c>
      <c r="L28" s="18"/>
    </row>
    <row r="29" spans="1:12">
      <c r="A29" s="16"/>
      <c r="B29" s="11" t="s">
        <v>15</v>
      </c>
      <c r="C29" s="25">
        <v>9.1126666666666658</v>
      </c>
      <c r="D29" s="25">
        <v>11.723999999999998</v>
      </c>
      <c r="E29" s="25">
        <v>8.8490000000000002</v>
      </c>
      <c r="F29" s="25">
        <v>8.533666666666667</v>
      </c>
      <c r="G29" s="26">
        <v>17.684000000000001</v>
      </c>
      <c r="H29" s="28">
        <f t="shared" si="0"/>
        <v>107.22628022342877</v>
      </c>
      <c r="I29" s="27">
        <f t="shared" si="3"/>
        <v>-3.5634911666101665</v>
      </c>
      <c r="J29" s="28">
        <f t="shared" si="1"/>
        <v>0.78691512568882149</v>
      </c>
      <c r="K29" s="27">
        <f t="shared" si="2"/>
        <v>0.40558853826214003</v>
      </c>
      <c r="L29" s="18"/>
    </row>
    <row r="30" spans="1:12">
      <c r="A30" s="16"/>
      <c r="B30" s="11" t="s">
        <v>22</v>
      </c>
      <c r="C30" s="25">
        <v>14.831999999999999</v>
      </c>
      <c r="D30" s="25">
        <v>11.615333333333334</v>
      </c>
      <c r="E30" s="25">
        <v>9.0069999999999997</v>
      </c>
      <c r="F30" s="25">
        <v>16.072999999999997</v>
      </c>
      <c r="G30" s="26">
        <v>16.757000000000001</v>
      </c>
      <c r="H30" s="28">
        <f t="shared" si="0"/>
        <v>4.2555838984632999</v>
      </c>
      <c r="I30" s="27">
        <f t="shared" si="3"/>
        <v>78.450094371044713</v>
      </c>
      <c r="J30" s="28">
        <f t="shared" si="1"/>
        <v>0.74566482476631879</v>
      </c>
      <c r="K30" s="27">
        <f t="shared" si="2"/>
        <v>0.76391835187930646</v>
      </c>
      <c r="L30" s="18"/>
    </row>
    <row r="31" spans="1:12">
      <c r="A31" s="16"/>
      <c r="B31" s="11" t="s">
        <v>4</v>
      </c>
      <c r="C31" s="25">
        <v>11.134333333333336</v>
      </c>
      <c r="D31" s="25">
        <v>10.856333333333334</v>
      </c>
      <c r="E31" s="25">
        <v>8.5993333333333339</v>
      </c>
      <c r="F31" s="25">
        <v>11.462999999999999</v>
      </c>
      <c r="G31" s="26">
        <v>16.537000000000003</v>
      </c>
      <c r="H31" s="28">
        <f t="shared" si="0"/>
        <v>44.264154235365979</v>
      </c>
      <c r="I31" s="27">
        <f t="shared" si="3"/>
        <v>33.301031087681189</v>
      </c>
      <c r="J31" s="28">
        <f t="shared" si="1"/>
        <v>0.73587510933703026</v>
      </c>
      <c r="K31" s="27">
        <f t="shared" si="2"/>
        <v>0.544814040166272</v>
      </c>
      <c r="L31" s="18"/>
    </row>
    <row r="32" spans="1:12">
      <c r="A32" s="16"/>
      <c r="B32" s="11" t="s">
        <v>16</v>
      </c>
      <c r="C32" s="25">
        <v>16.179333333333332</v>
      </c>
      <c r="D32" s="25">
        <v>12.516333333333334</v>
      </c>
      <c r="E32" s="25">
        <v>19.86</v>
      </c>
      <c r="F32" s="25">
        <v>24.16033333333333</v>
      </c>
      <c r="G32" s="26">
        <v>15.52</v>
      </c>
      <c r="H32" s="28">
        <f t="shared" si="0"/>
        <v>-35.76247568328251</v>
      </c>
      <c r="I32" s="27">
        <f t="shared" si="3"/>
        <v>21.653239342061092</v>
      </c>
      <c r="J32" s="28">
        <f t="shared" si="1"/>
        <v>0.69061992482981838</v>
      </c>
      <c r="K32" s="27">
        <f t="shared" si="2"/>
        <v>1.1482935370406688</v>
      </c>
      <c r="L32" s="18"/>
    </row>
    <row r="33" spans="1:14">
      <c r="A33" s="16"/>
      <c r="B33" s="11" t="s">
        <v>12</v>
      </c>
      <c r="C33" s="25">
        <v>11.607333333333335</v>
      </c>
      <c r="D33" s="25">
        <v>21.036333333333335</v>
      </c>
      <c r="E33" s="25">
        <v>17.948999999999998</v>
      </c>
      <c r="F33" s="25">
        <v>19.265666666666668</v>
      </c>
      <c r="G33" s="26">
        <v>15.204000000000001</v>
      </c>
      <c r="H33" s="28">
        <f t="shared" si="0"/>
        <v>-21.082409121580703</v>
      </c>
      <c r="I33" s="27">
        <f t="shared" si="3"/>
        <v>7.3355990120155479</v>
      </c>
      <c r="J33" s="28">
        <f t="shared" si="1"/>
        <v>0.67655833357684025</v>
      </c>
      <c r="K33" s="27">
        <f t="shared" si="2"/>
        <v>0.91565957368606332</v>
      </c>
      <c r="L33" s="18"/>
    </row>
    <row r="34" spans="1:14">
      <c r="A34" s="16"/>
      <c r="B34" s="11" t="s">
        <v>181</v>
      </c>
      <c r="C34" s="25">
        <v>5.19</v>
      </c>
      <c r="D34" s="25">
        <v>6.9313333333333338</v>
      </c>
      <c r="E34" s="25">
        <v>8.189333333333332</v>
      </c>
      <c r="F34" s="25">
        <v>11.598333333333334</v>
      </c>
      <c r="G34" s="26">
        <v>10.500333333333332</v>
      </c>
      <c r="H34" s="28">
        <f t="shared" si="0"/>
        <v>-9.4668774249173975</v>
      </c>
      <c r="I34" s="27">
        <f t="shared" si="3"/>
        <v>41.627320091175555</v>
      </c>
      <c r="J34" s="28">
        <f t="shared" si="1"/>
        <v>0.46725125111821542</v>
      </c>
      <c r="K34" s="27">
        <f t="shared" si="2"/>
        <v>0.55124616963521589</v>
      </c>
      <c r="L34" s="18"/>
    </row>
    <row r="35" spans="1:14">
      <c r="A35" s="16"/>
      <c r="B35" s="11" t="s">
        <v>17</v>
      </c>
      <c r="C35" s="25">
        <v>6.7836666666666661</v>
      </c>
      <c r="D35" s="25">
        <v>4.2206666666666663</v>
      </c>
      <c r="E35" s="25">
        <v>5.2476666666666665</v>
      </c>
      <c r="F35" s="25">
        <v>4.1640000000000006</v>
      </c>
      <c r="G35" s="26">
        <v>7.719333333333334</v>
      </c>
      <c r="H35" s="28">
        <f t="shared" si="0"/>
        <v>85.382644892731335</v>
      </c>
      <c r="I35" s="27">
        <f t="shared" si="3"/>
        <v>-20.650447818077865</v>
      </c>
      <c r="J35" s="28">
        <f t="shared" si="1"/>
        <v>0.34350034835070742</v>
      </c>
      <c r="K35" s="27">
        <f t="shared" si="2"/>
        <v>0.19790680129567803</v>
      </c>
      <c r="L35" s="18"/>
    </row>
    <row r="36" spans="1:14">
      <c r="A36" s="16"/>
      <c r="B36" s="11" t="s">
        <v>7</v>
      </c>
      <c r="C36" s="25">
        <v>4.6550000000000002</v>
      </c>
      <c r="D36" s="25">
        <v>4.8550000000000004</v>
      </c>
      <c r="E36" s="25">
        <v>2.418333333333333</v>
      </c>
      <c r="F36" s="25">
        <v>2.367</v>
      </c>
      <c r="G36" s="26">
        <v>3.6583333333333332</v>
      </c>
      <c r="H36" s="28">
        <f t="shared" si="0"/>
        <v>54.555696380791431</v>
      </c>
      <c r="I36" s="27">
        <f t="shared" si="3"/>
        <v>-2.1226740179186687</v>
      </c>
      <c r="J36" s="28">
        <f t="shared" si="1"/>
        <v>0.16279110126733801</v>
      </c>
      <c r="K36" s="27">
        <f t="shared" si="2"/>
        <v>0.11249889497283137</v>
      </c>
      <c r="L36" s="18"/>
    </row>
    <row r="37" spans="1:14">
      <c r="A37" s="16"/>
      <c r="B37" s="11" t="s">
        <v>13</v>
      </c>
      <c r="C37" s="25">
        <v>3.1033333333333335</v>
      </c>
      <c r="D37" s="25">
        <v>1.018</v>
      </c>
      <c r="E37" s="25">
        <v>2.313333333333333</v>
      </c>
      <c r="F37" s="25">
        <v>2.3273333333333333</v>
      </c>
      <c r="G37" s="26">
        <v>2.637</v>
      </c>
      <c r="H37" s="28">
        <f t="shared" si="0"/>
        <v>13.305643082211404</v>
      </c>
      <c r="I37" s="27">
        <f t="shared" si="3"/>
        <v>0.60518731988472574</v>
      </c>
      <c r="J37" s="28">
        <f t="shared" si="1"/>
        <v>0.11734308903197366</v>
      </c>
      <c r="K37" s="27">
        <f t="shared" si="2"/>
        <v>0.11061361564572718</v>
      </c>
      <c r="L37" s="18"/>
    </row>
    <row r="38" spans="1:14">
      <c r="A38" s="16"/>
      <c r="B38" s="11" t="s">
        <v>14</v>
      </c>
      <c r="C38" s="25">
        <v>1.1406666666666667</v>
      </c>
      <c r="D38" s="25">
        <v>0.53166666666666673</v>
      </c>
      <c r="E38" s="25">
        <v>0.91899999999999993</v>
      </c>
      <c r="F38" s="25">
        <v>0.80900000000000005</v>
      </c>
      <c r="G38" s="26">
        <v>0.47733333333333333</v>
      </c>
      <c r="H38" s="28">
        <f t="shared" si="0"/>
        <v>-40.997115780799341</v>
      </c>
      <c r="I38" s="27">
        <f t="shared" si="3"/>
        <v>-11.969532100108804</v>
      </c>
      <c r="J38" s="28">
        <f t="shared" si="1"/>
        <v>2.1240715901123284E-2</v>
      </c>
      <c r="K38" s="27">
        <f t="shared" si="2"/>
        <v>3.8450192662873084E-2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6" t="s">
        <v>184</v>
      </c>
      <c r="C7" s="186"/>
      <c r="D7" s="186"/>
      <c r="E7" s="186"/>
      <c r="F7" s="186"/>
      <c r="G7" s="186"/>
      <c r="H7" s="186"/>
      <c r="I7" s="186"/>
      <c r="J7" s="18"/>
    </row>
    <row r="8" spans="1:13">
      <c r="A8" s="16"/>
      <c r="B8" s="186" t="s">
        <v>197</v>
      </c>
      <c r="C8" s="186"/>
      <c r="D8" s="186"/>
      <c r="E8" s="186"/>
      <c r="F8" s="186"/>
      <c r="G8" s="186"/>
      <c r="H8" s="186"/>
      <c r="I8" s="18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7" t="s">
        <v>2</v>
      </c>
      <c r="D10" s="187"/>
      <c r="E10" s="187"/>
      <c r="F10" s="187"/>
      <c r="G10" s="188" t="s">
        <v>110</v>
      </c>
      <c r="H10" s="188"/>
      <c r="I10" s="188" t="s">
        <v>28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109</v>
      </c>
      <c r="H11" s="76" t="s">
        <v>111</v>
      </c>
      <c r="I11" s="18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34</v>
      </c>
      <c r="C13" s="25">
        <v>3265.1876666666667</v>
      </c>
      <c r="D13" s="25">
        <v>3322.8806666666665</v>
      </c>
      <c r="E13" s="25">
        <v>3463.4043333333334</v>
      </c>
      <c r="F13" s="29">
        <v>3700.8960000000002</v>
      </c>
      <c r="G13" s="28">
        <f>IF(OR(OR(F13=0,E13=0),F13=""),"",(F13/E13-1)*100)</f>
        <v>6.8571741503278272</v>
      </c>
      <c r="H13" s="26">
        <f>F13-E13</f>
        <v>237.49166666666679</v>
      </c>
      <c r="I13" s="28">
        <f>IF(F13=0,"",F13/$F$13*100)</f>
        <v>100</v>
      </c>
      <c r="J13" s="18"/>
    </row>
    <row r="14" spans="1:13">
      <c r="A14" s="16"/>
      <c r="B14" s="11" t="s">
        <v>65</v>
      </c>
      <c r="C14" s="25">
        <v>1820.4916666666668</v>
      </c>
      <c r="D14" s="25">
        <v>1730.0609999999999</v>
      </c>
      <c r="E14" s="25">
        <v>1767.7253333333331</v>
      </c>
      <c r="F14" s="29">
        <v>1829.527</v>
      </c>
      <c r="G14" s="28">
        <f>IF(OR(OR(F14=0,E14=0),F14=""),"",(F14/E14-1)*100)</f>
        <v>3.4961125182343622</v>
      </c>
      <c r="H14" s="26">
        <f>F14-E14</f>
        <v>61.801666666666961</v>
      </c>
      <c r="I14" s="28">
        <f>IF(F14=0,"",F14/$F$13*100)</f>
        <v>49.434704460757608</v>
      </c>
      <c r="J14" s="18"/>
    </row>
    <row r="15" spans="1:13">
      <c r="A15" s="16"/>
      <c r="B15" s="11" t="s">
        <v>66</v>
      </c>
      <c r="C15" s="25">
        <v>162.81866666666667</v>
      </c>
      <c r="D15" s="25">
        <v>150.29466666666667</v>
      </c>
      <c r="E15" s="25">
        <v>138.38166666666666</v>
      </c>
      <c r="F15" s="29">
        <v>142.869</v>
      </c>
      <c r="G15" s="28">
        <f t="shared" ref="G15:G22" si="0">IF(OR(OR(F15=0,E15=0),F15=""),"",(F15/E15-1)*100)</f>
        <v>3.2427224222862039</v>
      </c>
      <c r="H15" s="26">
        <f t="shared" ref="H15:H22" si="1">F15-E15</f>
        <v>4.4873333333333392</v>
      </c>
      <c r="I15" s="28">
        <f>IF(F15=0,"",F15/$F$13*100)</f>
        <v>3.8603894840600761</v>
      </c>
      <c r="J15" s="18"/>
      <c r="M15" s="34"/>
    </row>
    <row r="16" spans="1:13">
      <c r="A16" s="16"/>
      <c r="B16" s="11" t="s">
        <v>67</v>
      </c>
      <c r="C16" s="25">
        <v>151.22666666666669</v>
      </c>
      <c r="D16" s="25">
        <v>123.94466666666669</v>
      </c>
      <c r="E16" s="25">
        <v>143.06100000000001</v>
      </c>
      <c r="F16" s="29">
        <v>165.64700000000002</v>
      </c>
      <c r="G16" s="28">
        <f t="shared" si="0"/>
        <v>15.787670993492299</v>
      </c>
      <c r="H16" s="26">
        <f t="shared" si="1"/>
        <v>22.586000000000013</v>
      </c>
      <c r="I16" s="28">
        <f t="shared" ref="I16:I22" si="2">IF(F16=0,"",F16/$F$13*100)</f>
        <v>4.4758620615115907</v>
      </c>
      <c r="J16" s="18"/>
      <c r="M16" s="34"/>
    </row>
    <row r="17" spans="1:12">
      <c r="A17" s="16"/>
      <c r="B17" s="11" t="s">
        <v>68</v>
      </c>
      <c r="C17" s="25">
        <v>851.1013333333334</v>
      </c>
      <c r="D17" s="25">
        <v>1070.3763333333334</v>
      </c>
      <c r="E17" s="25">
        <v>1178.3533333333335</v>
      </c>
      <c r="F17" s="29">
        <v>1279.1363333333336</v>
      </c>
      <c r="G17" s="28">
        <f t="shared" si="0"/>
        <v>8.5528675609466411</v>
      </c>
      <c r="H17" s="26">
        <f t="shared" si="1"/>
        <v>100.78300000000013</v>
      </c>
      <c r="I17" s="28">
        <f t="shared" si="2"/>
        <v>34.56288242991247</v>
      </c>
      <c r="J17" s="18"/>
    </row>
    <row r="18" spans="1:12">
      <c r="A18" s="16"/>
      <c r="B18" s="11" t="s">
        <v>69</v>
      </c>
      <c r="C18" s="25">
        <v>204.11099999999999</v>
      </c>
      <c r="D18" s="25">
        <v>158.80066666666667</v>
      </c>
      <c r="E18" s="25">
        <v>144.49</v>
      </c>
      <c r="F18" s="29">
        <v>174.88033333333337</v>
      </c>
      <c r="G18" s="28">
        <f t="shared" si="0"/>
        <v>21.032828108058244</v>
      </c>
      <c r="H18" s="26">
        <f t="shared" si="1"/>
        <v>30.390333333333359</v>
      </c>
      <c r="I18" s="28">
        <f t="shared" si="2"/>
        <v>4.7253511942333253</v>
      </c>
      <c r="J18" s="18"/>
    </row>
    <row r="19" spans="1:12">
      <c r="A19" s="16"/>
      <c r="B19" s="11" t="s">
        <v>70</v>
      </c>
      <c r="C19" s="25">
        <v>68.063000000000002</v>
      </c>
      <c r="D19" s="25">
        <v>80.713666666666668</v>
      </c>
      <c r="E19" s="25">
        <v>80.385333333333335</v>
      </c>
      <c r="F19" s="29">
        <v>90.714666666666673</v>
      </c>
      <c r="G19" s="28">
        <f t="shared" si="0"/>
        <v>12.849773590538916</v>
      </c>
      <c r="H19" s="26">
        <f t="shared" si="1"/>
        <v>10.329333333333338</v>
      </c>
      <c r="I19" s="28">
        <f t="shared" si="2"/>
        <v>2.4511541709539166</v>
      </c>
      <c r="J19" s="18"/>
    </row>
    <row r="20" spans="1:12">
      <c r="A20" s="16"/>
      <c r="B20" s="11" t="s">
        <v>71</v>
      </c>
      <c r="C20" s="25">
        <v>7.375</v>
      </c>
      <c r="D20" s="25">
        <v>5.0579999999999998</v>
      </c>
      <c r="E20" s="25">
        <v>7.2320000000000002</v>
      </c>
      <c r="F20" s="29">
        <v>12.389333333333335</v>
      </c>
      <c r="G20" s="28">
        <f t="shared" si="0"/>
        <v>71.312684365781735</v>
      </c>
      <c r="H20" s="26">
        <f t="shared" si="1"/>
        <v>5.1573333333333347</v>
      </c>
      <c r="I20" s="28">
        <f t="shared" si="2"/>
        <v>0.33476577924192774</v>
      </c>
      <c r="J20" s="18"/>
    </row>
    <row r="21" spans="1:12">
      <c r="A21" s="16"/>
      <c r="B21" s="11" t="s">
        <v>72</v>
      </c>
      <c r="C21" s="25">
        <v>0</v>
      </c>
      <c r="D21" s="25">
        <v>2.7243333333333335</v>
      </c>
      <c r="E21" s="25">
        <v>0.82200000000000006</v>
      </c>
      <c r="F21" s="29">
        <v>1.6036666666666666</v>
      </c>
      <c r="G21" s="28">
        <f t="shared" si="0"/>
        <v>95.093268450932669</v>
      </c>
      <c r="H21" s="26">
        <f t="shared" si="1"/>
        <v>0.78166666666666651</v>
      </c>
      <c r="I21" s="28">
        <f t="shared" si="2"/>
        <v>4.3331849008096057E-2</v>
      </c>
      <c r="J21" s="18"/>
      <c r="L21" s="23" t="s">
        <v>120</v>
      </c>
    </row>
    <row r="22" spans="1:12">
      <c r="A22" s="16"/>
      <c r="B22" s="11" t="s">
        <v>73</v>
      </c>
      <c r="C22" s="25">
        <v>0</v>
      </c>
      <c r="D22" s="25">
        <v>0.90666666666666673</v>
      </c>
      <c r="E22" s="25">
        <v>2.9533333333333331</v>
      </c>
      <c r="F22" s="29">
        <v>4.1286666666666667</v>
      </c>
      <c r="G22" s="28">
        <f t="shared" si="0"/>
        <v>39.796839729119647</v>
      </c>
      <c r="H22" s="26">
        <f t="shared" si="1"/>
        <v>1.1753333333333336</v>
      </c>
      <c r="I22" s="28">
        <f t="shared" si="2"/>
        <v>0.11155857032098893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54</v>
      </c>
      <c r="F50" s="34">
        <f>F15-F16</f>
        <v>-22.77800000000002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79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6284.7190000000001</v>
      </c>
      <c r="D13" s="26">
        <v>6288.9073333333336</v>
      </c>
      <c r="E13" s="26">
        <v>6239.7286666666669</v>
      </c>
      <c r="F13" s="26">
        <v>6388.7106666666659</v>
      </c>
      <c r="G13" s="26">
        <v>6571.26</v>
      </c>
      <c r="H13" s="28">
        <f t="shared" ref="H13:H27" si="0">IF(OR(OR(G13=0,F13=0),G13=""),"",(G13/F13-1)*100)</f>
        <v>2.8573736213441725</v>
      </c>
      <c r="I13" s="27">
        <f>IF(OR(OR(G13=0,F13=0),F13=""),"",(F13/E13-1)*100)</f>
        <v>2.3876358726282021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2257.5219999999995</v>
      </c>
      <c r="D14" s="25">
        <f t="shared" ref="D14:G14" si="3">D13-SUM(D15:D27)</f>
        <v>2211.5153333333333</v>
      </c>
      <c r="E14" s="25">
        <f t="shared" si="3"/>
        <v>2284.9186666666678</v>
      </c>
      <c r="F14" s="25">
        <f t="shared" si="3"/>
        <v>2279.9633333333331</v>
      </c>
      <c r="G14" s="26">
        <f t="shared" si="3"/>
        <v>2293.1853333333338</v>
      </c>
      <c r="H14" s="54">
        <f t="shared" ref="H14" si="4">IF(OR(OR(G14=0,F14=0),G14=""),"",(G14/F14-1)*100)</f>
        <v>0.579921606926459</v>
      </c>
      <c r="I14" s="53">
        <f t="shared" ref="I14" si="5">IF(OR(OR(G14=0,F14=0),F14=""),"",(F14/E14-1)*100)</f>
        <v>-0.21687132262627751</v>
      </c>
      <c r="J14" s="54">
        <f t="shared" ref="J14" si="6">IF(G14=0,"",G14/$G$13*100)</f>
        <v>34.89719373960753</v>
      </c>
      <c r="K14" s="53">
        <f t="shared" ref="K14" si="7">IF(F14=0,"",F14/$F$13*100)</f>
        <v>35.687378131383007</v>
      </c>
      <c r="L14" s="18"/>
    </row>
    <row r="15" spans="1:15">
      <c r="A15" s="16"/>
      <c r="B15" s="12" t="s">
        <v>5</v>
      </c>
      <c r="C15" s="109">
        <v>1746.6653333333334</v>
      </c>
      <c r="D15" s="109">
        <v>1820.4916666666668</v>
      </c>
      <c r="E15" s="109">
        <v>1730.0609999999999</v>
      </c>
      <c r="F15" s="109">
        <v>1767.7253333333331</v>
      </c>
      <c r="G15" s="109">
        <v>1829.527</v>
      </c>
      <c r="H15" s="50">
        <f t="shared" si="0"/>
        <v>3.4961125182343622</v>
      </c>
      <c r="I15" s="36">
        <f>IF(OR(OR(G15=0,F15=0),F15=""),"",(F15/E15-1)*100)</f>
        <v>2.1770523312954371</v>
      </c>
      <c r="J15" s="50">
        <f t="shared" si="1"/>
        <v>27.841342451828112</v>
      </c>
      <c r="K15" s="36">
        <f t="shared" si="2"/>
        <v>27.669516207026017</v>
      </c>
      <c r="L15" s="18"/>
    </row>
    <row r="16" spans="1:15">
      <c r="A16" s="16"/>
      <c r="B16" s="11" t="s">
        <v>24</v>
      </c>
      <c r="C16" s="55">
        <v>717.39400000000012</v>
      </c>
      <c r="D16" s="55">
        <v>734.51099999999997</v>
      </c>
      <c r="E16" s="55">
        <v>683.79</v>
      </c>
      <c r="F16" s="55">
        <v>777.07166666666672</v>
      </c>
      <c r="G16" s="56">
        <v>832.90766666666661</v>
      </c>
      <c r="H16" s="54">
        <f t="shared" si="0"/>
        <v>7.1854376365972028</v>
      </c>
      <c r="I16" s="53">
        <f t="shared" ref="I16:I27" si="8">IF(OR(OR(G16=0,F16=0),F16=""),"",(F16/E16-1)*100)</f>
        <v>13.641858855301603</v>
      </c>
      <c r="J16" s="54">
        <f t="shared" si="1"/>
        <v>12.675007025542536</v>
      </c>
      <c r="K16" s="53">
        <f t="shared" si="2"/>
        <v>12.163200169966483</v>
      </c>
      <c r="L16" s="18"/>
      <c r="N16" s="23" t="s">
        <v>5</v>
      </c>
      <c r="O16" s="34">
        <f>J15</f>
        <v>27.841342451828112</v>
      </c>
    </row>
    <row r="17" spans="1:15">
      <c r="A17" s="16"/>
      <c r="B17" s="11" t="s">
        <v>25</v>
      </c>
      <c r="C17" s="55">
        <v>509.74</v>
      </c>
      <c r="D17" s="55">
        <v>482.64499999999998</v>
      </c>
      <c r="E17" s="55">
        <v>470.67766666666665</v>
      </c>
      <c r="F17" s="55">
        <v>459.0436666666667</v>
      </c>
      <c r="G17" s="56">
        <v>471.18933333333331</v>
      </c>
      <c r="H17" s="28">
        <f t="shared" si="0"/>
        <v>2.6458630297335528</v>
      </c>
      <c r="I17" s="27">
        <f t="shared" si="8"/>
        <v>-2.4717552635101225</v>
      </c>
      <c r="J17" s="28">
        <f t="shared" si="1"/>
        <v>7.1704564015627632</v>
      </c>
      <c r="K17" s="27">
        <f t="shared" si="2"/>
        <v>7.1852317410732658</v>
      </c>
      <c r="L17" s="18"/>
      <c r="N17" s="23" t="s">
        <v>39</v>
      </c>
      <c r="O17" s="34">
        <f>100-O16</f>
        <v>72.158657548171888</v>
      </c>
    </row>
    <row r="18" spans="1:15">
      <c r="A18" s="16"/>
      <c r="B18" s="11" t="s">
        <v>26</v>
      </c>
      <c r="C18" s="25">
        <v>228.3356666666667</v>
      </c>
      <c r="D18" s="25">
        <v>225.69266666666667</v>
      </c>
      <c r="E18" s="25">
        <v>243.16433333333336</v>
      </c>
      <c r="F18" s="25">
        <v>258.55966666666671</v>
      </c>
      <c r="G18" s="26">
        <v>274.80099999999999</v>
      </c>
      <c r="H18" s="28">
        <f t="shared" si="0"/>
        <v>6.2814643686369909</v>
      </c>
      <c r="I18" s="27">
        <f t="shared" si="8"/>
        <v>6.3312464958539705</v>
      </c>
      <c r="J18" s="28">
        <f t="shared" si="1"/>
        <v>4.1818616216676858</v>
      </c>
      <c r="K18" s="27">
        <f t="shared" si="2"/>
        <v>4.0471337670010845</v>
      </c>
      <c r="L18" s="18"/>
    </row>
    <row r="19" spans="1:15">
      <c r="A19" s="16"/>
      <c r="B19" s="11" t="s">
        <v>20</v>
      </c>
      <c r="C19" s="25">
        <v>176.49633333333335</v>
      </c>
      <c r="D19" s="25">
        <v>177.24233333333333</v>
      </c>
      <c r="E19" s="25">
        <v>198.0916666666667</v>
      </c>
      <c r="F19" s="25">
        <v>197.55</v>
      </c>
      <c r="G19" s="26">
        <v>182.90366666666668</v>
      </c>
      <c r="H19" s="28">
        <f t="shared" si="0"/>
        <v>-7.4139880199105672</v>
      </c>
      <c r="I19" s="27">
        <f t="shared" si="8"/>
        <v>-0.27344242985151146</v>
      </c>
      <c r="J19" s="28">
        <f t="shared" si="1"/>
        <v>2.7833880666214195</v>
      </c>
      <c r="K19" s="27">
        <f t="shared" si="2"/>
        <v>3.0921732147101988</v>
      </c>
      <c r="L19" s="18"/>
    </row>
    <row r="20" spans="1:15">
      <c r="A20" s="16"/>
      <c r="B20" s="11" t="s">
        <v>23</v>
      </c>
      <c r="C20" s="25">
        <v>115.56866666666667</v>
      </c>
      <c r="D20" s="25">
        <v>121.70800000000001</v>
      </c>
      <c r="E20" s="25">
        <v>113.63600000000001</v>
      </c>
      <c r="F20" s="25">
        <v>112.979</v>
      </c>
      <c r="G20" s="26">
        <v>123.20166666666667</v>
      </c>
      <c r="H20" s="28">
        <f t="shared" si="0"/>
        <v>9.0482892100891998</v>
      </c>
      <c r="I20" s="27">
        <f t="shared" si="8"/>
        <v>-0.57816185011793086</v>
      </c>
      <c r="J20" s="28">
        <f t="shared" si="1"/>
        <v>1.8748560651483379</v>
      </c>
      <c r="K20" s="27">
        <f t="shared" si="2"/>
        <v>1.7684162876473983</v>
      </c>
      <c r="L20" s="18"/>
    </row>
    <row r="21" spans="1:15">
      <c r="A21" s="16"/>
      <c r="B21" s="11" t="s">
        <v>6</v>
      </c>
      <c r="C21" s="25">
        <v>104.89566666666667</v>
      </c>
      <c r="D21" s="25">
        <v>111.05166666666666</v>
      </c>
      <c r="E21" s="25">
        <v>105.02166666666666</v>
      </c>
      <c r="F21" s="25">
        <v>113.24733333333334</v>
      </c>
      <c r="G21" s="26">
        <v>118.96533333333333</v>
      </c>
      <c r="H21" s="28">
        <f t="shared" si="0"/>
        <v>5.0491255128891854</v>
      </c>
      <c r="I21" s="27">
        <f t="shared" si="8"/>
        <v>7.8323520543380099</v>
      </c>
      <c r="J21" s="28">
        <f t="shared" si="1"/>
        <v>1.8103884693853738</v>
      </c>
      <c r="K21" s="27">
        <f t="shared" si="2"/>
        <v>1.772616404812406</v>
      </c>
      <c r="L21" s="18"/>
    </row>
    <row r="22" spans="1:15">
      <c r="A22" s="16"/>
      <c r="B22" s="11" t="s">
        <v>21</v>
      </c>
      <c r="C22" s="25">
        <v>106.25700000000001</v>
      </c>
      <c r="D22" s="25">
        <v>83.720666666666673</v>
      </c>
      <c r="E22" s="25">
        <v>97.484666666666669</v>
      </c>
      <c r="F22" s="25">
        <v>110.42200000000001</v>
      </c>
      <c r="G22" s="26">
        <v>99.562333333333342</v>
      </c>
      <c r="H22" s="28">
        <f t="shared" si="0"/>
        <v>-9.8346947770070017</v>
      </c>
      <c r="I22" s="27">
        <f t="shared" si="8"/>
        <v>13.271146915412357</v>
      </c>
      <c r="J22" s="28">
        <f t="shared" si="1"/>
        <v>1.5151178515738737</v>
      </c>
      <c r="K22" s="27">
        <f t="shared" si="2"/>
        <v>1.7283925624638299</v>
      </c>
      <c r="L22" s="18"/>
    </row>
    <row r="23" spans="1:15">
      <c r="A23" s="16"/>
      <c r="B23" s="11" t="s">
        <v>8</v>
      </c>
      <c r="C23" s="25">
        <v>89.897999999999982</v>
      </c>
      <c r="D23" s="25">
        <v>87.058666666666667</v>
      </c>
      <c r="E23" s="25">
        <v>82.879333333333335</v>
      </c>
      <c r="F23" s="25">
        <v>79.890666666666661</v>
      </c>
      <c r="G23" s="26">
        <v>92.627666666666684</v>
      </c>
      <c r="H23" s="28">
        <f t="shared" si="0"/>
        <v>15.943038819720323</v>
      </c>
      <c r="I23" s="27">
        <f t="shared" si="8"/>
        <v>-3.6060457371761445</v>
      </c>
      <c r="J23" s="28">
        <f t="shared" si="1"/>
        <v>1.4095876082618353</v>
      </c>
      <c r="K23" s="27">
        <f t="shared" si="2"/>
        <v>1.2504974921387373</v>
      </c>
      <c r="L23" s="18"/>
    </row>
    <row r="24" spans="1:15">
      <c r="A24" s="16"/>
      <c r="B24" s="11" t="s">
        <v>206</v>
      </c>
      <c r="C24" s="25">
        <v>76.403000000000006</v>
      </c>
      <c r="D24" s="25">
        <v>79.099666666666664</v>
      </c>
      <c r="E24" s="25">
        <v>77.197666666666677</v>
      </c>
      <c r="F24" s="25">
        <v>76.88933333333334</v>
      </c>
      <c r="G24" s="26">
        <v>84.894999999999996</v>
      </c>
      <c r="H24" s="28">
        <f t="shared" si="0"/>
        <v>10.411934035063375</v>
      </c>
      <c r="I24" s="27">
        <f t="shared" si="8"/>
        <v>-0.39940758140358801</v>
      </c>
      <c r="J24" s="28">
        <f t="shared" si="1"/>
        <v>1.2919135751743196</v>
      </c>
      <c r="K24" s="27">
        <f t="shared" si="2"/>
        <v>1.2035187903328646</v>
      </c>
      <c r="L24" s="18"/>
    </row>
    <row r="25" spans="1:15">
      <c r="A25" s="16"/>
      <c r="B25" s="11" t="s">
        <v>19</v>
      </c>
      <c r="C25" s="25">
        <v>61.054000000000002</v>
      </c>
      <c r="D25" s="25">
        <v>59.513666666666666</v>
      </c>
      <c r="E25" s="25">
        <v>61.55599999999999</v>
      </c>
      <c r="F25" s="25">
        <v>63.8</v>
      </c>
      <c r="G25" s="26">
        <v>67.00233333333334</v>
      </c>
      <c r="H25" s="28">
        <f t="shared" si="0"/>
        <v>5.0193312434691828</v>
      </c>
      <c r="I25" s="27">
        <f t="shared" si="8"/>
        <v>3.6454610436025936</v>
      </c>
      <c r="J25" s="28">
        <f t="shared" si="1"/>
        <v>1.0196268802837407</v>
      </c>
      <c r="K25" s="27">
        <f t="shared" si="2"/>
        <v>0.99863655327011214</v>
      </c>
      <c r="L25" s="18"/>
    </row>
    <row r="26" spans="1:15">
      <c r="A26" s="16"/>
      <c r="B26" s="11" t="s">
        <v>11</v>
      </c>
      <c r="C26" s="25">
        <v>51.629666666666658</v>
      </c>
      <c r="D26" s="25">
        <v>51.015666666666668</v>
      </c>
      <c r="E26" s="25">
        <v>48.520666666666671</v>
      </c>
      <c r="F26" s="25">
        <v>53.620666666666665</v>
      </c>
      <c r="G26" s="26">
        <v>56.824666666666666</v>
      </c>
      <c r="H26" s="28">
        <f t="shared" si="0"/>
        <v>5.9753080279991488</v>
      </c>
      <c r="I26" s="27">
        <f t="shared" si="8"/>
        <v>10.510985009823969</v>
      </c>
      <c r="J26" s="28">
        <f t="shared" si="1"/>
        <v>0.8647453710044446</v>
      </c>
      <c r="K26" s="27">
        <f t="shared" si="2"/>
        <v>0.83930341291607524</v>
      </c>
      <c r="L26" s="18"/>
    </row>
    <row r="27" spans="1:15">
      <c r="A27" s="16"/>
      <c r="B27" s="11" t="s">
        <v>9</v>
      </c>
      <c r="C27" s="25">
        <v>42.859666666666669</v>
      </c>
      <c r="D27" s="25">
        <v>43.641333333333336</v>
      </c>
      <c r="E27" s="25">
        <v>42.729333333333329</v>
      </c>
      <c r="F27" s="25">
        <v>37.948</v>
      </c>
      <c r="G27" s="26">
        <v>43.667000000000002</v>
      </c>
      <c r="H27" s="28">
        <f t="shared" si="0"/>
        <v>15.070622957731628</v>
      </c>
      <c r="I27" s="27">
        <f t="shared" si="8"/>
        <v>-11.189814959278554</v>
      </c>
      <c r="J27" s="28">
        <f t="shared" si="1"/>
        <v>0.66451487233802953</v>
      </c>
      <c r="K27" s="27">
        <f t="shared" si="2"/>
        <v>0.59398526525853002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937.11433333333343</v>
      </c>
      <c r="D13" s="26">
        <v>899.01200000000006</v>
      </c>
      <c r="E13" s="26">
        <v>828.82633333333342</v>
      </c>
      <c r="F13" s="26">
        <v>806.08433333333335</v>
      </c>
      <c r="G13" s="26">
        <v>781.495</v>
      </c>
      <c r="H13" s="28">
        <f t="shared" ref="H13:H27" si="0">IF(OR(OR(G13=0,F13=0),G13=""),"",(G13/F13-1)*100)</f>
        <v>-3.0504665971674561</v>
      </c>
      <c r="I13" s="27">
        <f>IF(OR(OR(G13=0,F13=0),F13=""),"",(F13/E13-1)*100)</f>
        <v>-2.7438800005952335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526.76966666666681</v>
      </c>
      <c r="D14" s="25">
        <f t="shared" ref="D14:G14" si="3">D13-SUM(D15:D27)</f>
        <v>500.94200000000006</v>
      </c>
      <c r="E14" s="25">
        <f t="shared" si="3"/>
        <v>444.77333333333343</v>
      </c>
      <c r="F14" s="25">
        <f t="shared" si="3"/>
        <v>430.46200000000005</v>
      </c>
      <c r="G14" s="26">
        <f t="shared" si="3"/>
        <v>400.01600000000002</v>
      </c>
      <c r="H14" s="54">
        <f t="shared" si="0"/>
        <v>-7.0728658975705239</v>
      </c>
      <c r="I14" s="53">
        <f t="shared" ref="I14" si="4">IF(OR(OR(G14=0,F14=0),F14=""),"",(F14/E14-1)*100)</f>
        <v>-3.2176689249955093</v>
      </c>
      <c r="J14" s="54">
        <f t="shared" si="1"/>
        <v>51.185996071631934</v>
      </c>
      <c r="K14" s="53">
        <f t="shared" si="2"/>
        <v>53.401608516561339</v>
      </c>
      <c r="L14" s="18"/>
    </row>
    <row r="15" spans="1:15">
      <c r="A15" s="16"/>
      <c r="B15" s="12" t="s">
        <v>5</v>
      </c>
      <c r="C15" s="109">
        <v>157.61733333333333</v>
      </c>
      <c r="D15" s="109">
        <v>162.81866666666667</v>
      </c>
      <c r="E15" s="109">
        <v>150.29466666666667</v>
      </c>
      <c r="F15" s="109">
        <v>138.38166666666666</v>
      </c>
      <c r="G15" s="109">
        <v>142.869</v>
      </c>
      <c r="H15" s="50">
        <f t="shared" si="0"/>
        <v>3.2427224222862039</v>
      </c>
      <c r="I15" s="36">
        <f>IF(OR(OR(G15=0,F15=0),F15=""),"",(F15/E15-1)*100)</f>
        <v>-7.9264289706443396</v>
      </c>
      <c r="J15" s="50">
        <f t="shared" si="1"/>
        <v>18.281498921938081</v>
      </c>
      <c r="K15" s="36">
        <f t="shared" si="2"/>
        <v>17.167145042309468</v>
      </c>
      <c r="L15" s="18"/>
    </row>
    <row r="16" spans="1:15">
      <c r="A16" s="16"/>
      <c r="B16" s="11" t="s">
        <v>24</v>
      </c>
      <c r="C16" s="55">
        <v>63.704666666666668</v>
      </c>
      <c r="D16" s="55">
        <v>57.875333333333337</v>
      </c>
      <c r="E16" s="55">
        <v>61.238999999999997</v>
      </c>
      <c r="F16" s="55">
        <v>64.868333333333325</v>
      </c>
      <c r="G16" s="56">
        <v>63.528999999999996</v>
      </c>
      <c r="H16" s="54">
        <f t="shared" si="0"/>
        <v>-2.0646951517175771</v>
      </c>
      <c r="I16" s="53">
        <f t="shared" ref="I16:I27" si="5">IF(OR(OR(G16=0,F16=0),F16=""),"",(F16/E16-1)*100)</f>
        <v>5.9265065290637242</v>
      </c>
      <c r="J16" s="54">
        <f t="shared" si="1"/>
        <v>8.1291626945789801</v>
      </c>
      <c r="K16" s="53">
        <f t="shared" si="2"/>
        <v>8.0473383057934793</v>
      </c>
      <c r="L16" s="18"/>
      <c r="N16" s="23" t="s">
        <v>5</v>
      </c>
      <c r="O16" s="34">
        <f>J15</f>
        <v>18.281498921938081</v>
      </c>
    </row>
    <row r="17" spans="1:15">
      <c r="A17" s="16"/>
      <c r="B17" s="11" t="s">
        <v>25</v>
      </c>
      <c r="C17" s="55">
        <v>37.477000000000004</v>
      </c>
      <c r="D17" s="55">
        <v>31.070333333333334</v>
      </c>
      <c r="E17" s="55">
        <v>29.03</v>
      </c>
      <c r="F17" s="55">
        <v>30.726333333333333</v>
      </c>
      <c r="G17" s="56">
        <v>35.620333333333328</v>
      </c>
      <c r="H17" s="28">
        <f t="shared" si="0"/>
        <v>15.927705876609632</v>
      </c>
      <c r="I17" s="27">
        <f t="shared" si="5"/>
        <v>5.8433804110689991</v>
      </c>
      <c r="J17" s="28">
        <f t="shared" si="1"/>
        <v>4.5579732862441</v>
      </c>
      <c r="K17" s="27">
        <f t="shared" si="2"/>
        <v>3.8118013293067348</v>
      </c>
      <c r="L17" s="18"/>
      <c r="N17" s="23" t="s">
        <v>39</v>
      </c>
      <c r="O17" s="34">
        <f>100-O16</f>
        <v>81.718501078061919</v>
      </c>
    </row>
    <row r="18" spans="1:15">
      <c r="A18" s="16"/>
      <c r="B18" s="11" t="s">
        <v>26</v>
      </c>
      <c r="C18" s="25">
        <v>22.859333333333336</v>
      </c>
      <c r="D18" s="25">
        <v>21.479333333333333</v>
      </c>
      <c r="E18" s="25">
        <v>24.667000000000002</v>
      </c>
      <c r="F18" s="25">
        <v>23.591666666666669</v>
      </c>
      <c r="G18" s="26">
        <v>25.426333333333336</v>
      </c>
      <c r="H18" s="28">
        <f t="shared" si="0"/>
        <v>7.7767573295655312</v>
      </c>
      <c r="I18" s="27">
        <f t="shared" si="5"/>
        <v>-4.3594005486412346</v>
      </c>
      <c r="J18" s="28">
        <f t="shared" si="1"/>
        <v>3.2535503532758794</v>
      </c>
      <c r="K18" s="27">
        <f t="shared" si="2"/>
        <v>2.9266995636932944</v>
      </c>
      <c r="L18" s="18"/>
    </row>
    <row r="19" spans="1:15">
      <c r="A19" s="16"/>
      <c r="B19" s="11" t="s">
        <v>6</v>
      </c>
      <c r="C19" s="25">
        <v>19.465333333333334</v>
      </c>
      <c r="D19" s="25">
        <v>23.195666666666668</v>
      </c>
      <c r="E19" s="25">
        <v>21.495333333333331</v>
      </c>
      <c r="F19" s="25">
        <v>20.83</v>
      </c>
      <c r="G19" s="26">
        <v>20.928999999999998</v>
      </c>
      <c r="H19" s="28">
        <f t="shared" si="0"/>
        <v>0.47527604416706115</v>
      </c>
      <c r="I19" s="27">
        <f t="shared" si="5"/>
        <v>-3.0952454796389861</v>
      </c>
      <c r="J19" s="28">
        <f t="shared" si="1"/>
        <v>2.6780721565716989</v>
      </c>
      <c r="K19" s="27">
        <f t="shared" si="2"/>
        <v>2.5840968666223092</v>
      </c>
      <c r="L19" s="18"/>
    </row>
    <row r="20" spans="1:15">
      <c r="A20" s="16"/>
      <c r="B20" s="11" t="s">
        <v>20</v>
      </c>
      <c r="C20" s="25">
        <v>21.492333333333335</v>
      </c>
      <c r="D20" s="25">
        <v>19.678666666666668</v>
      </c>
      <c r="E20" s="25">
        <v>19.963999999999999</v>
      </c>
      <c r="F20" s="25">
        <v>20.354333333333333</v>
      </c>
      <c r="G20" s="26">
        <v>20.427333333333333</v>
      </c>
      <c r="H20" s="28">
        <f t="shared" si="0"/>
        <v>0.35864598856918395</v>
      </c>
      <c r="I20" s="27">
        <f t="shared" si="5"/>
        <v>1.9551860014693112</v>
      </c>
      <c r="J20" s="28">
        <f t="shared" si="1"/>
        <v>2.613878954226621</v>
      </c>
      <c r="K20" s="27">
        <f t="shared" si="2"/>
        <v>2.5250873254369992</v>
      </c>
      <c r="L20" s="18"/>
    </row>
    <row r="21" spans="1:15">
      <c r="A21" s="16"/>
      <c r="B21" s="11" t="s">
        <v>21</v>
      </c>
      <c r="C21" s="25">
        <v>16.296000000000003</v>
      </c>
      <c r="D21" s="25">
        <v>13.535333333333334</v>
      </c>
      <c r="E21" s="25">
        <v>14.507333333333333</v>
      </c>
      <c r="F21" s="25">
        <v>10.912333333333335</v>
      </c>
      <c r="G21" s="26">
        <v>12.802</v>
      </c>
      <c r="H21" s="28">
        <f t="shared" si="0"/>
        <v>17.316797507407511</v>
      </c>
      <c r="I21" s="27">
        <f t="shared" si="5"/>
        <v>-24.780570745829689</v>
      </c>
      <c r="J21" s="28">
        <f t="shared" si="1"/>
        <v>1.6381422785814368</v>
      </c>
      <c r="K21" s="27">
        <f t="shared" si="2"/>
        <v>1.353745865300281</v>
      </c>
      <c r="L21" s="18"/>
    </row>
    <row r="22" spans="1:15">
      <c r="A22" s="16"/>
      <c r="B22" s="11" t="s">
        <v>23</v>
      </c>
      <c r="C22" s="25">
        <v>16.664333333333335</v>
      </c>
      <c r="D22" s="25">
        <v>14.718333333333334</v>
      </c>
      <c r="E22" s="25">
        <v>13.158666666666667</v>
      </c>
      <c r="F22" s="25">
        <v>12.850999999999999</v>
      </c>
      <c r="G22" s="26">
        <v>11.887</v>
      </c>
      <c r="H22" s="28">
        <f t="shared" si="0"/>
        <v>-7.5013617617305961</v>
      </c>
      <c r="I22" s="27">
        <f t="shared" si="5"/>
        <v>-2.3381294964028854</v>
      </c>
      <c r="J22" s="28">
        <f t="shared" si="1"/>
        <v>1.5210589958988863</v>
      </c>
      <c r="K22" s="27">
        <f t="shared" si="2"/>
        <v>1.594250063992477</v>
      </c>
      <c r="L22" s="18"/>
    </row>
    <row r="23" spans="1:15">
      <c r="A23" s="16"/>
      <c r="B23" s="11" t="s">
        <v>8</v>
      </c>
      <c r="C23" s="25">
        <v>13.944333333333333</v>
      </c>
      <c r="D23" s="25">
        <v>11.457333333333333</v>
      </c>
      <c r="E23" s="25">
        <v>11.253333333333332</v>
      </c>
      <c r="F23" s="25">
        <v>11.97</v>
      </c>
      <c r="G23" s="26">
        <v>10.438999999999998</v>
      </c>
      <c r="H23" s="28">
        <f t="shared" si="0"/>
        <v>-12.790309106098597</v>
      </c>
      <c r="I23" s="27">
        <f t="shared" si="5"/>
        <v>6.3684834123223011</v>
      </c>
      <c r="J23" s="28">
        <f t="shared" si="1"/>
        <v>1.335773101555352</v>
      </c>
      <c r="K23" s="27">
        <f t="shared" si="2"/>
        <v>1.484956288692705</v>
      </c>
      <c r="L23" s="18"/>
    </row>
    <row r="24" spans="1:15">
      <c r="A24" s="16"/>
      <c r="B24" s="11" t="s">
        <v>19</v>
      </c>
      <c r="C24" s="25">
        <v>8.4163333333333341</v>
      </c>
      <c r="D24" s="25">
        <v>12.613</v>
      </c>
      <c r="E24" s="25">
        <v>9.4736666666666665</v>
      </c>
      <c r="F24" s="25">
        <v>11.32</v>
      </c>
      <c r="G24" s="26">
        <v>9.9376666666666651</v>
      </c>
      <c r="H24" s="28">
        <f t="shared" si="0"/>
        <v>-12.21142520612487</v>
      </c>
      <c r="I24" s="27">
        <f t="shared" si="5"/>
        <v>19.489110165018818</v>
      </c>
      <c r="J24" s="28">
        <f t="shared" si="1"/>
        <v>1.2716225525008689</v>
      </c>
      <c r="K24" s="27">
        <f t="shared" si="2"/>
        <v>1.4043195645782305</v>
      </c>
      <c r="L24" s="18"/>
    </row>
    <row r="25" spans="1:15">
      <c r="A25" s="16"/>
      <c r="B25" s="11" t="s">
        <v>22</v>
      </c>
      <c r="C25" s="25">
        <v>11.982999999999999</v>
      </c>
      <c r="D25" s="25">
        <v>13.054333333333332</v>
      </c>
      <c r="E25" s="25">
        <v>11.009666666666666</v>
      </c>
      <c r="F25" s="25">
        <v>13.775999999999998</v>
      </c>
      <c r="G25" s="26">
        <v>9.8423333333333343</v>
      </c>
      <c r="H25" s="28">
        <f t="shared" si="0"/>
        <v>-28.554490902051867</v>
      </c>
      <c r="I25" s="27">
        <f t="shared" si="5"/>
        <v>25.126404069151342</v>
      </c>
      <c r="J25" s="28">
        <f t="shared" si="1"/>
        <v>1.2594237113907745</v>
      </c>
      <c r="K25" s="27">
        <f t="shared" si="2"/>
        <v>1.7090023252323057</v>
      </c>
      <c r="L25" s="18"/>
    </row>
    <row r="26" spans="1:15">
      <c r="A26" s="16"/>
      <c r="B26" s="11" t="s">
        <v>11</v>
      </c>
      <c r="C26" s="25">
        <v>12.372999999999999</v>
      </c>
      <c r="D26" s="25">
        <v>9.1643333333333334</v>
      </c>
      <c r="E26" s="25">
        <v>10.484333333333334</v>
      </c>
      <c r="F26" s="25">
        <v>7.8786666666666667</v>
      </c>
      <c r="G26" s="26">
        <v>9.2230000000000008</v>
      </c>
      <c r="H26" s="28">
        <f t="shared" si="0"/>
        <v>17.062954814689469</v>
      </c>
      <c r="I26" s="27">
        <f t="shared" si="5"/>
        <v>-24.852955203001304</v>
      </c>
      <c r="J26" s="28">
        <f t="shared" si="1"/>
        <v>1.1801738974657547</v>
      </c>
      <c r="K26" s="27">
        <f t="shared" si="2"/>
        <v>0.97739980059985443</v>
      </c>
      <c r="L26" s="18"/>
    </row>
    <row r="27" spans="1:15">
      <c r="A27" s="16"/>
      <c r="B27" s="11" t="s">
        <v>9</v>
      </c>
      <c r="C27" s="25">
        <v>8.0516666666666676</v>
      </c>
      <c r="D27" s="25">
        <v>7.4093333333333335</v>
      </c>
      <c r="E27" s="25">
        <v>7.476</v>
      </c>
      <c r="F27" s="25">
        <v>8.161999999999999</v>
      </c>
      <c r="G27" s="26">
        <v>8.5469999999999988</v>
      </c>
      <c r="H27" s="28">
        <f t="shared" si="0"/>
        <v>4.7169811320754595</v>
      </c>
      <c r="I27" s="27">
        <f t="shared" si="5"/>
        <v>9.1760299625468065</v>
      </c>
      <c r="J27" s="28">
        <f t="shared" si="1"/>
        <v>1.0936730241396295</v>
      </c>
      <c r="K27" s="27">
        <f t="shared" si="2"/>
        <v>1.0125491418805228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637.5573333333333</v>
      </c>
      <c r="D13" s="26">
        <v>679.51900000000012</v>
      </c>
      <c r="E13" s="26">
        <v>610.68600000000004</v>
      </c>
      <c r="F13" s="26">
        <v>681.30099999999993</v>
      </c>
      <c r="G13" s="26">
        <v>683.58066666666673</v>
      </c>
      <c r="H13" s="28">
        <f t="shared" ref="H13:H27" si="0">IF(OR(OR(G13=0,F13=0),G13=""),"",(G13/F13-1)*100)</f>
        <v>0.3346049200965151</v>
      </c>
      <c r="I13" s="27">
        <f>IF(OR(OR(G13=0,F13=0),F13=""),"",(F13/E13-1)*100)</f>
        <v>11.563225618402884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301.26699999999994</v>
      </c>
      <c r="D14" s="25">
        <f t="shared" ref="D14:G14" si="3">D13-SUM(D15:D27)</f>
        <v>296.86666666666679</v>
      </c>
      <c r="E14" s="25">
        <f t="shared" si="3"/>
        <v>278.40733333333333</v>
      </c>
      <c r="F14" s="25">
        <f t="shared" si="3"/>
        <v>298.32999999999987</v>
      </c>
      <c r="G14" s="26">
        <f t="shared" si="3"/>
        <v>293.07600000000014</v>
      </c>
      <c r="H14" s="54">
        <f t="shared" si="0"/>
        <v>-1.7611369959440015</v>
      </c>
      <c r="I14" s="53">
        <f t="shared" ref="I14" si="4">IF(OR(OR(G14=0,F14=0),F14=""),"",(F14/E14-1)*100)</f>
        <v>7.155941773564356</v>
      </c>
      <c r="J14" s="54">
        <f t="shared" si="1"/>
        <v>42.873652560877979</v>
      </c>
      <c r="K14" s="53">
        <f t="shared" si="2"/>
        <v>43.788281537822478</v>
      </c>
      <c r="L14" s="18"/>
    </row>
    <row r="15" spans="1:15">
      <c r="A15" s="16"/>
      <c r="B15" s="12" t="s">
        <v>5</v>
      </c>
      <c r="C15" s="109">
        <v>129.67600000000002</v>
      </c>
      <c r="D15" s="109">
        <v>151.22666666666669</v>
      </c>
      <c r="E15" s="109">
        <v>123.94466666666669</v>
      </c>
      <c r="F15" s="109">
        <v>143.06100000000001</v>
      </c>
      <c r="G15" s="109">
        <v>165.64700000000002</v>
      </c>
      <c r="H15" s="50">
        <f t="shared" si="0"/>
        <v>15.787670993492299</v>
      </c>
      <c r="I15" s="36">
        <f>IF(OR(OR(G15=0,F15=0),F15=""),"",(F15/E15-1)*100)</f>
        <v>15.423280280985585</v>
      </c>
      <c r="J15" s="50">
        <f t="shared" si="1"/>
        <v>24.2322534965393</v>
      </c>
      <c r="K15" s="36">
        <f t="shared" si="2"/>
        <v>20.998207840587348</v>
      </c>
      <c r="L15" s="18"/>
    </row>
    <row r="16" spans="1:15">
      <c r="A16" s="16"/>
      <c r="B16" s="11" t="s">
        <v>24</v>
      </c>
      <c r="C16" s="25">
        <v>43.834666666666664</v>
      </c>
      <c r="D16" s="25">
        <v>63.075000000000003</v>
      </c>
      <c r="E16" s="25">
        <v>57.150666666666666</v>
      </c>
      <c r="F16" s="25">
        <v>68.571333333333328</v>
      </c>
      <c r="G16" s="26">
        <v>55.874000000000002</v>
      </c>
      <c r="H16" s="28">
        <f t="shared" si="0"/>
        <v>-18.516970162458545</v>
      </c>
      <c r="I16" s="27">
        <f t="shared" ref="I16:I27" si="5">IF(OR(OR(G16=0,F16=0),F16=""),"",(F16/E16-1)*100)</f>
        <v>19.983435597135045</v>
      </c>
      <c r="J16" s="28">
        <f t="shared" si="1"/>
        <v>8.1737244373012299</v>
      </c>
      <c r="K16" s="27">
        <f t="shared" si="2"/>
        <v>10.064763347379989</v>
      </c>
      <c r="L16" s="18"/>
      <c r="N16" s="23" t="s">
        <v>5</v>
      </c>
      <c r="O16" s="34">
        <f>J15</f>
        <v>24.2322534965393</v>
      </c>
    </row>
    <row r="17" spans="1:15">
      <c r="A17" s="16"/>
      <c r="B17" s="11" t="s">
        <v>25</v>
      </c>
      <c r="C17" s="55">
        <v>47.892666666666663</v>
      </c>
      <c r="D17" s="55">
        <v>46.524333333333338</v>
      </c>
      <c r="E17" s="55">
        <v>46.713999999999999</v>
      </c>
      <c r="F17" s="55">
        <v>50.844666666666662</v>
      </c>
      <c r="G17" s="56">
        <v>46.47</v>
      </c>
      <c r="H17" s="28">
        <f t="shared" si="0"/>
        <v>-8.6039833741985312</v>
      </c>
      <c r="I17" s="27">
        <f t="shared" si="5"/>
        <v>8.842459790783618</v>
      </c>
      <c r="J17" s="28">
        <f t="shared" si="1"/>
        <v>6.7980272506244068</v>
      </c>
      <c r="K17" s="27">
        <f t="shared" si="2"/>
        <v>7.4628786199736483</v>
      </c>
      <c r="L17" s="18"/>
      <c r="N17" s="23" t="s">
        <v>39</v>
      </c>
      <c r="O17" s="34">
        <f>100-O16</f>
        <v>75.7677465034607</v>
      </c>
    </row>
    <row r="18" spans="1:15">
      <c r="A18" s="16"/>
      <c r="B18" s="11" t="s">
        <v>26</v>
      </c>
      <c r="C18" s="25">
        <v>28.800999999999998</v>
      </c>
      <c r="D18" s="25">
        <v>33.354666666666667</v>
      </c>
      <c r="E18" s="25">
        <v>23.606333333333335</v>
      </c>
      <c r="F18" s="25">
        <v>27.60466666666667</v>
      </c>
      <c r="G18" s="26">
        <v>31.887</v>
      </c>
      <c r="H18" s="28">
        <f t="shared" si="0"/>
        <v>15.513077498973594</v>
      </c>
      <c r="I18" s="27">
        <f t="shared" si="5"/>
        <v>16.937545009107737</v>
      </c>
      <c r="J18" s="28">
        <f t="shared" si="1"/>
        <v>4.6647018493793952</v>
      </c>
      <c r="K18" s="27">
        <f t="shared" si="2"/>
        <v>4.051757837823029</v>
      </c>
      <c r="L18" s="18"/>
    </row>
    <row r="19" spans="1:15">
      <c r="A19" s="16"/>
      <c r="B19" s="11" t="s">
        <v>6</v>
      </c>
      <c r="C19" s="25">
        <v>15.550333333333334</v>
      </c>
      <c r="D19" s="25">
        <v>16.957999999999998</v>
      </c>
      <c r="E19" s="25">
        <v>14.435333333333332</v>
      </c>
      <c r="F19" s="25">
        <v>18.490666666666666</v>
      </c>
      <c r="G19" s="26">
        <v>21.660666666666668</v>
      </c>
      <c r="H19" s="28">
        <f t="shared" si="0"/>
        <v>17.143784251514283</v>
      </c>
      <c r="I19" s="27">
        <f t="shared" si="5"/>
        <v>28.093104881540665</v>
      </c>
      <c r="J19" s="28">
        <f t="shared" si="1"/>
        <v>3.1687067412673069</v>
      </c>
      <c r="K19" s="27">
        <f t="shared" si="2"/>
        <v>2.7140231214495012</v>
      </c>
      <c r="L19" s="18"/>
    </row>
    <row r="20" spans="1:15">
      <c r="A20" s="16"/>
      <c r="B20" s="11" t="s">
        <v>20</v>
      </c>
      <c r="C20" s="25">
        <v>11.169666666666666</v>
      </c>
      <c r="D20" s="25">
        <v>14.525</v>
      </c>
      <c r="E20" s="25">
        <v>12.321666666666665</v>
      </c>
      <c r="F20" s="25">
        <v>15.791666666666666</v>
      </c>
      <c r="G20" s="26">
        <v>12.170333333333332</v>
      </c>
      <c r="H20" s="28">
        <f t="shared" si="0"/>
        <v>-22.931926121372037</v>
      </c>
      <c r="I20" s="27">
        <f t="shared" si="5"/>
        <v>28.161774651697556</v>
      </c>
      <c r="J20" s="28">
        <f t="shared" si="1"/>
        <v>1.7803799795391126</v>
      </c>
      <c r="K20" s="27">
        <f t="shared" si="2"/>
        <v>2.3178692922315789</v>
      </c>
      <c r="L20" s="18"/>
    </row>
    <row r="21" spans="1:15">
      <c r="A21" s="16"/>
      <c r="B21" s="11" t="s">
        <v>9</v>
      </c>
      <c r="C21" s="25">
        <v>10.827333333333334</v>
      </c>
      <c r="D21" s="25">
        <v>9.9396666666666658</v>
      </c>
      <c r="E21" s="25">
        <v>8.6229999999999993</v>
      </c>
      <c r="F21" s="25">
        <v>8.9826666666666668</v>
      </c>
      <c r="G21" s="26">
        <v>10.417999999999999</v>
      </c>
      <c r="H21" s="28">
        <f t="shared" si="0"/>
        <v>15.978922369006977</v>
      </c>
      <c r="I21" s="27">
        <f t="shared" si="5"/>
        <v>4.1710155011790206</v>
      </c>
      <c r="J21" s="28">
        <f t="shared" si="1"/>
        <v>1.5240337399828936</v>
      </c>
      <c r="K21" s="27">
        <f t="shared" si="2"/>
        <v>1.3184578720223026</v>
      </c>
      <c r="L21" s="18"/>
    </row>
    <row r="22" spans="1:15">
      <c r="A22" s="16"/>
      <c r="B22" s="11" t="s">
        <v>23</v>
      </c>
      <c r="C22" s="25">
        <v>9.9673333333333343</v>
      </c>
      <c r="D22" s="25">
        <v>7.2233333333333336</v>
      </c>
      <c r="E22" s="25">
        <v>8.4189999999999987</v>
      </c>
      <c r="F22" s="25">
        <v>8.9969999999999999</v>
      </c>
      <c r="G22" s="26">
        <v>9.6056666666666661</v>
      </c>
      <c r="H22" s="28">
        <f t="shared" si="0"/>
        <v>6.7652180356414959</v>
      </c>
      <c r="I22" s="27">
        <f t="shared" si="5"/>
        <v>6.8654234469652131</v>
      </c>
      <c r="J22" s="28">
        <f t="shared" si="1"/>
        <v>1.4051987036887135</v>
      </c>
      <c r="K22" s="27">
        <f t="shared" si="2"/>
        <v>1.3205616900606341</v>
      </c>
      <c r="L22" s="18"/>
    </row>
    <row r="23" spans="1:15">
      <c r="A23" s="16"/>
      <c r="B23" s="11" t="s">
        <v>21</v>
      </c>
      <c r="C23" s="25">
        <v>9.0709999999999997</v>
      </c>
      <c r="D23" s="25">
        <v>10.419333333333334</v>
      </c>
      <c r="E23" s="25">
        <v>11.006333333333332</v>
      </c>
      <c r="F23" s="25">
        <v>10.642000000000001</v>
      </c>
      <c r="G23" s="26">
        <v>8.7473333333333336</v>
      </c>
      <c r="H23" s="28">
        <f t="shared" si="0"/>
        <v>-17.803670989162445</v>
      </c>
      <c r="I23" s="27">
        <f t="shared" si="5"/>
        <v>-3.3102153305672233</v>
      </c>
      <c r="J23" s="28">
        <f t="shared" si="1"/>
        <v>1.2796343957455398</v>
      </c>
      <c r="K23" s="27">
        <f t="shared" si="2"/>
        <v>1.5620115044598499</v>
      </c>
      <c r="L23" s="18"/>
    </row>
    <row r="24" spans="1:15">
      <c r="A24" s="16"/>
      <c r="B24" s="11" t="s">
        <v>8</v>
      </c>
      <c r="C24" s="25">
        <v>9.4559999999999995</v>
      </c>
      <c r="D24" s="25">
        <v>8.6710000000000012</v>
      </c>
      <c r="E24" s="25">
        <v>7.9506666666666659</v>
      </c>
      <c r="F24" s="25">
        <v>9.5760000000000005</v>
      </c>
      <c r="G24" s="26">
        <v>8.249666666666668</v>
      </c>
      <c r="H24" s="28">
        <f t="shared" si="0"/>
        <v>-13.850598719019757</v>
      </c>
      <c r="I24" s="27">
        <f t="shared" si="5"/>
        <v>20.442730169377853</v>
      </c>
      <c r="J24" s="28">
        <f t="shared" si="1"/>
        <v>1.2068314785575174</v>
      </c>
      <c r="K24" s="27">
        <f t="shared" si="2"/>
        <v>1.405546153609051</v>
      </c>
      <c r="L24" s="18"/>
    </row>
    <row r="25" spans="1:15">
      <c r="A25" s="16"/>
      <c r="B25" s="11" t="s">
        <v>22</v>
      </c>
      <c r="C25" s="25">
        <v>7.4189999999999996</v>
      </c>
      <c r="D25" s="25">
        <v>8.0233333333333334</v>
      </c>
      <c r="E25" s="25">
        <v>6.4883333333333333</v>
      </c>
      <c r="F25" s="25">
        <v>7.9470000000000001</v>
      </c>
      <c r="G25" s="26">
        <v>7.9396666666666675</v>
      </c>
      <c r="H25" s="28">
        <f t="shared" si="0"/>
        <v>-9.2278008472790329E-2</v>
      </c>
      <c r="I25" s="27">
        <f t="shared" si="5"/>
        <v>22.481376830208077</v>
      </c>
      <c r="J25" s="28">
        <f t="shared" si="1"/>
        <v>1.1614820391838663</v>
      </c>
      <c r="K25" s="27">
        <f t="shared" si="2"/>
        <v>1.1664447872526242</v>
      </c>
      <c r="L25" s="18"/>
    </row>
    <row r="26" spans="1:15">
      <c r="A26" s="16"/>
      <c r="B26" s="11" t="s">
        <v>11</v>
      </c>
      <c r="C26" s="25">
        <v>7.4013333333333335</v>
      </c>
      <c r="D26" s="25">
        <v>8.1636666666666677</v>
      </c>
      <c r="E26" s="25">
        <v>6.6456666666666662</v>
      </c>
      <c r="F26" s="25">
        <v>7.8276666666666666</v>
      </c>
      <c r="G26" s="26">
        <v>7.0603333333333325</v>
      </c>
      <c r="H26" s="28">
        <f t="shared" si="0"/>
        <v>-9.8028360941958113</v>
      </c>
      <c r="I26" s="27">
        <f t="shared" si="5"/>
        <v>17.786025981842801</v>
      </c>
      <c r="J26" s="28">
        <f t="shared" si="1"/>
        <v>1.0328456724444126</v>
      </c>
      <c r="K26" s="27">
        <f t="shared" si="2"/>
        <v>1.1489292789334915</v>
      </c>
      <c r="L26" s="18"/>
    </row>
    <row r="27" spans="1:15">
      <c r="A27" s="16"/>
      <c r="B27" s="11" t="s">
        <v>19</v>
      </c>
      <c r="C27" s="25">
        <v>5.2240000000000002</v>
      </c>
      <c r="D27" s="25">
        <v>4.5483333333333329</v>
      </c>
      <c r="E27" s="25">
        <v>4.9729999999999999</v>
      </c>
      <c r="F27" s="25">
        <v>4.6346666666666669</v>
      </c>
      <c r="G27" s="26">
        <v>4.7750000000000004</v>
      </c>
      <c r="H27" s="28">
        <f t="shared" si="0"/>
        <v>3.0279056386651293</v>
      </c>
      <c r="I27" s="27">
        <f t="shared" si="5"/>
        <v>-6.8034050539580342</v>
      </c>
      <c r="J27" s="28">
        <f t="shared" si="1"/>
        <v>0.69852765486833546</v>
      </c>
      <c r="K27" s="27">
        <f t="shared" si="2"/>
        <v>0.68026711639446702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6170.4619999999995</v>
      </c>
      <c r="D13" s="26">
        <v>6747.9466666666667</v>
      </c>
      <c r="E13" s="26">
        <v>7286.7309999999998</v>
      </c>
      <c r="F13" s="26">
        <v>8158.8036666666658</v>
      </c>
      <c r="G13" s="26">
        <v>8345.9436666666661</v>
      </c>
      <c r="H13" s="28">
        <f t="shared" ref="H13:H27" si="0">IF(OR(OR(G13=0,F13=0),G13=""),"",(G13/F13-1)*100)</f>
        <v>2.2937186338307658</v>
      </c>
      <c r="I13" s="27">
        <f>IF(OR(OR(G13=0,F13=0),F13=""),"",(F13/E13-1)*100)</f>
        <v>11.967954720253381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3512.6213333333321</v>
      </c>
      <c r="D14" s="25">
        <f t="shared" ref="D14:G14" si="3">D13-SUM(D15:D27)</f>
        <v>3845.0773333333336</v>
      </c>
      <c r="E14" s="25">
        <f t="shared" si="3"/>
        <v>4084.7933333333331</v>
      </c>
      <c r="F14" s="25">
        <f t="shared" si="3"/>
        <v>4791.7013333333325</v>
      </c>
      <c r="G14" s="26">
        <f t="shared" si="3"/>
        <v>4871.7099999999991</v>
      </c>
      <c r="H14" s="54">
        <f t="shared" si="0"/>
        <v>1.669734006793977</v>
      </c>
      <c r="I14" s="53">
        <f t="shared" ref="I14" si="4">IF(OR(OR(G14=0,F14=0),F14=""),"",(F14/E14-1)*100)</f>
        <v>17.305844930547277</v>
      </c>
      <c r="J14" s="54">
        <f t="shared" si="1"/>
        <v>58.372188868915998</v>
      </c>
      <c r="K14" s="53">
        <f t="shared" si="2"/>
        <v>58.730440504533121</v>
      </c>
      <c r="L14" s="18"/>
    </row>
    <row r="15" spans="1:15">
      <c r="A15" s="16"/>
      <c r="B15" s="12" t="s">
        <v>5</v>
      </c>
      <c r="C15" s="109">
        <v>875.67900000000009</v>
      </c>
      <c r="D15" s="109">
        <v>851.1013333333334</v>
      </c>
      <c r="E15" s="109">
        <v>1070.3763333333334</v>
      </c>
      <c r="F15" s="109">
        <v>1178.3533333333335</v>
      </c>
      <c r="G15" s="109">
        <v>1279.1363333333336</v>
      </c>
      <c r="H15" s="50">
        <f t="shared" si="0"/>
        <v>8.5528675609466411</v>
      </c>
      <c r="I15" s="36">
        <f>IF(OR(OR(G15=0,F15=0),F15=""),"",(F15/E15-1)*100)</f>
        <v>10.087760410746505</v>
      </c>
      <c r="J15" s="50">
        <f t="shared" si="1"/>
        <v>15.326443412770063</v>
      </c>
      <c r="K15" s="36">
        <f t="shared" si="2"/>
        <v>14.442722015086284</v>
      </c>
      <c r="L15" s="18"/>
    </row>
    <row r="16" spans="1:15">
      <c r="A16" s="16"/>
      <c r="B16" s="11" t="s">
        <v>24</v>
      </c>
      <c r="C16" s="55">
        <v>388.75133333333332</v>
      </c>
      <c r="D16" s="55">
        <v>449.62100000000004</v>
      </c>
      <c r="E16" s="55">
        <v>505.99666666666667</v>
      </c>
      <c r="F16" s="55">
        <v>483.56866666666673</v>
      </c>
      <c r="G16" s="56">
        <v>474.82666666666665</v>
      </c>
      <c r="H16" s="54">
        <f t="shared" si="0"/>
        <v>-1.8078094389904154</v>
      </c>
      <c r="I16" s="53">
        <f t="shared" ref="I16:I27" si="5">IF(OR(OR(G16=0,F16=0),F16=""),"",(F16/E16-1)*100)</f>
        <v>-4.4324402664049023</v>
      </c>
      <c r="J16" s="54">
        <f t="shared" si="1"/>
        <v>5.6893107074650358</v>
      </c>
      <c r="K16" s="53">
        <f t="shared" si="2"/>
        <v>5.9269555491611916</v>
      </c>
      <c r="L16" s="18"/>
      <c r="N16" s="23" t="s">
        <v>5</v>
      </c>
      <c r="O16" s="34">
        <f>J15</f>
        <v>15.326443412770063</v>
      </c>
    </row>
    <row r="17" spans="1:15">
      <c r="A17" s="16"/>
      <c r="B17" s="11" t="s">
        <v>25</v>
      </c>
      <c r="C17" s="55">
        <v>321.37466666666666</v>
      </c>
      <c r="D17" s="55">
        <v>386.94233333333335</v>
      </c>
      <c r="E17" s="55">
        <v>407.87733333333335</v>
      </c>
      <c r="F17" s="55">
        <v>418.96966666666663</v>
      </c>
      <c r="G17" s="56">
        <v>390.15266666666668</v>
      </c>
      <c r="H17" s="28">
        <f t="shared" si="0"/>
        <v>-6.8780635670521733</v>
      </c>
      <c r="I17" s="27">
        <f t="shared" si="5"/>
        <v>2.7195267858310279</v>
      </c>
      <c r="J17" s="28">
        <f t="shared" si="1"/>
        <v>4.6747579692506118</v>
      </c>
      <c r="K17" s="27">
        <f t="shared" si="2"/>
        <v>5.1351850563385293</v>
      </c>
      <c r="L17" s="18"/>
      <c r="N17" s="23" t="s">
        <v>39</v>
      </c>
      <c r="O17" s="34">
        <f>100-O16</f>
        <v>84.673556587229939</v>
      </c>
    </row>
    <row r="18" spans="1:15">
      <c r="A18" s="16"/>
      <c r="B18" s="11" t="s">
        <v>26</v>
      </c>
      <c r="C18" s="25">
        <v>320.19</v>
      </c>
      <c r="D18" s="25">
        <v>320.08699999999999</v>
      </c>
      <c r="E18" s="25">
        <v>304.18633333333332</v>
      </c>
      <c r="F18" s="25">
        <v>346.66966666666667</v>
      </c>
      <c r="G18" s="26">
        <v>335.14433333333335</v>
      </c>
      <c r="H18" s="28">
        <f t="shared" si="0"/>
        <v>-3.3245866141543012</v>
      </c>
      <c r="I18" s="27">
        <f t="shared" si="5"/>
        <v>13.966220266306074</v>
      </c>
      <c r="J18" s="28">
        <f t="shared" si="1"/>
        <v>4.0156553496986227</v>
      </c>
      <c r="K18" s="27">
        <f t="shared" si="2"/>
        <v>4.2490257252176393</v>
      </c>
      <c r="L18" s="18"/>
    </row>
    <row r="19" spans="1:15">
      <c r="A19" s="16"/>
      <c r="B19" s="11" t="s">
        <v>20</v>
      </c>
      <c r="C19" s="25">
        <v>149.524</v>
      </c>
      <c r="D19" s="25">
        <v>195.941</v>
      </c>
      <c r="E19" s="25">
        <v>184.024</v>
      </c>
      <c r="F19" s="25">
        <v>204.48233333333334</v>
      </c>
      <c r="G19" s="26">
        <v>228.91066666666666</v>
      </c>
      <c r="H19" s="28">
        <f t="shared" si="0"/>
        <v>11.946427319719533</v>
      </c>
      <c r="I19" s="27">
        <f t="shared" si="5"/>
        <v>11.117209349505153</v>
      </c>
      <c r="J19" s="28">
        <f t="shared" si="1"/>
        <v>2.7427775193466242</v>
      </c>
      <c r="K19" s="27">
        <f t="shared" si="2"/>
        <v>2.5062783918769793</v>
      </c>
      <c r="L19" s="18"/>
    </row>
    <row r="20" spans="1:15">
      <c r="A20" s="16"/>
      <c r="B20" s="11" t="s">
        <v>6</v>
      </c>
      <c r="C20" s="25">
        <v>156.17066666666668</v>
      </c>
      <c r="D20" s="25">
        <v>163.09133333333332</v>
      </c>
      <c r="E20" s="25">
        <v>172.46400000000003</v>
      </c>
      <c r="F20" s="25">
        <v>172.73333333333335</v>
      </c>
      <c r="G20" s="26">
        <v>182.35033333333331</v>
      </c>
      <c r="H20" s="28">
        <f t="shared" si="0"/>
        <v>5.5675414897722764</v>
      </c>
      <c r="I20" s="27">
        <f t="shared" si="5"/>
        <v>0.15616785725329763</v>
      </c>
      <c r="J20" s="28">
        <f t="shared" si="1"/>
        <v>2.1848977253660671</v>
      </c>
      <c r="K20" s="27">
        <f t="shared" si="2"/>
        <v>2.1171404582150548</v>
      </c>
      <c r="L20" s="18"/>
    </row>
    <row r="21" spans="1:15">
      <c r="A21" s="16"/>
      <c r="B21" s="11" t="s">
        <v>21</v>
      </c>
      <c r="C21" s="25">
        <v>113.16133333333335</v>
      </c>
      <c r="D21" s="25">
        <v>166.98366666666666</v>
      </c>
      <c r="E21" s="25">
        <v>167.30666666666664</v>
      </c>
      <c r="F21" s="25">
        <v>140.76166666666666</v>
      </c>
      <c r="G21" s="26">
        <v>147.3713333333333</v>
      </c>
      <c r="H21" s="28">
        <f t="shared" si="0"/>
        <v>4.695643937151428</v>
      </c>
      <c r="I21" s="27">
        <f t="shared" si="5"/>
        <v>-15.866074274784825</v>
      </c>
      <c r="J21" s="28">
        <f t="shared" si="1"/>
        <v>1.7657839451029123</v>
      </c>
      <c r="K21" s="27">
        <f t="shared" si="2"/>
        <v>1.7252733662627255</v>
      </c>
      <c r="L21" s="18"/>
    </row>
    <row r="22" spans="1:15">
      <c r="A22" s="16"/>
      <c r="B22" s="11" t="s">
        <v>23</v>
      </c>
      <c r="C22" s="25">
        <v>68.423666666666676</v>
      </c>
      <c r="D22" s="25">
        <v>70.7</v>
      </c>
      <c r="E22" s="25">
        <v>80.364000000000004</v>
      </c>
      <c r="F22" s="25">
        <v>85.028666666666666</v>
      </c>
      <c r="G22" s="26">
        <v>93.664000000000001</v>
      </c>
      <c r="H22" s="28">
        <f t="shared" si="0"/>
        <v>10.155790596112691</v>
      </c>
      <c r="I22" s="27">
        <f t="shared" si="5"/>
        <v>5.8044232077381075</v>
      </c>
      <c r="J22" s="28">
        <f t="shared" si="1"/>
        <v>1.1222697365438725</v>
      </c>
      <c r="K22" s="27">
        <f t="shared" si="2"/>
        <v>1.0421707659672819</v>
      </c>
      <c r="L22" s="18"/>
    </row>
    <row r="23" spans="1:15">
      <c r="A23" s="16"/>
      <c r="B23" s="11" t="s">
        <v>8</v>
      </c>
      <c r="C23" s="25">
        <v>62.464666666666666</v>
      </c>
      <c r="D23" s="25">
        <v>74.231999999999999</v>
      </c>
      <c r="E23" s="25">
        <v>78.76166666666667</v>
      </c>
      <c r="F23" s="25">
        <v>85.655666666666662</v>
      </c>
      <c r="G23" s="26">
        <v>88.134666666666661</v>
      </c>
      <c r="H23" s="28">
        <f t="shared" si="0"/>
        <v>2.89414594091848</v>
      </c>
      <c r="I23" s="27">
        <f t="shared" si="5"/>
        <v>8.7529889751782655</v>
      </c>
      <c r="J23" s="28">
        <f t="shared" si="1"/>
        <v>1.0560179913347927</v>
      </c>
      <c r="K23" s="27">
        <f t="shared" si="2"/>
        <v>1.0498557161832265</v>
      </c>
      <c r="L23" s="18"/>
    </row>
    <row r="24" spans="1:15">
      <c r="A24" s="16"/>
      <c r="B24" s="11" t="s">
        <v>19</v>
      </c>
      <c r="C24" s="25">
        <v>62.350666666666676</v>
      </c>
      <c r="D24" s="25">
        <v>67.269333333333336</v>
      </c>
      <c r="E24" s="25">
        <v>72.679666666666662</v>
      </c>
      <c r="F24" s="25">
        <v>78.153999999999996</v>
      </c>
      <c r="G24" s="26">
        <v>77.351000000000013</v>
      </c>
      <c r="H24" s="28">
        <f t="shared" si="0"/>
        <v>-1.0274586073649283</v>
      </c>
      <c r="I24" s="27">
        <f t="shared" si="5"/>
        <v>7.5321387458207045</v>
      </c>
      <c r="J24" s="28">
        <f t="shared" si="1"/>
        <v>0.92680951476986995</v>
      </c>
      <c r="K24" s="27">
        <f t="shared" si="2"/>
        <v>0.95791004653419165</v>
      </c>
      <c r="L24" s="18"/>
    </row>
    <row r="25" spans="1:15">
      <c r="A25" s="16"/>
      <c r="B25" s="11" t="s">
        <v>11</v>
      </c>
      <c r="C25" s="25">
        <v>51.108333333333327</v>
      </c>
      <c r="D25" s="25">
        <v>55.996000000000002</v>
      </c>
      <c r="E25" s="25">
        <v>56.68366666666666</v>
      </c>
      <c r="F25" s="25">
        <v>69.565333333333328</v>
      </c>
      <c r="G25" s="26">
        <v>66.061666666666667</v>
      </c>
      <c r="H25" s="28">
        <f t="shared" si="0"/>
        <v>-5.0365124391459233</v>
      </c>
      <c r="I25" s="27">
        <f t="shared" si="5"/>
        <v>22.72553528059229</v>
      </c>
      <c r="J25" s="28">
        <f t="shared" si="1"/>
        <v>0.79154220667117703</v>
      </c>
      <c r="K25" s="27">
        <f t="shared" si="2"/>
        <v>0.85264134517107104</v>
      </c>
      <c r="L25" s="18"/>
    </row>
    <row r="26" spans="1:15">
      <c r="A26" s="16"/>
      <c r="B26" s="11" t="s">
        <v>9</v>
      </c>
      <c r="C26" s="25">
        <v>45.237666666666676</v>
      </c>
      <c r="D26" s="25">
        <v>51.361333333333334</v>
      </c>
      <c r="E26" s="25">
        <v>55.983666666666664</v>
      </c>
      <c r="F26" s="25">
        <v>56.152000000000008</v>
      </c>
      <c r="G26" s="26">
        <v>61.238</v>
      </c>
      <c r="H26" s="28">
        <f t="shared" si="0"/>
        <v>9.0575580567032077</v>
      </c>
      <c r="I26" s="27">
        <f t="shared" si="5"/>
        <v>0.30068293728529039</v>
      </c>
      <c r="J26" s="28">
        <f t="shared" si="1"/>
        <v>0.73374566670731189</v>
      </c>
      <c r="K26" s="27">
        <f t="shared" si="2"/>
        <v>0.68823815713831593</v>
      </c>
      <c r="L26" s="18"/>
    </row>
    <row r="27" spans="1:15">
      <c r="A27" s="16"/>
      <c r="B27" s="11" t="s">
        <v>22</v>
      </c>
      <c r="C27" s="25">
        <v>43.404666666666664</v>
      </c>
      <c r="D27" s="25">
        <v>49.543000000000006</v>
      </c>
      <c r="E27" s="25">
        <v>45.233666666666664</v>
      </c>
      <c r="F27" s="25">
        <v>47.008000000000003</v>
      </c>
      <c r="G27" s="26">
        <v>49.891999999999996</v>
      </c>
      <c r="H27" s="28">
        <f t="shared" si="0"/>
        <v>6.1351259360108878</v>
      </c>
      <c r="I27" s="27">
        <f t="shared" si="5"/>
        <v>3.9225945276748275</v>
      </c>
      <c r="J27" s="28">
        <f t="shared" si="1"/>
        <v>0.59779938605704297</v>
      </c>
      <c r="K27" s="27">
        <f t="shared" si="2"/>
        <v>0.57616290231439582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615.42033333333336</v>
      </c>
      <c r="D13" s="26">
        <v>862.51866666666672</v>
      </c>
      <c r="E13" s="26">
        <v>838.26166666666666</v>
      </c>
      <c r="F13" s="26">
        <v>952.14833333333343</v>
      </c>
      <c r="G13" s="26">
        <v>991.35600000000011</v>
      </c>
      <c r="H13" s="28">
        <f t="shared" ref="H13:H27" si="0">IF(OR(OR(G13=0,F13=0),G13=""),"",(G13/F13-1)*100)</f>
        <v>4.1178107752818605</v>
      </c>
      <c r="I13" s="27">
        <f>IF(OR(OR(G13=0,F13=0),F13=""),"",(F13/E13-1)*100)</f>
        <v>13.586052087951872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304.0723333333334</v>
      </c>
      <c r="D14" s="25">
        <f t="shared" ref="D14:G14" si="3">D13-SUM(D15:D27)</f>
        <v>419.63266666666669</v>
      </c>
      <c r="E14" s="25">
        <f t="shared" si="3"/>
        <v>457.51566666666662</v>
      </c>
      <c r="F14" s="25">
        <f t="shared" si="3"/>
        <v>521.65300000000002</v>
      </c>
      <c r="G14" s="26">
        <f t="shared" si="3"/>
        <v>546.56999999999994</v>
      </c>
      <c r="H14" s="54">
        <f t="shared" si="0"/>
        <v>4.776546861611064</v>
      </c>
      <c r="I14" s="53">
        <f t="shared" ref="I14" si="4">IF(OR(OR(G14=0,F14=0),F14=""),"",(F14/E14-1)*100)</f>
        <v>14.018609198810704</v>
      </c>
      <c r="J14" s="54">
        <f t="shared" si="1"/>
        <v>55.133574619006687</v>
      </c>
      <c r="K14" s="53">
        <f t="shared" si="2"/>
        <v>54.786946711734345</v>
      </c>
      <c r="L14" s="18"/>
    </row>
    <row r="15" spans="1:15">
      <c r="A15" s="16"/>
      <c r="B15" s="12" t="s">
        <v>5</v>
      </c>
      <c r="C15" s="109">
        <v>140.29933333333332</v>
      </c>
      <c r="D15" s="109">
        <v>204.11099999999999</v>
      </c>
      <c r="E15" s="109">
        <v>158.80066666666667</v>
      </c>
      <c r="F15" s="109">
        <v>144.49</v>
      </c>
      <c r="G15" s="109">
        <v>174.88033333333337</v>
      </c>
      <c r="H15" s="50">
        <f t="shared" si="0"/>
        <v>21.032828108058244</v>
      </c>
      <c r="I15" s="36">
        <f>IF(OR(OR(G15=0,F15=0),F15=""),"",(F15/E15-1)*100)</f>
        <v>-9.0117169953106817</v>
      </c>
      <c r="J15" s="50">
        <f t="shared" si="1"/>
        <v>17.640517970671823</v>
      </c>
      <c r="K15" s="36">
        <f t="shared" si="2"/>
        <v>15.175156531982935</v>
      </c>
      <c r="L15" s="18"/>
    </row>
    <row r="16" spans="1:15">
      <c r="A16" s="16"/>
      <c r="B16" s="11" t="s">
        <v>24</v>
      </c>
      <c r="C16" s="55">
        <v>38.75266666666667</v>
      </c>
      <c r="D16" s="55">
        <v>65.739000000000004</v>
      </c>
      <c r="E16" s="55">
        <v>51.824666666666666</v>
      </c>
      <c r="F16" s="55">
        <v>79.675666666666672</v>
      </c>
      <c r="G16" s="56">
        <v>75.081666666666663</v>
      </c>
      <c r="H16" s="54">
        <f t="shared" si="0"/>
        <v>-5.7658758215599182</v>
      </c>
      <c r="I16" s="53">
        <f t="shared" ref="I16:I27" si="5">IF(OR(OR(G16=0,F16=0),F16=""),"",(F16/E16-1)*100)</f>
        <v>53.740818400504288</v>
      </c>
      <c r="J16" s="54">
        <f t="shared" si="1"/>
        <v>7.57363315162935</v>
      </c>
      <c r="K16" s="53">
        <f t="shared" si="2"/>
        <v>8.3679888812842531</v>
      </c>
      <c r="L16" s="18"/>
      <c r="N16" s="23" t="s">
        <v>5</v>
      </c>
      <c r="O16" s="34">
        <f>J15</f>
        <v>17.640517970671823</v>
      </c>
    </row>
    <row r="17" spans="1:15">
      <c r="A17" s="16"/>
      <c r="B17" s="11" t="s">
        <v>25</v>
      </c>
      <c r="C17" s="55">
        <v>42.78</v>
      </c>
      <c r="D17" s="55">
        <v>54.024000000000001</v>
      </c>
      <c r="E17" s="55">
        <v>45.368333333333332</v>
      </c>
      <c r="F17" s="55">
        <v>57.079000000000008</v>
      </c>
      <c r="G17" s="56">
        <v>46.325666666666656</v>
      </c>
      <c r="H17" s="28">
        <f t="shared" si="0"/>
        <v>-18.839386347576781</v>
      </c>
      <c r="I17" s="27">
        <f t="shared" si="5"/>
        <v>25.812424231292042</v>
      </c>
      <c r="J17" s="28">
        <f t="shared" si="1"/>
        <v>4.6729597305777792</v>
      </c>
      <c r="K17" s="27">
        <f t="shared" si="2"/>
        <v>5.9947592199394704</v>
      </c>
      <c r="L17" s="18"/>
      <c r="N17" s="23" t="s">
        <v>39</v>
      </c>
      <c r="O17" s="34">
        <f>100-O16</f>
        <v>82.359482029328177</v>
      </c>
    </row>
    <row r="18" spans="1:15">
      <c r="A18" s="16"/>
      <c r="B18" s="11" t="s">
        <v>20</v>
      </c>
      <c r="C18" s="25">
        <v>10.111333333333333</v>
      </c>
      <c r="D18" s="25">
        <v>20.096666666666668</v>
      </c>
      <c r="E18" s="25">
        <v>26.288333333333338</v>
      </c>
      <c r="F18" s="25">
        <v>46.849333333333334</v>
      </c>
      <c r="G18" s="26">
        <v>39.792333333333339</v>
      </c>
      <c r="H18" s="28">
        <f t="shared" si="0"/>
        <v>-15.063181261917624</v>
      </c>
      <c r="I18" s="27">
        <f t="shared" si="5"/>
        <v>78.213402650098246</v>
      </c>
      <c r="J18" s="28">
        <f t="shared" si="1"/>
        <v>4.0139297420233842</v>
      </c>
      <c r="K18" s="27">
        <f t="shared" si="2"/>
        <v>4.9203818032554452</v>
      </c>
      <c r="L18" s="18"/>
    </row>
    <row r="19" spans="1:15">
      <c r="A19" s="16"/>
      <c r="B19" s="11" t="s">
        <v>26</v>
      </c>
      <c r="C19" s="25">
        <v>15.090333333333334</v>
      </c>
      <c r="D19" s="25">
        <v>23.273666666666667</v>
      </c>
      <c r="E19" s="25">
        <v>17.928666666666668</v>
      </c>
      <c r="F19" s="25">
        <v>22.21766666666667</v>
      </c>
      <c r="G19" s="26">
        <v>21.662333333333333</v>
      </c>
      <c r="H19" s="28">
        <f t="shared" si="0"/>
        <v>-2.4995124000420255</v>
      </c>
      <c r="I19" s="27">
        <f t="shared" si="5"/>
        <v>23.92258208455733</v>
      </c>
      <c r="J19" s="28">
        <f t="shared" si="1"/>
        <v>2.1851215237849297</v>
      </c>
      <c r="K19" s="27">
        <f t="shared" si="2"/>
        <v>2.3334249390413611</v>
      </c>
      <c r="L19" s="18"/>
    </row>
    <row r="20" spans="1:15">
      <c r="A20" s="16"/>
      <c r="B20" s="11" t="s">
        <v>21</v>
      </c>
      <c r="C20" s="25">
        <v>12.890666666666666</v>
      </c>
      <c r="D20" s="25">
        <v>15.035333333333334</v>
      </c>
      <c r="E20" s="25">
        <v>11.270666666666665</v>
      </c>
      <c r="F20" s="25">
        <v>16.512</v>
      </c>
      <c r="G20" s="26">
        <v>17.822000000000003</v>
      </c>
      <c r="H20" s="28">
        <f t="shared" si="0"/>
        <v>7.9336240310077688</v>
      </c>
      <c r="I20" s="27">
        <f t="shared" si="5"/>
        <v>46.504199692416925</v>
      </c>
      <c r="J20" s="28">
        <f t="shared" si="1"/>
        <v>1.7977396616351744</v>
      </c>
      <c r="K20" s="27">
        <f t="shared" si="2"/>
        <v>1.7341835743380318</v>
      </c>
      <c r="L20" s="18"/>
    </row>
    <row r="21" spans="1:15">
      <c r="A21" s="16"/>
      <c r="B21" s="11" t="s">
        <v>8</v>
      </c>
      <c r="C21" s="25">
        <v>8.7240000000000002</v>
      </c>
      <c r="D21" s="25">
        <v>11.182333333333332</v>
      </c>
      <c r="E21" s="25">
        <v>13.952</v>
      </c>
      <c r="F21" s="25">
        <v>10.241666666666667</v>
      </c>
      <c r="G21" s="26">
        <v>12.221333333333334</v>
      </c>
      <c r="H21" s="28">
        <f t="shared" si="0"/>
        <v>19.329536208299423</v>
      </c>
      <c r="I21" s="27">
        <f t="shared" si="5"/>
        <v>-26.593558868501521</v>
      </c>
      <c r="J21" s="28">
        <f t="shared" si="1"/>
        <v>1.2327895663448178</v>
      </c>
      <c r="K21" s="27">
        <f t="shared" si="2"/>
        <v>1.0756377245142124</v>
      </c>
      <c r="L21" s="18"/>
    </row>
    <row r="22" spans="1:15">
      <c r="A22" s="16"/>
      <c r="B22" s="11" t="s">
        <v>19</v>
      </c>
      <c r="C22" s="25">
        <v>8.2803333333333331</v>
      </c>
      <c r="D22" s="25">
        <v>12.030666666666667</v>
      </c>
      <c r="E22" s="25">
        <v>11.240333333333334</v>
      </c>
      <c r="F22" s="25">
        <v>11.276333333333332</v>
      </c>
      <c r="G22" s="26">
        <v>12.139000000000001</v>
      </c>
      <c r="H22" s="28">
        <f t="shared" si="0"/>
        <v>7.6502409175559727</v>
      </c>
      <c r="I22" s="27">
        <f t="shared" si="5"/>
        <v>0.32027519943060856</v>
      </c>
      <c r="J22" s="28">
        <f t="shared" si="1"/>
        <v>1.2244844435298723</v>
      </c>
      <c r="K22" s="27">
        <f t="shared" si="2"/>
        <v>1.1843042663170478</v>
      </c>
      <c r="L22" s="18"/>
    </row>
    <row r="23" spans="1:15">
      <c r="A23" s="16"/>
      <c r="B23" s="11" t="s">
        <v>23</v>
      </c>
      <c r="C23" s="25">
        <v>7.5763333333333343</v>
      </c>
      <c r="D23" s="25">
        <v>7.3963333333333336</v>
      </c>
      <c r="E23" s="25">
        <v>13.167999999999999</v>
      </c>
      <c r="F23" s="25">
        <v>10.155666666666667</v>
      </c>
      <c r="G23" s="26">
        <v>11.348333333333334</v>
      </c>
      <c r="H23" s="28">
        <f t="shared" si="0"/>
        <v>11.743854005973686</v>
      </c>
      <c r="I23" s="27">
        <f t="shared" si="5"/>
        <v>-22.876164439044146</v>
      </c>
      <c r="J23" s="28">
        <f t="shared" si="1"/>
        <v>1.1447283653231868</v>
      </c>
      <c r="K23" s="27">
        <f t="shared" si="2"/>
        <v>1.0666055183978684</v>
      </c>
      <c r="L23" s="18"/>
    </row>
    <row r="24" spans="1:15">
      <c r="A24" s="16"/>
      <c r="B24" s="11" t="s">
        <v>11</v>
      </c>
      <c r="C24" s="25">
        <v>8.977666666666666</v>
      </c>
      <c r="D24" s="25">
        <v>9.9606666666666666</v>
      </c>
      <c r="E24" s="25">
        <v>9.1726666666666663</v>
      </c>
      <c r="F24" s="25">
        <v>6.7369999999999992</v>
      </c>
      <c r="G24" s="26">
        <v>8.9250000000000007</v>
      </c>
      <c r="H24" s="28">
        <f t="shared" si="0"/>
        <v>32.4773638117857</v>
      </c>
      <c r="I24" s="27">
        <f t="shared" si="5"/>
        <v>-26.553528599462172</v>
      </c>
      <c r="J24" s="28">
        <f t="shared" si="1"/>
        <v>0.9002820379359181</v>
      </c>
      <c r="K24" s="27">
        <f t="shared" si="2"/>
        <v>0.70755782099777864</v>
      </c>
      <c r="L24" s="18"/>
    </row>
    <row r="25" spans="1:15">
      <c r="A25" s="16"/>
      <c r="B25" s="11" t="s">
        <v>9</v>
      </c>
      <c r="C25" s="25">
        <v>7.9450000000000003</v>
      </c>
      <c r="D25" s="25">
        <v>6.9819999999999993</v>
      </c>
      <c r="E25" s="25">
        <v>9.1063333333333336</v>
      </c>
      <c r="F25" s="25">
        <v>9.2939999999999987</v>
      </c>
      <c r="G25" s="26">
        <v>8.9193333333333324</v>
      </c>
      <c r="H25" s="28">
        <f t="shared" si="0"/>
        <v>-4.0312746574851062</v>
      </c>
      <c r="I25" s="27">
        <f t="shared" si="5"/>
        <v>2.0608367802628091</v>
      </c>
      <c r="J25" s="28">
        <f t="shared" si="1"/>
        <v>0.89971043029278397</v>
      </c>
      <c r="K25" s="27">
        <f t="shared" si="2"/>
        <v>0.97610841448023655</v>
      </c>
      <c r="L25" s="18"/>
    </row>
    <row r="26" spans="1:15">
      <c r="A26" s="16"/>
      <c r="B26" s="11" t="s">
        <v>22</v>
      </c>
      <c r="C26" s="25">
        <v>3.7469999999999999</v>
      </c>
      <c r="D26" s="25">
        <v>7.9690000000000003</v>
      </c>
      <c r="E26" s="25">
        <v>7.3006666666666673</v>
      </c>
      <c r="F26" s="25">
        <v>9.1673333333333336</v>
      </c>
      <c r="G26" s="26">
        <v>7.8823333333333325</v>
      </c>
      <c r="H26" s="28">
        <f t="shared" si="0"/>
        <v>-14.017162388189963</v>
      </c>
      <c r="I26" s="27">
        <f t="shared" si="5"/>
        <v>25.568441238243068</v>
      </c>
      <c r="J26" s="28">
        <f t="shared" si="1"/>
        <v>0.7951062315992774</v>
      </c>
      <c r="K26" s="27">
        <f t="shared" si="2"/>
        <v>0.96280516516159054</v>
      </c>
      <c r="L26" s="18"/>
    </row>
    <row r="27" spans="1:15">
      <c r="A27" s="16"/>
      <c r="B27" s="11" t="s">
        <v>6</v>
      </c>
      <c r="C27" s="25">
        <v>6.1733333333333329</v>
      </c>
      <c r="D27" s="25">
        <v>5.0853333333333337</v>
      </c>
      <c r="E27" s="25">
        <v>5.3246666666666664</v>
      </c>
      <c r="F27" s="25">
        <v>6.799666666666667</v>
      </c>
      <c r="G27" s="26">
        <v>7.7863333333333342</v>
      </c>
      <c r="H27" s="28">
        <f t="shared" si="0"/>
        <v>14.510515221334398</v>
      </c>
      <c r="I27" s="27">
        <f t="shared" si="5"/>
        <v>27.701264554901716</v>
      </c>
      <c r="J27" s="28">
        <f t="shared" si="1"/>
        <v>0.78542252564500881</v>
      </c>
      <c r="K27" s="27">
        <f t="shared" si="2"/>
        <v>0.71413942855542467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712.85600000000011</v>
      </c>
      <c r="D13" s="26">
        <v>652.97699999999998</v>
      </c>
      <c r="E13" s="26">
        <v>700.88566666666668</v>
      </c>
      <c r="F13" s="26">
        <v>936.54366666666681</v>
      </c>
      <c r="G13" s="26">
        <v>892.63499999999999</v>
      </c>
      <c r="H13" s="28">
        <f t="shared" ref="H13:H27" si="0">IF(OR(OR(G13=0,F13=0),G13=""),"",(G13/F13-1)*100)</f>
        <v>-4.6883736689978246</v>
      </c>
      <c r="I13" s="27">
        <f>IF(OR(OR(G13=0,F13=0),F13=""),"",(F13/E13-1)*100)</f>
        <v>33.622887613148535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527.55133333333345</v>
      </c>
      <c r="D14" s="25">
        <f t="shared" ref="D14:G14" si="3">D13-SUM(D15:D27)</f>
        <v>448.60966666666661</v>
      </c>
      <c r="E14" s="25">
        <f t="shared" si="3"/>
        <v>475.84633333333335</v>
      </c>
      <c r="F14" s="25">
        <f t="shared" si="3"/>
        <v>663.24033333333341</v>
      </c>
      <c r="G14" s="26">
        <f t="shared" si="3"/>
        <v>640.63833333333332</v>
      </c>
      <c r="H14" s="54">
        <f t="shared" si="0"/>
        <v>-3.4078144624296702</v>
      </c>
      <c r="I14" s="53">
        <f t="shared" ref="I14" si="4">IF(OR(OR(G14=0,F14=0),F14=""),"",(F14/E14-1)*100)</f>
        <v>39.381200793813711</v>
      </c>
      <c r="J14" s="54">
        <f t="shared" si="1"/>
        <v>71.769349547500752</v>
      </c>
      <c r="K14" s="53">
        <f t="shared" si="2"/>
        <v>70.817876084083636</v>
      </c>
      <c r="L14" s="18"/>
    </row>
    <row r="15" spans="1:15">
      <c r="A15" s="16"/>
      <c r="B15" s="12" t="s">
        <v>5</v>
      </c>
      <c r="C15" s="109">
        <v>58.353333333333332</v>
      </c>
      <c r="D15" s="109">
        <v>68.063000000000002</v>
      </c>
      <c r="E15" s="109">
        <v>80.713666666666668</v>
      </c>
      <c r="F15" s="109">
        <v>80.385333333333335</v>
      </c>
      <c r="G15" s="109">
        <v>90.714666666666673</v>
      </c>
      <c r="H15" s="50">
        <f t="shared" si="0"/>
        <v>12.849773590538916</v>
      </c>
      <c r="I15" s="36">
        <f>IF(OR(OR(G15=0,F15=0),F15=""),"",(F15/E15-1)*100)</f>
        <v>-0.40678778067324561</v>
      </c>
      <c r="J15" s="50">
        <f t="shared" si="1"/>
        <v>10.16257111435992</v>
      </c>
      <c r="K15" s="36">
        <f t="shared" si="2"/>
        <v>8.5831911735028541</v>
      </c>
      <c r="L15" s="18"/>
    </row>
    <row r="16" spans="1:15">
      <c r="A16" s="16"/>
      <c r="B16" s="11" t="s">
        <v>25</v>
      </c>
      <c r="C16" s="55">
        <v>24.137333333333334</v>
      </c>
      <c r="D16" s="55">
        <v>22.274000000000001</v>
      </c>
      <c r="E16" s="55">
        <v>25.446666666666669</v>
      </c>
      <c r="F16" s="55">
        <v>41.133000000000003</v>
      </c>
      <c r="G16" s="56">
        <v>29.327666666666669</v>
      </c>
      <c r="H16" s="54">
        <f t="shared" si="0"/>
        <v>-28.700394654737881</v>
      </c>
      <c r="I16" s="53">
        <f t="shared" ref="I16:I27" si="5">IF(OR(OR(G16=0,F16=0),F16=""),"",(F16/E16-1)*100)</f>
        <v>61.643961226093793</v>
      </c>
      <c r="J16" s="54">
        <f t="shared" si="1"/>
        <v>3.2855161030731113</v>
      </c>
      <c r="K16" s="53">
        <f t="shared" si="2"/>
        <v>4.3920002306352677</v>
      </c>
      <c r="L16" s="18"/>
      <c r="N16" s="23" t="s">
        <v>5</v>
      </c>
      <c r="O16" s="34">
        <f>J15</f>
        <v>10.16257111435992</v>
      </c>
    </row>
    <row r="17" spans="1:15">
      <c r="A17" s="16"/>
      <c r="B17" s="11" t="s">
        <v>24</v>
      </c>
      <c r="C17" s="55">
        <v>20.361999999999998</v>
      </c>
      <c r="D17" s="55">
        <v>25.453333333333333</v>
      </c>
      <c r="E17" s="55">
        <v>21.064000000000004</v>
      </c>
      <c r="F17" s="55">
        <v>24.873666666666665</v>
      </c>
      <c r="G17" s="56">
        <v>23.981333333333335</v>
      </c>
      <c r="H17" s="28">
        <f t="shared" si="0"/>
        <v>-3.5874619745111858</v>
      </c>
      <c r="I17" s="27">
        <f t="shared" si="5"/>
        <v>18.086150145588032</v>
      </c>
      <c r="J17" s="28">
        <f t="shared" si="1"/>
        <v>2.6865777538784985</v>
      </c>
      <c r="K17" s="27">
        <f t="shared" si="2"/>
        <v>2.6559003655640181</v>
      </c>
      <c r="L17" s="18"/>
      <c r="N17" s="23" t="s">
        <v>39</v>
      </c>
      <c r="O17" s="34">
        <f>100-O16</f>
        <v>89.83742888564008</v>
      </c>
    </row>
    <row r="18" spans="1:15">
      <c r="A18" s="16"/>
      <c r="B18" s="11" t="s">
        <v>26</v>
      </c>
      <c r="C18" s="25">
        <v>18.713333333333335</v>
      </c>
      <c r="D18" s="25">
        <v>15.092333333333334</v>
      </c>
      <c r="E18" s="25">
        <v>17.069666666666667</v>
      </c>
      <c r="F18" s="25">
        <v>24.084333333333333</v>
      </c>
      <c r="G18" s="26">
        <v>23.534333333333333</v>
      </c>
      <c r="H18" s="28">
        <f t="shared" si="0"/>
        <v>-2.2836422017078917</v>
      </c>
      <c r="I18" s="27">
        <f t="shared" si="5"/>
        <v>41.094338885742744</v>
      </c>
      <c r="J18" s="28">
        <f t="shared" si="1"/>
        <v>2.6365012948554933</v>
      </c>
      <c r="K18" s="27">
        <f t="shared" si="2"/>
        <v>2.571618835355959</v>
      </c>
      <c r="L18" s="18"/>
    </row>
    <row r="19" spans="1:15">
      <c r="A19" s="16"/>
      <c r="B19" s="11" t="s">
        <v>20</v>
      </c>
      <c r="C19" s="25">
        <v>9.3256666666666668</v>
      </c>
      <c r="D19" s="25">
        <v>12.685333333333332</v>
      </c>
      <c r="E19" s="25">
        <v>15.068</v>
      </c>
      <c r="F19" s="25">
        <v>28.041333333333331</v>
      </c>
      <c r="G19" s="26">
        <v>18.411333333333335</v>
      </c>
      <c r="H19" s="28">
        <f t="shared" si="0"/>
        <v>-34.342161571014209</v>
      </c>
      <c r="I19" s="27">
        <f t="shared" si="5"/>
        <v>86.09857534731438</v>
      </c>
      <c r="J19" s="28">
        <f t="shared" si="1"/>
        <v>2.0625825038602938</v>
      </c>
      <c r="K19" s="27">
        <f t="shared" si="2"/>
        <v>2.9941298341312428</v>
      </c>
      <c r="L19" s="18"/>
    </row>
    <row r="20" spans="1:15">
      <c r="A20" s="16"/>
      <c r="B20" s="11" t="s">
        <v>21</v>
      </c>
      <c r="C20" s="25">
        <v>6.9523333333333328</v>
      </c>
      <c r="D20" s="25">
        <v>9.4616666666666678</v>
      </c>
      <c r="E20" s="25">
        <v>10.041</v>
      </c>
      <c r="F20" s="25">
        <v>13.64</v>
      </c>
      <c r="G20" s="26">
        <v>13.456333333333333</v>
      </c>
      <c r="H20" s="28">
        <f t="shared" si="0"/>
        <v>-1.3465298142717574</v>
      </c>
      <c r="I20" s="27">
        <f t="shared" si="5"/>
        <v>35.843043521561604</v>
      </c>
      <c r="J20" s="28">
        <f t="shared" si="1"/>
        <v>1.5074843954509216</v>
      </c>
      <c r="K20" s="27">
        <f t="shared" si="2"/>
        <v>1.4564190101831875</v>
      </c>
      <c r="L20" s="18"/>
    </row>
    <row r="21" spans="1:15">
      <c r="A21" s="16"/>
      <c r="B21" s="11" t="s">
        <v>19</v>
      </c>
      <c r="C21" s="25">
        <v>9.2449999999999992</v>
      </c>
      <c r="D21" s="25">
        <v>8.8260000000000005</v>
      </c>
      <c r="E21" s="25">
        <v>8.3890000000000011</v>
      </c>
      <c r="F21" s="25">
        <v>11.747666666666666</v>
      </c>
      <c r="G21" s="26">
        <v>12.318666666666667</v>
      </c>
      <c r="H21" s="28">
        <f t="shared" si="0"/>
        <v>4.8605396816389312</v>
      </c>
      <c r="I21" s="27">
        <f t="shared" si="5"/>
        <v>40.036555807207819</v>
      </c>
      <c r="J21" s="28">
        <f t="shared" si="1"/>
        <v>1.3800340191306264</v>
      </c>
      <c r="K21" s="27">
        <f t="shared" si="2"/>
        <v>1.2543640072308424</v>
      </c>
      <c r="L21" s="18"/>
    </row>
    <row r="22" spans="1:15">
      <c r="A22" s="16"/>
      <c r="B22" s="11" t="s">
        <v>8</v>
      </c>
      <c r="C22" s="25">
        <v>13.498666666666665</v>
      </c>
      <c r="D22" s="25">
        <v>17.282666666666668</v>
      </c>
      <c r="E22" s="25">
        <v>16.571000000000002</v>
      </c>
      <c r="F22" s="25">
        <v>15.886000000000001</v>
      </c>
      <c r="G22" s="26">
        <v>10.894666666666666</v>
      </c>
      <c r="H22" s="28">
        <f t="shared" si="0"/>
        <v>-31.419698686474472</v>
      </c>
      <c r="I22" s="27">
        <f t="shared" si="5"/>
        <v>-4.1337275964033582</v>
      </c>
      <c r="J22" s="28">
        <f t="shared" si="1"/>
        <v>1.2205063286412325</v>
      </c>
      <c r="K22" s="27">
        <f t="shared" si="2"/>
        <v>1.6962369791620322</v>
      </c>
      <c r="L22" s="18"/>
    </row>
    <row r="23" spans="1:15">
      <c r="A23" s="16"/>
      <c r="B23" s="11" t="s">
        <v>9</v>
      </c>
      <c r="C23" s="25">
        <v>4.1619999999999999</v>
      </c>
      <c r="D23" s="25">
        <v>7.4189999999999996</v>
      </c>
      <c r="E23" s="25">
        <v>9.7746666666666666</v>
      </c>
      <c r="F23" s="25">
        <v>8.1043333333333329</v>
      </c>
      <c r="G23" s="26">
        <v>9.4183333333333348</v>
      </c>
      <c r="H23" s="28">
        <f t="shared" si="0"/>
        <v>16.213548307489845</v>
      </c>
      <c r="I23" s="27">
        <f t="shared" si="5"/>
        <v>-17.088391761014876</v>
      </c>
      <c r="J23" s="28">
        <f t="shared" si="1"/>
        <v>1.055115846155857</v>
      </c>
      <c r="K23" s="27">
        <f t="shared" si="2"/>
        <v>0.86534495099178477</v>
      </c>
      <c r="L23" s="18"/>
    </row>
    <row r="24" spans="1:15">
      <c r="A24" s="16"/>
      <c r="B24" s="11" t="s">
        <v>23</v>
      </c>
      <c r="C24" s="25">
        <v>4.9453333333333331</v>
      </c>
      <c r="D24" s="25">
        <v>5.1879999999999997</v>
      </c>
      <c r="E24" s="25">
        <v>6.2649999999999997</v>
      </c>
      <c r="F24" s="25">
        <v>8.66</v>
      </c>
      <c r="G24" s="26">
        <v>7.5956666666666663</v>
      </c>
      <c r="H24" s="28">
        <f t="shared" si="0"/>
        <v>-12.29022324865281</v>
      </c>
      <c r="I24" s="27">
        <f t="shared" si="5"/>
        <v>38.228252194732647</v>
      </c>
      <c r="J24" s="28">
        <f t="shared" si="1"/>
        <v>0.85092637714930131</v>
      </c>
      <c r="K24" s="27">
        <f t="shared" si="2"/>
        <v>0.92467658564416455</v>
      </c>
      <c r="L24" s="18"/>
    </row>
    <row r="25" spans="1:15">
      <c r="A25" s="16"/>
      <c r="B25" s="11" t="s">
        <v>11</v>
      </c>
      <c r="C25" s="25">
        <v>6.0389999999999988</v>
      </c>
      <c r="D25" s="25">
        <v>3.5233333333333334</v>
      </c>
      <c r="E25" s="25">
        <v>5.3483333333333336</v>
      </c>
      <c r="F25" s="25">
        <v>5.8073333333333332</v>
      </c>
      <c r="G25" s="26">
        <v>5.0543333333333331</v>
      </c>
      <c r="H25" s="28">
        <f t="shared" si="0"/>
        <v>-12.966364366892435</v>
      </c>
      <c r="I25" s="27">
        <f t="shared" si="5"/>
        <v>8.5821128077282474</v>
      </c>
      <c r="J25" s="28">
        <f t="shared" si="1"/>
        <v>0.5662262104144844</v>
      </c>
      <c r="K25" s="27">
        <f t="shared" si="2"/>
        <v>0.62008142706284197</v>
      </c>
      <c r="L25" s="18"/>
    </row>
    <row r="26" spans="1:15">
      <c r="A26" s="16"/>
      <c r="B26" s="11" t="s">
        <v>6</v>
      </c>
      <c r="C26" s="25">
        <v>6.6346666666666669</v>
      </c>
      <c r="D26" s="25">
        <v>6.0763333333333334</v>
      </c>
      <c r="E26" s="25">
        <v>6.5313333333333334</v>
      </c>
      <c r="F26" s="25">
        <v>7.2709999999999999</v>
      </c>
      <c r="G26" s="26">
        <v>3.8306666666666671</v>
      </c>
      <c r="H26" s="28">
        <f t="shared" si="0"/>
        <v>-47.315820840783005</v>
      </c>
      <c r="I26" s="27">
        <f t="shared" si="5"/>
        <v>11.324895376135547</v>
      </c>
      <c r="J26" s="28">
        <f t="shared" si="1"/>
        <v>0.42914143705620633</v>
      </c>
      <c r="K26" s="27">
        <f t="shared" si="2"/>
        <v>0.77636529494442497</v>
      </c>
      <c r="L26" s="18"/>
    </row>
    <row r="27" spans="1:15">
      <c r="A27" s="16"/>
      <c r="B27" s="11" t="s">
        <v>22</v>
      </c>
      <c r="C27" s="25">
        <v>2.9359999999999999</v>
      </c>
      <c r="D27" s="25">
        <v>3.0223333333333335</v>
      </c>
      <c r="E27" s="25">
        <v>2.7570000000000001</v>
      </c>
      <c r="F27" s="25">
        <v>3.6693333333333329</v>
      </c>
      <c r="G27" s="26">
        <v>3.4586666666666672</v>
      </c>
      <c r="H27" s="28">
        <f t="shared" si="0"/>
        <v>-5.7412790697674136</v>
      </c>
      <c r="I27" s="27">
        <f t="shared" si="5"/>
        <v>33.091524604038192</v>
      </c>
      <c r="J27" s="28">
        <f t="shared" si="1"/>
        <v>0.38746706847330287</v>
      </c>
      <c r="K27" s="27">
        <f t="shared" si="2"/>
        <v>0.39179522150773521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62.929666666666662</v>
      </c>
      <c r="D13" s="26">
        <v>57.612333333333332</v>
      </c>
      <c r="E13" s="26">
        <v>76.74166666666666</v>
      </c>
      <c r="F13" s="26">
        <v>91.545333333333318</v>
      </c>
      <c r="G13" s="26">
        <v>115.843</v>
      </c>
      <c r="H13" s="28">
        <f t="shared" ref="H13:H27" si="0">IF(OR(OR(G13=0,F13=0),G13=""),"",(G13/F13-1)*100)</f>
        <v>26.541676983352545</v>
      </c>
      <c r="I13" s="27">
        <f>IF(OR(OR(G13=0,F13=0),F13=""),"",(F13/E13-1)*100)</f>
        <v>19.290259528721897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42.169999999999987</v>
      </c>
      <c r="D14" s="25">
        <f t="shared" ref="D14:F14" si="3">D13-SUM(D15:D27)</f>
        <v>40.578999999999994</v>
      </c>
      <c r="E14" s="25">
        <f t="shared" si="3"/>
        <v>59.559333333333328</v>
      </c>
      <c r="F14" s="25">
        <f t="shared" si="3"/>
        <v>67.13888799999998</v>
      </c>
      <c r="G14" s="26">
        <f>G13-SUM(G15:G27)</f>
        <v>87.532333333333327</v>
      </c>
      <c r="H14" s="54">
        <f t="shared" si="0"/>
        <v>30.375012069507832</v>
      </c>
      <c r="I14" s="53">
        <f t="shared" ref="I14" si="4">IF(OR(OR(G14=0,F14=0),F14=""),"",(F14/E14-1)*100)</f>
        <v>12.726056929224615</v>
      </c>
      <c r="J14" s="54">
        <f t="shared" si="1"/>
        <v>75.561176189612951</v>
      </c>
      <c r="K14" s="53">
        <f t="shared" si="2"/>
        <v>73.339498099302332</v>
      </c>
      <c r="L14" s="18"/>
    </row>
    <row r="15" spans="1:15">
      <c r="A15" s="16"/>
      <c r="B15" s="12" t="s">
        <v>5</v>
      </c>
      <c r="C15" s="109">
        <v>8.0846666666666671</v>
      </c>
      <c r="D15" s="109">
        <v>7.375</v>
      </c>
      <c r="E15" s="109">
        <v>5.0579999999999998</v>
      </c>
      <c r="F15" s="109">
        <v>7.2320000000000002</v>
      </c>
      <c r="G15" s="109">
        <v>12.389333333333335</v>
      </c>
      <c r="H15" s="50">
        <f t="shared" si="0"/>
        <v>71.312684365781735</v>
      </c>
      <c r="I15" s="50">
        <f>IF(OR(OR(G15=0,F15=0),F15=""),"",(F15/E15-1)*100)</f>
        <v>42.981415579280345</v>
      </c>
      <c r="J15" s="50">
        <f t="shared" si="1"/>
        <v>10.694934811195614</v>
      </c>
      <c r="K15" s="50">
        <f t="shared" si="2"/>
        <v>7.8999111551289722</v>
      </c>
      <c r="L15" s="18"/>
    </row>
    <row r="16" spans="1:15">
      <c r="A16" s="16"/>
      <c r="B16" s="11" t="s">
        <v>25</v>
      </c>
      <c r="C16" s="25">
        <v>4.8166666666666664</v>
      </c>
      <c r="D16" s="25">
        <v>2.2876666666666665</v>
      </c>
      <c r="E16" s="25">
        <v>3.4623333333333335</v>
      </c>
      <c r="F16" s="25">
        <v>8.2306666666666661</v>
      </c>
      <c r="G16" s="26">
        <v>4.6946666666666665</v>
      </c>
      <c r="H16" s="28">
        <f t="shared" si="0"/>
        <v>-42.961283006641828</v>
      </c>
      <c r="I16" s="27">
        <f t="shared" ref="I16:I27" si="5">IF(OR(OR(G16=0,F16=0),F16=""),"",(F16/E16-1)*100)</f>
        <v>137.72022720708574</v>
      </c>
      <c r="J16" s="28">
        <f t="shared" si="1"/>
        <v>4.0526114367434083</v>
      </c>
      <c r="K16" s="27">
        <f t="shared" si="2"/>
        <v>8.9908096535050035</v>
      </c>
      <c r="L16" s="18"/>
      <c r="N16" s="23" t="s">
        <v>5</v>
      </c>
      <c r="O16" s="34">
        <f>J16</f>
        <v>4.0526114367434083</v>
      </c>
    </row>
    <row r="17" spans="1:15">
      <c r="A17" s="16"/>
      <c r="B17" s="11" t="s">
        <v>24</v>
      </c>
      <c r="C17" s="55">
        <v>2.1</v>
      </c>
      <c r="D17" s="55">
        <v>2.6343333333333336</v>
      </c>
      <c r="E17" s="55">
        <v>3.5573333333333337</v>
      </c>
      <c r="F17" s="55">
        <v>2.4009999999999998</v>
      </c>
      <c r="G17" s="56">
        <v>2.6943333333333332</v>
      </c>
      <c r="H17" s="28">
        <f t="shared" si="0"/>
        <v>12.21713175065946</v>
      </c>
      <c r="I17" s="27">
        <f t="shared" si="5"/>
        <v>-32.505622188905562</v>
      </c>
      <c r="J17" s="28">
        <f t="shared" si="1"/>
        <v>2.3258490658333546</v>
      </c>
      <c r="K17" s="27">
        <f t="shared" si="2"/>
        <v>2.6227442869834987</v>
      </c>
      <c r="L17" s="18"/>
      <c r="N17" s="23" t="s">
        <v>39</v>
      </c>
      <c r="O17" s="34">
        <f>100-O16</f>
        <v>95.947388563256595</v>
      </c>
    </row>
    <row r="18" spans="1:15">
      <c r="A18" s="16"/>
      <c r="B18" s="11" t="s">
        <v>20</v>
      </c>
      <c r="C18" s="25">
        <v>0.39733333333333337</v>
      </c>
      <c r="D18" s="25">
        <v>0</v>
      </c>
      <c r="E18" s="25">
        <v>1.3436666666666666</v>
      </c>
      <c r="F18" s="25">
        <v>1.7653333333333334</v>
      </c>
      <c r="G18" s="26">
        <v>2.3480000000000003</v>
      </c>
      <c r="H18" s="28">
        <f t="shared" si="0"/>
        <v>33.006042296072515</v>
      </c>
      <c r="I18" s="27">
        <f t="shared" si="5"/>
        <v>31.381791118829085</v>
      </c>
      <c r="J18" s="28">
        <f t="shared" si="1"/>
        <v>2.0268812099134172</v>
      </c>
      <c r="K18" s="27">
        <f t="shared" si="2"/>
        <v>1.9283706433242551</v>
      </c>
      <c r="L18" s="18"/>
    </row>
    <row r="19" spans="1:15">
      <c r="A19" s="16"/>
      <c r="B19" s="11" t="s">
        <v>26</v>
      </c>
      <c r="C19" s="25">
        <v>1.4336666666666666</v>
      </c>
      <c r="D19" s="25">
        <v>0.91466666666666663</v>
      </c>
      <c r="E19" s="25">
        <v>0.20699999999999999</v>
      </c>
      <c r="F19" s="25">
        <v>0</v>
      </c>
      <c r="G19" s="26">
        <v>1.7250000000000001</v>
      </c>
      <c r="H19" s="28" t="str">
        <f t="shared" si="0"/>
        <v/>
      </c>
      <c r="I19" s="27" t="str">
        <f t="shared" si="5"/>
        <v/>
      </c>
      <c r="J19" s="28">
        <f t="shared" si="1"/>
        <v>1.4890843641825575</v>
      </c>
      <c r="K19" s="27" t="str">
        <f t="shared" si="2"/>
        <v/>
      </c>
      <c r="L19" s="18"/>
    </row>
    <row r="20" spans="1:15">
      <c r="A20" s="16"/>
      <c r="B20" s="11" t="s">
        <v>8</v>
      </c>
      <c r="C20" s="25">
        <v>1.4750000000000001</v>
      </c>
      <c r="D20" s="25">
        <v>0.76333333333333331</v>
      </c>
      <c r="E20" s="25">
        <v>0.90633333333333344</v>
      </c>
      <c r="F20" s="25">
        <v>0.4913333333333334</v>
      </c>
      <c r="G20" s="26">
        <v>1.1659999999999999</v>
      </c>
      <c r="H20" s="28">
        <f t="shared" si="0"/>
        <v>137.31343283582083</v>
      </c>
      <c r="I20" s="27"/>
      <c r="J20" s="28">
        <f t="shared" si="1"/>
        <v>1.0065347064561518</v>
      </c>
      <c r="K20" s="27">
        <f t="shared" si="2"/>
        <v>0.53671040941464354</v>
      </c>
      <c r="L20" s="18"/>
    </row>
    <row r="21" spans="1:15">
      <c r="A21" s="16"/>
      <c r="B21" s="11" t="s">
        <v>21</v>
      </c>
      <c r="C21" s="25">
        <v>0.40666666666666668</v>
      </c>
      <c r="D21" s="25">
        <v>0.44933333333333331</v>
      </c>
      <c r="E21" s="25">
        <v>0.45566666666666666</v>
      </c>
      <c r="F21" s="25">
        <v>1.73</v>
      </c>
      <c r="G21" s="26">
        <v>1.1180000000000001</v>
      </c>
      <c r="H21" s="28">
        <f t="shared" si="0"/>
        <v>-35.375722543352595</v>
      </c>
      <c r="I21" s="27">
        <f t="shared" si="5"/>
        <v>279.66349670811996</v>
      </c>
      <c r="J21" s="28">
        <f t="shared" si="1"/>
        <v>0.96509931545281125</v>
      </c>
      <c r="K21" s="27">
        <f t="shared" si="2"/>
        <v>1.8897741009918585</v>
      </c>
      <c r="L21" s="18"/>
    </row>
    <row r="22" spans="1:15">
      <c r="A22" s="16"/>
      <c r="B22" s="11" t="s">
        <v>23</v>
      </c>
      <c r="C22" s="25">
        <v>0.42333333333333334</v>
      </c>
      <c r="D22" s="25">
        <v>0.45300000000000001</v>
      </c>
      <c r="E22" s="25">
        <v>0.495</v>
      </c>
      <c r="F22" s="25">
        <v>0.66966666666666663</v>
      </c>
      <c r="G22" s="26">
        <v>0.53133333333333332</v>
      </c>
      <c r="H22" s="28">
        <f t="shared" si="0"/>
        <v>-20.657043305126919</v>
      </c>
      <c r="I22" s="27">
        <f t="shared" si="5"/>
        <v>35.28619528619528</v>
      </c>
      <c r="J22" s="28">
        <f t="shared" si="1"/>
        <v>0.45866675874531332</v>
      </c>
      <c r="K22" s="27">
        <f t="shared" si="2"/>
        <v>0.73151371269607779</v>
      </c>
      <c r="L22" s="18"/>
    </row>
    <row r="23" spans="1:15">
      <c r="A23" s="16"/>
      <c r="B23" s="11" t="s">
        <v>11</v>
      </c>
      <c r="C23" s="25">
        <v>0.21333333333333335</v>
      </c>
      <c r="D23" s="25">
        <v>0.54533333333333334</v>
      </c>
      <c r="E23" s="25">
        <v>0.21933333333333335</v>
      </c>
      <c r="F23" s="25">
        <v>0.27333333333333337</v>
      </c>
      <c r="G23" s="26">
        <v>0.41033333333333338</v>
      </c>
      <c r="H23" s="28">
        <f t="shared" si="0"/>
        <v>50.121951219512198</v>
      </c>
      <c r="I23" s="27">
        <f t="shared" si="5"/>
        <v>24.62006079027357</v>
      </c>
      <c r="J23" s="28">
        <f t="shared" si="1"/>
        <v>0.35421504392439196</v>
      </c>
      <c r="K23" s="27">
        <f t="shared" si="2"/>
        <v>0.29857702559023586</v>
      </c>
      <c r="L23" s="18"/>
    </row>
    <row r="24" spans="1:15">
      <c r="A24" s="16"/>
      <c r="B24" s="11" t="s">
        <v>19</v>
      </c>
      <c r="C24" s="25">
        <v>0.83266666666666678</v>
      </c>
      <c r="D24" s="25">
        <v>0.41900000000000004</v>
      </c>
      <c r="E24" s="25">
        <v>0.44066666666666671</v>
      </c>
      <c r="F24" s="25">
        <v>0.83599999999999997</v>
      </c>
      <c r="G24" s="26">
        <v>0.37866666666666671</v>
      </c>
      <c r="H24" s="28">
        <f t="shared" si="0"/>
        <v>-54.704944178628388</v>
      </c>
      <c r="I24" s="27">
        <f t="shared" si="5"/>
        <v>89.712556732223874</v>
      </c>
      <c r="J24" s="28">
        <f t="shared" si="1"/>
        <v>0.32687919569302132</v>
      </c>
      <c r="K24" s="27">
        <f t="shared" si="2"/>
        <v>0.91320875631745302</v>
      </c>
      <c r="L24" s="18"/>
    </row>
    <row r="25" spans="1:15">
      <c r="A25" s="16"/>
      <c r="B25" s="11" t="s">
        <v>22</v>
      </c>
      <c r="C25" s="25">
        <v>0.11699999999999999</v>
      </c>
      <c r="D25" s="25">
        <v>0.26466666666666666</v>
      </c>
      <c r="E25" s="25">
        <v>0.23966666666666667</v>
      </c>
      <c r="F25" s="25">
        <v>0.28366666666666668</v>
      </c>
      <c r="G25" s="26">
        <v>0.33600000000000002</v>
      </c>
      <c r="H25" s="28">
        <f t="shared" si="0"/>
        <v>18.448883666274973</v>
      </c>
      <c r="I25" s="27">
        <f t="shared" si="5"/>
        <v>18.358831710709332</v>
      </c>
      <c r="J25" s="28">
        <f t="shared" si="1"/>
        <v>0.2900477370233851</v>
      </c>
      <c r="K25" s="27">
        <f t="shared" si="2"/>
        <v>0.30986469363084235</v>
      </c>
      <c r="L25" s="18"/>
    </row>
    <row r="26" spans="1:15">
      <c r="A26" s="16"/>
      <c r="B26" s="11" t="s">
        <v>9</v>
      </c>
      <c r="C26" s="25">
        <v>0.21433333333333335</v>
      </c>
      <c r="D26" s="25">
        <v>0.30633333333333335</v>
      </c>
      <c r="E26" s="25">
        <v>0.24400000000000002</v>
      </c>
      <c r="F26" s="25">
        <v>0.3813333333333333</v>
      </c>
      <c r="G26" s="26">
        <v>0.317</v>
      </c>
      <c r="H26" s="28">
        <f t="shared" si="0"/>
        <v>-16.870629370629363</v>
      </c>
      <c r="I26" s="27">
        <f t="shared" si="5"/>
        <v>56.284153005464454</v>
      </c>
      <c r="J26" s="28">
        <f t="shared" si="1"/>
        <v>0.27364622808456274</v>
      </c>
      <c r="K26" s="27">
        <f t="shared" si="2"/>
        <v>0.41655136253076808</v>
      </c>
      <c r="L26" s="18"/>
    </row>
    <row r="27" spans="1:15">
      <c r="A27" s="16"/>
      <c r="B27" s="11" t="s">
        <v>6</v>
      </c>
      <c r="C27" s="25">
        <v>0.245</v>
      </c>
      <c r="D27" s="25">
        <v>0.6206666666666667</v>
      </c>
      <c r="E27" s="25">
        <v>0.55333333333333334</v>
      </c>
      <c r="F27" s="25">
        <v>0.112112</v>
      </c>
      <c r="G27" s="26">
        <v>0.20200000000000004</v>
      </c>
      <c r="H27" s="28">
        <f t="shared" si="0"/>
        <v>80.176965891251626</v>
      </c>
      <c r="I27" s="27">
        <f t="shared" si="5"/>
        <v>-79.738795180722889</v>
      </c>
      <c r="J27" s="28">
        <f t="shared" si="1"/>
        <v>0.17437393713905894</v>
      </c>
      <c r="K27" s="27">
        <f t="shared" si="2"/>
        <v>0.12246610058404582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1044.0786666666665</v>
      </c>
      <c r="D13" s="26">
        <v>975.84533333333331</v>
      </c>
      <c r="E13" s="26">
        <v>898.17466666666667</v>
      </c>
      <c r="F13" s="26">
        <v>712.38133333333337</v>
      </c>
      <c r="G13" s="26">
        <v>779.3119999999999</v>
      </c>
      <c r="H13" s="28">
        <f t="shared" ref="H13:H25" si="0">IF(OR(OR(G13=0,F13=0),G13=""),"",(G13/F13-1)*100)</f>
        <v>9.3953425693354973</v>
      </c>
      <c r="I13" s="27">
        <f>IF(OR(OR(G13=0,F13=0),F13=""),"",(F13/E13-1)*100)</f>
        <v>-20.68565728121181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1037.5899999999999</v>
      </c>
      <c r="D14" s="25">
        <f t="shared" ref="D14:G14" si="3">D13-SUM(D15:D27)</f>
        <v>970.28233333333333</v>
      </c>
      <c r="E14" s="25">
        <f t="shared" si="3"/>
        <v>887.50433333333331</v>
      </c>
      <c r="F14" s="25">
        <f t="shared" si="3"/>
        <v>705.48691033333341</v>
      </c>
      <c r="G14" s="26">
        <f t="shared" si="3"/>
        <v>769.01766666666651</v>
      </c>
      <c r="H14" s="54">
        <f t="shared" si="0"/>
        <v>9.0052353066785606</v>
      </c>
      <c r="I14" s="53">
        <f t="shared" ref="I14" si="4">IF(OR(OR(G14=0,F14=0),F14=""),"",(F14/E14-1)*100)</f>
        <v>-20.508905271072841</v>
      </c>
      <c r="J14" s="54">
        <f t="shared" si="1"/>
        <v>98.679048528274507</v>
      </c>
      <c r="K14" s="53">
        <f t="shared" si="2"/>
        <v>99.032200497486372</v>
      </c>
      <c r="L14" s="18"/>
    </row>
    <row r="15" spans="1:15">
      <c r="A15" s="16"/>
      <c r="B15" s="11" t="s">
        <v>24</v>
      </c>
      <c r="C15" s="25">
        <v>0.29499999999999998</v>
      </c>
      <c r="D15" s="25">
        <v>0.30266666666666669</v>
      </c>
      <c r="E15" s="25">
        <v>0.33300000000000002</v>
      </c>
      <c r="F15" s="25">
        <v>0.85966666666666669</v>
      </c>
      <c r="G15" s="26">
        <v>3.9430000000000001</v>
      </c>
      <c r="H15" s="28">
        <f t="shared" si="0"/>
        <v>358.66614967041494</v>
      </c>
      <c r="I15" s="27">
        <f>IF(OR(OR(G15=0,F15=0),F15=""),"",(F15/E15-1)*100)</f>
        <v>158.15815815815816</v>
      </c>
      <c r="J15" s="28">
        <f t="shared" si="1"/>
        <v>0.50595910238774722</v>
      </c>
      <c r="K15" s="27">
        <f t="shared" si="2"/>
        <v>0.12067506915771703</v>
      </c>
      <c r="L15" s="18"/>
    </row>
    <row r="16" spans="1:15">
      <c r="A16" s="16"/>
      <c r="B16" s="12" t="s">
        <v>5</v>
      </c>
      <c r="C16" s="109">
        <v>0.9820000000000001</v>
      </c>
      <c r="D16" s="109">
        <v>0</v>
      </c>
      <c r="E16" s="109">
        <v>2.7243333333333335</v>
      </c>
      <c r="F16" s="109">
        <v>0.82200000000000006</v>
      </c>
      <c r="G16" s="109">
        <v>1.6036666666666666</v>
      </c>
      <c r="H16" s="50">
        <f t="shared" si="0"/>
        <v>95.093268450932669</v>
      </c>
      <c r="I16" s="36">
        <f t="shared" ref="I16:I25" si="5">IF(OR(OR(G16=0,F16=0),F16=""),"",(F16/E16-1)*100)</f>
        <v>-69.827480729230402</v>
      </c>
      <c r="J16" s="50">
        <f t="shared" si="1"/>
        <v>0.20577979893376042</v>
      </c>
      <c r="K16" s="50">
        <f t="shared" si="2"/>
        <v>0.11538763883013968</v>
      </c>
      <c r="L16" s="18"/>
      <c r="N16" s="23" t="s">
        <v>5</v>
      </c>
      <c r="O16" s="169">
        <f>+J16</f>
        <v>0.20577979893376042</v>
      </c>
    </row>
    <row r="17" spans="1:15">
      <c r="A17" s="16"/>
      <c r="B17" s="11" t="s">
        <v>22</v>
      </c>
      <c r="C17" s="25">
        <v>0.55466666666666675</v>
      </c>
      <c r="D17" s="25">
        <v>1.0323333333333331</v>
      </c>
      <c r="E17" s="25">
        <v>0.43533333333333335</v>
      </c>
      <c r="F17" s="25">
        <v>0.67466666666666664</v>
      </c>
      <c r="G17" s="26">
        <v>1.2696666666666667</v>
      </c>
      <c r="H17" s="28">
        <f t="shared" si="0"/>
        <v>88.191699604743093</v>
      </c>
      <c r="I17" s="53"/>
      <c r="J17" s="28">
        <f t="shared" si="1"/>
        <v>0.16292148288062636</v>
      </c>
      <c r="K17" s="27">
        <f t="shared" si="2"/>
        <v>9.4705831708111365E-2</v>
      </c>
      <c r="L17" s="18"/>
      <c r="N17" s="23" t="s">
        <v>39</v>
      </c>
      <c r="O17" s="169">
        <f>+J14</f>
        <v>98.679048528274507</v>
      </c>
    </row>
    <row r="18" spans="1:15">
      <c r="A18" s="16"/>
      <c r="B18" s="11" t="s">
        <v>25</v>
      </c>
      <c r="C18" s="55">
        <v>0.25866666666666666</v>
      </c>
      <c r="D18" s="55">
        <v>0</v>
      </c>
      <c r="E18" s="55">
        <v>0.43133333333333335</v>
      </c>
      <c r="F18" s="55">
        <v>0.7679999999999999</v>
      </c>
      <c r="G18" s="56">
        <v>1.208</v>
      </c>
      <c r="H18" s="54">
        <f t="shared" si="0"/>
        <v>57.291666666666671</v>
      </c>
      <c r="I18" s="53">
        <f t="shared" si="5"/>
        <v>78.052550231839234</v>
      </c>
      <c r="J18" s="54">
        <f t="shared" si="1"/>
        <v>0.15500852033588602</v>
      </c>
      <c r="K18" s="53">
        <f t="shared" si="2"/>
        <v>0.10780742897998448</v>
      </c>
      <c r="L18" s="18"/>
    </row>
    <row r="19" spans="1:15">
      <c r="A19" s="16"/>
      <c r="B19" s="11" t="s">
        <v>23</v>
      </c>
      <c r="C19" s="25">
        <v>1.2226666666666668</v>
      </c>
      <c r="D19" s="25">
        <v>1.9926666666666666</v>
      </c>
      <c r="E19" s="25">
        <v>2.6166666666666667</v>
      </c>
      <c r="F19" s="25">
        <v>1.2923333333333333</v>
      </c>
      <c r="G19" s="26">
        <v>0.99799999999999989</v>
      </c>
      <c r="H19" s="28">
        <f t="shared" si="0"/>
        <v>-22.775341759092093</v>
      </c>
      <c r="I19" s="27">
        <f t="shared" si="5"/>
        <v>-50.611464968152873</v>
      </c>
      <c r="J19" s="28">
        <f t="shared" si="1"/>
        <v>0.12806167491325682</v>
      </c>
      <c r="K19" s="27">
        <f t="shared" si="2"/>
        <v>0.18141033079661453</v>
      </c>
      <c r="L19" s="18"/>
    </row>
    <row r="20" spans="1:15">
      <c r="A20" s="16"/>
      <c r="B20" s="11" t="s">
        <v>8</v>
      </c>
      <c r="C20" s="25">
        <v>1.1093333333333333</v>
      </c>
      <c r="D20" s="25">
        <v>0.65433333333333332</v>
      </c>
      <c r="E20" s="25">
        <v>1.3116666666666668</v>
      </c>
      <c r="F20" s="25">
        <v>0.4323333333333334</v>
      </c>
      <c r="G20" s="26">
        <v>0.37</v>
      </c>
      <c r="H20" s="28">
        <f t="shared" si="0"/>
        <v>-14.417887432536636</v>
      </c>
      <c r="I20" s="27">
        <f t="shared" si="5"/>
        <v>-67.039390088945368</v>
      </c>
      <c r="J20" s="28">
        <f t="shared" si="1"/>
        <v>4.7477775268441914E-2</v>
      </c>
      <c r="K20" s="27">
        <f t="shared" si="2"/>
        <v>6.0688470220069408E-2</v>
      </c>
      <c r="L20" s="18"/>
    </row>
    <row r="21" spans="1:15">
      <c r="A21" s="16"/>
      <c r="B21" s="11" t="s">
        <v>21</v>
      </c>
      <c r="C21" s="25">
        <v>0.98833333333333329</v>
      </c>
      <c r="D21" s="25">
        <v>0.434</v>
      </c>
      <c r="E21" s="25">
        <v>0.35833333333333334</v>
      </c>
      <c r="F21" s="25">
        <v>0.505</v>
      </c>
      <c r="G21" s="26">
        <v>0.34933333333333333</v>
      </c>
      <c r="H21" s="28">
        <f t="shared" si="0"/>
        <v>-30.825082508250823</v>
      </c>
      <c r="I21" s="27">
        <f t="shared" si="5"/>
        <v>40.930232558139544</v>
      </c>
      <c r="J21" s="28">
        <f t="shared" si="1"/>
        <v>4.4825863496691098E-2</v>
      </c>
      <c r="K21" s="27">
        <f t="shared" si="2"/>
        <v>7.0888999524599178E-2</v>
      </c>
      <c r="L21" s="18"/>
    </row>
    <row r="22" spans="1:15">
      <c r="A22" s="16"/>
      <c r="B22" s="11" t="s">
        <v>9</v>
      </c>
      <c r="C22" s="25">
        <v>0.21266666666666667</v>
      </c>
      <c r="D22" s="25">
        <v>6.2666666666666662E-2</v>
      </c>
      <c r="E22" s="25">
        <v>0.31333333333333335</v>
      </c>
      <c r="F22" s="25">
        <v>0.15066666666666664</v>
      </c>
      <c r="G22" s="26">
        <v>0.29799999999999999</v>
      </c>
      <c r="H22" s="28">
        <f t="shared" si="0"/>
        <v>97.787610619469064</v>
      </c>
      <c r="I22" s="27">
        <f t="shared" si="5"/>
        <v>-51.914893617021285</v>
      </c>
      <c r="J22" s="28">
        <f t="shared" si="1"/>
        <v>3.8238856837826185E-2</v>
      </c>
      <c r="K22" s="27">
        <f t="shared" si="2"/>
        <v>2.1149721310309455E-2</v>
      </c>
      <c r="L22" s="18"/>
    </row>
    <row r="23" spans="1:15">
      <c r="A23" s="16"/>
      <c r="B23" s="11" t="s">
        <v>20</v>
      </c>
      <c r="C23" s="25">
        <v>0.46233333333333332</v>
      </c>
      <c r="D23" s="25">
        <v>0.22633333333333336</v>
      </c>
      <c r="E23" s="25">
        <v>0.8889999999999999</v>
      </c>
      <c r="F23" s="25">
        <v>1.083</v>
      </c>
      <c r="G23" s="26">
        <v>0.13833333333333334</v>
      </c>
      <c r="H23" s="28">
        <f t="shared" si="0"/>
        <v>-87.226839027393041</v>
      </c>
      <c r="I23" s="27">
        <f t="shared" si="5"/>
        <v>21.822272215973015</v>
      </c>
      <c r="J23" s="28">
        <f t="shared" si="1"/>
        <v>1.7750699762525579E-2</v>
      </c>
      <c r="K23" s="27">
        <f t="shared" si="2"/>
        <v>0.15202531977255626</v>
      </c>
      <c r="L23" s="18"/>
    </row>
    <row r="24" spans="1:15">
      <c r="A24" s="16"/>
      <c r="B24" s="11" t="s">
        <v>6</v>
      </c>
      <c r="C24" s="25">
        <v>0</v>
      </c>
      <c r="D24" s="25">
        <v>0</v>
      </c>
      <c r="E24" s="25">
        <v>0</v>
      </c>
      <c r="F24" s="25">
        <v>0</v>
      </c>
      <c r="G24" s="26">
        <v>0.11633333333333333</v>
      </c>
      <c r="H24" s="28" t="str">
        <f t="shared" si="0"/>
        <v/>
      </c>
      <c r="I24" s="27" t="str">
        <f t="shared" si="5"/>
        <v/>
      </c>
      <c r="J24" s="28">
        <f t="shared" si="1"/>
        <v>1.4927696908726331E-2</v>
      </c>
      <c r="K24" s="27" t="str">
        <f t="shared" si="2"/>
        <v/>
      </c>
      <c r="L24" s="18"/>
    </row>
    <row r="25" spans="1:15">
      <c r="A25" s="16"/>
      <c r="B25" s="11" t="s">
        <v>11</v>
      </c>
      <c r="C25" s="25">
        <v>5.1666666666666666E-2</v>
      </c>
      <c r="D25" s="25">
        <v>0.13766666666666666</v>
      </c>
      <c r="E25" s="25">
        <v>0.11066666666666665</v>
      </c>
      <c r="F25" s="25">
        <v>0.15733333333333335</v>
      </c>
      <c r="G25" s="26">
        <v>0</v>
      </c>
      <c r="H25" s="54" t="str">
        <f t="shared" si="0"/>
        <v/>
      </c>
      <c r="I25" s="53" t="str">
        <f t="shared" si="5"/>
        <v/>
      </c>
      <c r="J25" s="54" t="str">
        <f t="shared" si="1"/>
        <v/>
      </c>
      <c r="K25" s="53">
        <f t="shared" si="2"/>
        <v>2.2085549686871826E-2</v>
      </c>
      <c r="L25" s="18"/>
    </row>
    <row r="26" spans="1:15">
      <c r="A26" s="16"/>
      <c r="B26" s="11" t="s">
        <v>19</v>
      </c>
      <c r="C26" s="162">
        <v>0.35133333333333333</v>
      </c>
      <c r="D26" s="162">
        <v>0.57333333333333336</v>
      </c>
      <c r="E26" s="162">
        <v>0.72100000000000009</v>
      </c>
      <c r="F26" s="162">
        <v>0.149423</v>
      </c>
      <c r="G26" s="163">
        <v>0</v>
      </c>
      <c r="H26" s="54" t="str">
        <f t="shared" ref="H26" si="6">IF(OR(OR(G26=0,F26=0),G26=""),"",(G26/F26-1)*100)</f>
        <v/>
      </c>
      <c r="I26" s="53" t="str">
        <f t="shared" ref="I26" si="7">IF(OR(OR(G26=0,F26=0),F26=""),"",(F26/E26-1)*100)</f>
        <v/>
      </c>
      <c r="J26" s="54" t="str">
        <f t="shared" ref="J26" si="8">IF(G26=0,"",G26/$G$13*100)</f>
        <v/>
      </c>
      <c r="K26" s="53">
        <f t="shared" ref="K26" si="9">IF(F26=0,"",F26/$F$13*100)</f>
        <v>2.0975142526661748E-2</v>
      </c>
      <c r="L26" s="18"/>
    </row>
    <row r="27" spans="1:15">
      <c r="A27" s="16"/>
      <c r="B27" s="11" t="s">
        <v>26</v>
      </c>
      <c r="C27" s="25">
        <v>0</v>
      </c>
      <c r="D27" s="25">
        <v>0.14699999999999999</v>
      </c>
      <c r="E27" s="25">
        <v>0.42566666666666664</v>
      </c>
      <c r="F27" s="25">
        <v>0</v>
      </c>
      <c r="G27" s="26">
        <v>0</v>
      </c>
      <c r="H27" s="54" t="str">
        <f t="shared" ref="H27" si="10">IF(OR(OR(G27=0,F27=0),G27=""),"",(G27/F27-1)*100)</f>
        <v/>
      </c>
      <c r="I27" s="53" t="str">
        <f t="shared" ref="I27" si="11">IF(OR(OR(G27=0,F27=0),F27=""),"",(F27/E27-1)*100)</f>
        <v/>
      </c>
      <c r="J27" s="54" t="str">
        <f t="shared" ref="J27" si="12">IF(G27=0,"",G27/$G$13*100)</f>
        <v/>
      </c>
      <c r="K27" s="53" t="str">
        <f t="shared" ref="K27" si="13">IF(F27=0,"",F27/$F$13*100)</f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46.033333333333331</v>
      </c>
      <c r="D13" s="26">
        <v>4.0223333333333331</v>
      </c>
      <c r="E13" s="26">
        <v>12.909666666666666</v>
      </c>
      <c r="F13" s="26">
        <v>14.689</v>
      </c>
      <c r="G13" s="26">
        <v>22.093999999999998</v>
      </c>
      <c r="H13" s="28">
        <f t="shared" ref="H13:H18" si="0">IF(OR(OR(G13=0,F13=0),G13=""),"",(G13/F13-1)*100)</f>
        <v>50.411872830008832</v>
      </c>
      <c r="I13" s="27">
        <f>IF(OR(OR(G13=0,F13=0),F13=""),"",(F13/E13-1)*100)</f>
        <v>13.782953342456562</v>
      </c>
      <c r="J13" s="28">
        <f t="shared" ref="J13:J27" si="1">IF(G13=0,"",G13/$G$13*100)</f>
        <v>100</v>
      </c>
      <c r="K13" s="27">
        <f t="shared" ref="K13:K18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31.320666666666668</v>
      </c>
      <c r="D14" s="25">
        <f t="shared" ref="D14:G14" si="3">D13-SUM(D15:D27)</f>
        <v>2.0693333333333328</v>
      </c>
      <c r="E14" s="25">
        <f t="shared" si="3"/>
        <v>7.5823333333333318</v>
      </c>
      <c r="F14" s="25">
        <f t="shared" si="3"/>
        <v>4.7937523333333356</v>
      </c>
      <c r="G14" s="26">
        <f t="shared" si="3"/>
        <v>12.099999999999998</v>
      </c>
      <c r="H14" s="28">
        <f>IF(OR(OR(G14=0,F14=0),G14=""),"",(G14/F14-1)*100)</f>
        <v>152.41187192468627</v>
      </c>
      <c r="I14" s="27">
        <f>IF(OR(OR(G14=0,F14=0),F14=""),"",(F14/E14-1)*100)</f>
        <v>-36.777346463269843</v>
      </c>
      <c r="J14" s="28">
        <f t="shared" si="1"/>
        <v>54.765999818955372</v>
      </c>
      <c r="K14" s="27">
        <f t="shared" si="2"/>
        <v>32.63498082465339</v>
      </c>
      <c r="L14" s="18"/>
    </row>
    <row r="15" spans="1:15">
      <c r="A15" s="16"/>
      <c r="B15" s="12" t="s">
        <v>5</v>
      </c>
      <c r="C15" s="109">
        <v>3.9439999999999995</v>
      </c>
      <c r="D15" s="109">
        <v>0</v>
      </c>
      <c r="E15" s="109">
        <v>0.90666666666666673</v>
      </c>
      <c r="F15" s="109">
        <v>2.9533333333333331</v>
      </c>
      <c r="G15" s="109">
        <v>4.1286666666666667</v>
      </c>
      <c r="H15" s="50">
        <f t="shared" si="0"/>
        <v>39.796839729119647</v>
      </c>
      <c r="I15" s="36"/>
      <c r="J15" s="50">
        <f t="shared" si="1"/>
        <v>18.686822968528411</v>
      </c>
      <c r="K15" s="36">
        <f t="shared" si="2"/>
        <v>20.105748065445798</v>
      </c>
      <c r="L15" s="18"/>
    </row>
    <row r="16" spans="1:15">
      <c r="A16" s="16"/>
      <c r="B16" s="11" t="s">
        <v>24</v>
      </c>
      <c r="C16" s="55">
        <v>4.2316666666666665</v>
      </c>
      <c r="D16" s="55">
        <v>0.89600000000000002</v>
      </c>
      <c r="E16" s="55">
        <v>0.31666666666666665</v>
      </c>
      <c r="F16" s="55">
        <v>2.0129999999999999</v>
      </c>
      <c r="G16" s="56">
        <v>1.663</v>
      </c>
      <c r="H16" s="54">
        <f t="shared" si="0"/>
        <v>-17.386984600099353</v>
      </c>
      <c r="I16" s="27">
        <f t="shared" ref="I16:I18" si="4">IF(OR(OR(G16=0,F16=0),F16=""),"",(F16/E16-1)*100)</f>
        <v>535.68421052631572</v>
      </c>
      <c r="J16" s="54">
        <f t="shared" si="1"/>
        <v>7.5269303883407277</v>
      </c>
      <c r="K16" s="53">
        <f t="shared" si="2"/>
        <v>13.704132343930834</v>
      </c>
      <c r="L16" s="18"/>
      <c r="N16" s="23" t="s">
        <v>5</v>
      </c>
      <c r="O16" s="34">
        <f>J15</f>
        <v>18.686822968528411</v>
      </c>
    </row>
    <row r="17" spans="1:15">
      <c r="A17" s="16"/>
      <c r="B17" s="11" t="s">
        <v>21</v>
      </c>
      <c r="C17" s="55">
        <v>2.1739999999999999</v>
      </c>
      <c r="D17" s="55">
        <v>0.21133333333333335</v>
      </c>
      <c r="E17" s="55">
        <v>0.19699999999999998</v>
      </c>
      <c r="F17" s="55">
        <v>1.6013333333333335</v>
      </c>
      <c r="G17" s="56">
        <v>1.0916666666666666</v>
      </c>
      <c r="H17" s="28">
        <f t="shared" si="0"/>
        <v>-31.827643630308089</v>
      </c>
      <c r="I17" s="27">
        <f t="shared" si="4"/>
        <v>712.85956006768208</v>
      </c>
      <c r="J17" s="28">
        <f t="shared" si="1"/>
        <v>4.9410096255393627</v>
      </c>
      <c r="K17" s="27">
        <f t="shared" si="2"/>
        <v>10.901581682438106</v>
      </c>
      <c r="L17" s="18"/>
      <c r="N17" s="23" t="s">
        <v>39</v>
      </c>
      <c r="O17" s="34">
        <f>100-O16</f>
        <v>81.313177031471582</v>
      </c>
    </row>
    <row r="18" spans="1:15">
      <c r="A18" s="16"/>
      <c r="B18" s="11" t="s">
        <v>20</v>
      </c>
      <c r="C18" s="25">
        <v>0.12733333333333333</v>
      </c>
      <c r="D18" s="25">
        <v>0</v>
      </c>
      <c r="E18" s="25">
        <v>1.2146666666666668</v>
      </c>
      <c r="F18" s="25">
        <v>0.77633333333333321</v>
      </c>
      <c r="G18" s="26">
        <v>0.88500000000000001</v>
      </c>
      <c r="H18" s="28">
        <f t="shared" si="0"/>
        <v>13.997423787033082</v>
      </c>
      <c r="I18" s="27">
        <f t="shared" si="4"/>
        <v>-36.086717892425924</v>
      </c>
      <c r="J18" s="28">
        <f t="shared" si="1"/>
        <v>4.0056123834525215</v>
      </c>
      <c r="K18" s="27">
        <f t="shared" si="2"/>
        <v>5.2851340004992391</v>
      </c>
      <c r="L18" s="18"/>
    </row>
    <row r="19" spans="1:15">
      <c r="A19" s="16"/>
      <c r="B19" s="11" t="s">
        <v>25</v>
      </c>
      <c r="C19" s="25">
        <v>1.0513333333333332</v>
      </c>
      <c r="D19" s="25">
        <v>0.33633333333333332</v>
      </c>
      <c r="E19" s="25">
        <v>1.718333333333333</v>
      </c>
      <c r="F19" s="25">
        <v>1.8040000000000003</v>
      </c>
      <c r="G19" s="26">
        <v>0.66733333333333322</v>
      </c>
      <c r="H19" s="28">
        <f t="shared" ref="H19:H23" si="5">IF(OR(OR(G19=0,F19=0),G19=""),"",(G19/F19-1)*100)</f>
        <v>-63.00813008130082</v>
      </c>
      <c r="I19" s="27">
        <f t="shared" ref="I19:I23" si="6">IF(OR(OR(G19=0,F19=0),F19=""),"",(F19/E19-1)*100)</f>
        <v>4.9854510184287326</v>
      </c>
      <c r="J19" s="28">
        <f t="shared" ref="J19:J23" si="7">IF(G19=0,"",G19/$G$13*100)</f>
        <v>3.0204278688029929</v>
      </c>
      <c r="K19" s="27">
        <f t="shared" ref="K19:K27" si="8">IF(F19=0,"",F19/$F$13*100)</f>
        <v>12.281298931172989</v>
      </c>
      <c r="L19" s="18"/>
    </row>
    <row r="20" spans="1:15">
      <c r="A20" s="16"/>
      <c r="B20" s="11" t="s">
        <v>26</v>
      </c>
      <c r="C20" s="25">
        <v>1.415</v>
      </c>
      <c r="D20" s="25">
        <v>0</v>
      </c>
      <c r="E20" s="25">
        <v>0.33533333333333332</v>
      </c>
      <c r="F20" s="25">
        <v>0</v>
      </c>
      <c r="G20" s="26">
        <v>0.58133333333333326</v>
      </c>
      <c r="H20" s="28" t="str">
        <f t="shared" si="5"/>
        <v/>
      </c>
      <c r="I20" s="27" t="str">
        <f t="shared" si="6"/>
        <v/>
      </c>
      <c r="J20" s="28">
        <f t="shared" si="7"/>
        <v>2.6311819196765338</v>
      </c>
      <c r="K20" s="27" t="str">
        <f t="shared" si="8"/>
        <v/>
      </c>
      <c r="L20" s="18"/>
    </row>
    <row r="21" spans="1:15">
      <c r="A21" s="16"/>
      <c r="B21" s="11" t="s">
        <v>23</v>
      </c>
      <c r="C21" s="25">
        <v>0.48466666666666663</v>
      </c>
      <c r="D21" s="25">
        <v>0</v>
      </c>
      <c r="E21" s="25">
        <v>0</v>
      </c>
      <c r="F21" s="25">
        <v>0.16666666666666666</v>
      </c>
      <c r="G21" s="26">
        <v>0.28699999999999998</v>
      </c>
      <c r="H21" s="28">
        <f t="shared" ref="H21" si="9">IF(OR(OR(G21=0,F21=0),G21=""),"",(G21/F21-1)*100)</f>
        <v>72.2</v>
      </c>
      <c r="I21" s="27"/>
      <c r="J21" s="28">
        <f t="shared" si="7"/>
        <v>1.2989952023173712</v>
      </c>
      <c r="K21" s="27">
        <f t="shared" si="8"/>
        <v>1.134635895341185</v>
      </c>
      <c r="L21" s="18"/>
    </row>
    <row r="22" spans="1:15">
      <c r="A22" s="16"/>
      <c r="B22" s="11" t="s">
        <v>11</v>
      </c>
      <c r="C22" s="25">
        <v>0.50200000000000011</v>
      </c>
      <c r="D22" s="25">
        <v>3.9333333333333331E-2</v>
      </c>
      <c r="E22" s="25">
        <v>5.6666666666666671E-2</v>
      </c>
      <c r="F22" s="25">
        <v>5.8999999999999997E-2</v>
      </c>
      <c r="G22" s="26">
        <v>0.26333333333333336</v>
      </c>
      <c r="H22" s="28">
        <f t="shared" si="5"/>
        <v>346.3276836158193</v>
      </c>
      <c r="I22" s="27">
        <f t="shared" si="6"/>
        <v>4.1176470588235148</v>
      </c>
      <c r="J22" s="28">
        <f t="shared" si="7"/>
        <v>1.1918771310461365</v>
      </c>
      <c r="K22" s="27">
        <f t="shared" si="8"/>
        <v>0.4016611069507795</v>
      </c>
      <c r="L22" s="18"/>
    </row>
    <row r="23" spans="1:15">
      <c r="A23" s="16"/>
      <c r="B23" s="11" t="s">
        <v>8</v>
      </c>
      <c r="C23" s="25">
        <v>0.46233333333333332</v>
      </c>
      <c r="D23" s="25">
        <v>0.3066666666666667</v>
      </c>
      <c r="E23" s="25">
        <v>3.7999999999999999E-2</v>
      </c>
      <c r="F23" s="25">
        <v>0.27366666666666667</v>
      </c>
      <c r="G23" s="26">
        <v>0.17266666666666666</v>
      </c>
      <c r="H23" s="28">
        <f t="shared" si="5"/>
        <v>-36.906211936662615</v>
      </c>
      <c r="I23" s="27">
        <f t="shared" si="6"/>
        <v>620.17543859649129</v>
      </c>
      <c r="J23" s="28">
        <f t="shared" si="7"/>
        <v>0.78150930871126401</v>
      </c>
      <c r="K23" s="27">
        <f t="shared" si="8"/>
        <v>1.8630721401502257</v>
      </c>
      <c r="L23" s="18"/>
    </row>
    <row r="24" spans="1:15">
      <c r="A24" s="16"/>
      <c r="B24" s="11" t="s">
        <v>6</v>
      </c>
      <c r="C24" s="25">
        <v>0</v>
      </c>
      <c r="D24" s="25">
        <v>0</v>
      </c>
      <c r="E24" s="25">
        <v>0.17566666666666667</v>
      </c>
      <c r="F24" s="25">
        <v>0.112112</v>
      </c>
      <c r="G24" s="26">
        <v>0.104</v>
      </c>
      <c r="H24" s="28">
        <f t="shared" ref="H24:H27" si="10">IF(OR(OR(G24=0,F24=0),G24=""),"",(G24/F24-1)*100)</f>
        <v>-7.235621521335811</v>
      </c>
      <c r="I24" s="27">
        <f t="shared" ref="I24:I27" si="11">IF(OR(OR(G24=0,F24=0),F24=""),"",(F24/E24-1)*100)</f>
        <v>-36.179127134724851</v>
      </c>
      <c r="J24" s="28">
        <f t="shared" si="1"/>
        <v>0.47071603150176516</v>
      </c>
      <c r="K24" s="27">
        <f t="shared" si="8"/>
        <v>0.76323779699094563</v>
      </c>
      <c r="L24" s="18"/>
    </row>
    <row r="25" spans="1:15">
      <c r="A25" s="16"/>
      <c r="B25" s="11" t="s">
        <v>9</v>
      </c>
      <c r="C25" s="25">
        <v>0.18133333333333335</v>
      </c>
      <c r="D25" s="25">
        <v>0.115</v>
      </c>
      <c r="E25" s="25">
        <v>8.900000000000001E-2</v>
      </c>
      <c r="F25" s="25">
        <v>0</v>
      </c>
      <c r="G25" s="26">
        <v>8.7333333333333332E-2</v>
      </c>
      <c r="H25" s="28" t="str">
        <f t="shared" si="10"/>
        <v/>
      </c>
      <c r="I25" s="27" t="str">
        <f t="shared" si="11"/>
        <v/>
      </c>
      <c r="J25" s="28">
        <f t="shared" si="1"/>
        <v>0.39528077004314899</v>
      </c>
      <c r="K25" s="27" t="str">
        <f t="shared" si="8"/>
        <v/>
      </c>
      <c r="L25" s="18"/>
    </row>
    <row r="26" spans="1:15">
      <c r="A26" s="16"/>
      <c r="B26" s="11" t="s">
        <v>19</v>
      </c>
      <c r="C26" s="25">
        <v>8.3666666666666667E-2</v>
      </c>
      <c r="D26" s="25">
        <v>0</v>
      </c>
      <c r="E26" s="25">
        <v>0.14766666666666667</v>
      </c>
      <c r="F26" s="25">
        <v>0.13580233333333333</v>
      </c>
      <c r="G26" s="26">
        <v>6.2666666666666662E-2</v>
      </c>
      <c r="H26" s="28">
        <f t="shared" si="10"/>
        <v>-53.854499309044769</v>
      </c>
      <c r="I26" s="27">
        <f t="shared" si="11"/>
        <v>-8.0345372460496662</v>
      </c>
      <c r="J26" s="28">
        <f t="shared" si="1"/>
        <v>0.28363658308439699</v>
      </c>
      <c r="K26" s="27">
        <f t="shared" si="8"/>
        <v>0.92451721242653229</v>
      </c>
      <c r="L26" s="18"/>
    </row>
    <row r="27" spans="1:15">
      <c r="A27" s="16"/>
      <c r="B27" s="11" t="s">
        <v>22</v>
      </c>
      <c r="C27" s="25">
        <v>5.5333333333333339E-2</v>
      </c>
      <c r="D27" s="25">
        <v>4.8333333333333332E-2</v>
      </c>
      <c r="E27" s="25">
        <v>0.13166666666666668</v>
      </c>
      <c r="F27" s="25">
        <v>0</v>
      </c>
      <c r="G27" s="26">
        <v>0</v>
      </c>
      <c r="H27" s="28" t="str">
        <f t="shared" si="10"/>
        <v/>
      </c>
      <c r="I27" s="27" t="str">
        <f t="shared" si="11"/>
        <v/>
      </c>
      <c r="J27" s="28" t="str">
        <f t="shared" si="1"/>
        <v/>
      </c>
      <c r="K27" s="27" t="str">
        <f t="shared" si="8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6" t="s">
        <v>186</v>
      </c>
      <c r="C7" s="186"/>
      <c r="D7" s="186"/>
      <c r="E7" s="186"/>
      <c r="F7" s="186"/>
      <c r="G7" s="186"/>
      <c r="H7" s="186"/>
      <c r="I7" s="186"/>
      <c r="J7" s="18"/>
    </row>
    <row r="8" spans="1:13">
      <c r="A8" s="16"/>
      <c r="B8" s="186" t="s">
        <v>196</v>
      </c>
      <c r="C8" s="186"/>
      <c r="D8" s="186"/>
      <c r="E8" s="186"/>
      <c r="F8" s="186"/>
      <c r="G8" s="186"/>
      <c r="H8" s="186"/>
      <c r="I8" s="18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7" t="s">
        <v>2</v>
      </c>
      <c r="D10" s="187"/>
      <c r="E10" s="187"/>
      <c r="F10" s="187"/>
      <c r="G10" s="188" t="s">
        <v>110</v>
      </c>
      <c r="H10" s="188"/>
      <c r="I10" s="188" t="s">
        <v>28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109</v>
      </c>
      <c r="H11" s="76" t="s">
        <v>111</v>
      </c>
      <c r="I11" s="18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174</v>
      </c>
      <c r="M12" s="34">
        <f>SUM(F13:F14)</f>
        <v>3700.8960000000002</v>
      </c>
    </row>
    <row r="13" spans="1:13">
      <c r="A13" s="16"/>
      <c r="B13" s="11" t="s">
        <v>117</v>
      </c>
      <c r="C13" s="25">
        <v>1983.3103333333333</v>
      </c>
      <c r="D13" s="25">
        <v>1880.3556666666666</v>
      </c>
      <c r="E13" s="25">
        <v>1906.1069999999997</v>
      </c>
      <c r="F13" s="93">
        <v>1972.396</v>
      </c>
      <c r="G13" s="73">
        <f>IF(OR(OR(F13=0,E13=0),F13=""),"",(F13/E13-1)*100)</f>
        <v>3.4777166234634338</v>
      </c>
      <c r="H13" s="26">
        <f>F13-E13</f>
        <v>66.289000000000215</v>
      </c>
      <c r="I13" s="28">
        <f>IF(F13=0,"",F13/$M$12*100)</f>
        <v>53.295093944817687</v>
      </c>
      <c r="J13" s="18"/>
      <c r="L13" s="23" t="s">
        <v>112</v>
      </c>
    </row>
    <row r="14" spans="1:13">
      <c r="A14" s="16"/>
      <c r="B14" s="11" t="s">
        <v>76</v>
      </c>
      <c r="C14" s="25">
        <v>1281.8773333333334</v>
      </c>
      <c r="D14" s="25">
        <v>1442.5249999999999</v>
      </c>
      <c r="E14" s="25">
        <v>1557.2973333333337</v>
      </c>
      <c r="F14" s="93">
        <v>1728.5000000000002</v>
      </c>
      <c r="G14" s="73">
        <f t="shared" ref="G14" si="0">IF(OR(OR(F14=0,E14=0),F14=""),"",(F14/E14-1)*100)</f>
        <v>10.993576050131292</v>
      </c>
      <c r="H14" s="26">
        <f t="shared" ref="H14" si="1">F14-E14</f>
        <v>171.20266666666657</v>
      </c>
      <c r="I14" s="28">
        <f>IF(F14=0,"",F14/$M$12*100)</f>
        <v>46.704906055182313</v>
      </c>
      <c r="J14" s="18"/>
      <c r="L14" s="23" t="s">
        <v>113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6" t="s">
        <v>185</v>
      </c>
      <c r="C25" s="186"/>
      <c r="D25" s="186"/>
      <c r="E25" s="186"/>
      <c r="F25" s="186"/>
      <c r="G25" s="186"/>
      <c r="H25" s="186"/>
      <c r="I25" s="186"/>
      <c r="J25" s="91"/>
      <c r="K25" s="80"/>
      <c r="L25" s="23"/>
      <c r="M25" s="23"/>
    </row>
    <row r="26" spans="1:13" s="58" customFormat="1">
      <c r="A26" s="89"/>
      <c r="B26" s="186" t="s">
        <v>195</v>
      </c>
      <c r="C26" s="186"/>
      <c r="D26" s="186"/>
      <c r="E26" s="186"/>
      <c r="F26" s="186"/>
      <c r="G26" s="186"/>
      <c r="H26" s="186"/>
      <c r="I26" s="18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87" t="s">
        <v>2</v>
      </c>
      <c r="D28" s="187"/>
      <c r="E28" s="187"/>
      <c r="F28" s="187"/>
      <c r="G28" s="187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77</v>
      </c>
      <c r="C31" s="52">
        <v>61.009267290494925</v>
      </c>
      <c r="D31" s="52">
        <v>60.741082467643764</v>
      </c>
      <c r="E31" s="52">
        <v>56.588119023634313</v>
      </c>
      <c r="F31" s="52">
        <v>55.035647488651094</v>
      </c>
      <c r="G31" s="36">
        <v>53.295093944817687</v>
      </c>
      <c r="H31" s="8"/>
      <c r="I31" s="87"/>
      <c r="J31" s="18"/>
    </row>
    <row r="32" spans="1:13">
      <c r="A32" s="16"/>
      <c r="B32" s="11" t="s">
        <v>78</v>
      </c>
      <c r="C32" s="52">
        <v>61.009267290494925</v>
      </c>
      <c r="D32" s="52">
        <v>39.258917532356229</v>
      </c>
      <c r="E32" s="52">
        <v>43.411880976365687</v>
      </c>
      <c r="F32" s="52">
        <v>44.964352511348913</v>
      </c>
      <c r="G32" s="36">
        <v>46.70490605518232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194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118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4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4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4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89" t="s">
        <v>88</v>
      </c>
      <c r="D7" s="189"/>
      <c r="E7" s="189"/>
      <c r="F7" s="189"/>
      <c r="G7" s="189"/>
      <c r="H7" s="189"/>
      <c r="I7" s="189"/>
      <c r="J7" s="189"/>
      <c r="K7" s="189"/>
      <c r="L7" s="18"/>
      <c r="M7" s="16"/>
    </row>
    <row r="8" spans="1:15">
      <c r="A8" s="67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88"/>
      <c r="I11" s="188"/>
      <c r="J11" s="188"/>
      <c r="K11" s="18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27</v>
      </c>
      <c r="C13" s="26">
        <v>7221.8333333333339</v>
      </c>
      <c r="D13" s="26">
        <v>7187.9193333333333</v>
      </c>
      <c r="E13" s="26">
        <v>7068.5550000000003</v>
      </c>
      <c r="F13" s="26">
        <v>7194.7949999999992</v>
      </c>
      <c r="G13" s="26">
        <v>7352.7550000000001</v>
      </c>
      <c r="H13" s="28">
        <f t="shared" ref="H13:H27" si="0">IF(OR(OR(G13=0,F13=0),G13=""),"",(G13/F13-1)*100)</f>
        <v>2.1954760351059477</v>
      </c>
      <c r="I13" s="27">
        <f>IF(OR(OR(G13=0,F13=0),F13=""),"",(F13/E13-1)*100)</f>
        <v>1.7859378614157873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30</v>
      </c>
      <c r="C14" s="25">
        <f>C13-SUM(C15:C27)</f>
        <v>2784.2916666666661</v>
      </c>
      <c r="D14" s="25">
        <f t="shared" ref="D14:G14" si="3">D13-SUM(D15:D27)</f>
        <v>2712.4573333333328</v>
      </c>
      <c r="E14" s="25">
        <f t="shared" si="3"/>
        <v>2729.692</v>
      </c>
      <c r="F14" s="25">
        <f t="shared" si="3"/>
        <v>2710.4253333333336</v>
      </c>
      <c r="G14" s="26">
        <f t="shared" si="3"/>
        <v>2693.2013333333343</v>
      </c>
      <c r="H14" s="54">
        <f t="shared" ref="H14" si="4">IF(OR(OR(G14=0,F14=0),G14=""),"",(G14/F14-1)*100)</f>
        <v>-0.63547221862838565</v>
      </c>
      <c r="I14" s="53">
        <f t="shared" ref="I14" si="5">IF(OR(OR(G14=0,F14=0),F14=""),"",(F14/E14-1)*100)</f>
        <v>-0.70581833652537673</v>
      </c>
      <c r="J14" s="54">
        <f t="shared" ref="J14" si="6">IF(G14=0,"",G14/$G$13*100)</f>
        <v>36.628465566081481</v>
      </c>
      <c r="K14" s="53">
        <f t="shared" ref="K14" si="7">IF(F14=0,"",F14/$F$13*100)</f>
        <v>37.672030034675544</v>
      </c>
      <c r="L14" s="18"/>
      <c r="M14" s="16"/>
    </row>
    <row r="15" spans="1:15">
      <c r="A15" s="67"/>
      <c r="B15" s="12" t="s">
        <v>5</v>
      </c>
      <c r="C15" s="109">
        <v>1904.2826666666667</v>
      </c>
      <c r="D15" s="109">
        <v>1983.3103333333333</v>
      </c>
      <c r="E15" s="109">
        <v>1880.3556666666666</v>
      </c>
      <c r="F15" s="109">
        <v>1906.1069999999997</v>
      </c>
      <c r="G15" s="109">
        <v>1972.396</v>
      </c>
      <c r="H15" s="50">
        <f t="shared" si="0"/>
        <v>3.4777166234634338</v>
      </c>
      <c r="I15" s="36">
        <f>IF(OR(OR(G15=0,F15=0),F15=""),"",(F15/E15-1)*100)</f>
        <v>1.3694926864013413</v>
      </c>
      <c r="J15" s="50">
        <f t="shared" si="1"/>
        <v>26.825264815705136</v>
      </c>
      <c r="K15" s="36">
        <f t="shared" si="2"/>
        <v>26.492860463710223</v>
      </c>
      <c r="L15" s="18"/>
      <c r="M15" s="16"/>
      <c r="O15" s="58"/>
    </row>
    <row r="16" spans="1:15">
      <c r="A16" s="67"/>
      <c r="B16" s="11" t="s">
        <v>24</v>
      </c>
      <c r="C16" s="55">
        <v>781.09866666666676</v>
      </c>
      <c r="D16" s="55">
        <v>792.38633333333325</v>
      </c>
      <c r="E16" s="55">
        <v>745.029</v>
      </c>
      <c r="F16" s="55">
        <v>841.94</v>
      </c>
      <c r="G16" s="56">
        <v>896.43666666666661</v>
      </c>
      <c r="H16" s="54">
        <f t="shared" si="0"/>
        <v>6.4727494437449851</v>
      </c>
      <c r="I16" s="53">
        <f t="shared" ref="I16:I27" si="8">IF(OR(OR(G16=0,F16=0),F16=""),"",(F16/E16-1)*100)</f>
        <v>13.007681580180108</v>
      </c>
      <c r="J16" s="54">
        <f t="shared" si="1"/>
        <v>12.191847364241928</v>
      </c>
      <c r="K16" s="53">
        <f t="shared" si="2"/>
        <v>11.702070733078568</v>
      </c>
      <c r="L16" s="18"/>
      <c r="M16" s="16"/>
      <c r="N16" s="23" t="s">
        <v>5</v>
      </c>
      <c r="O16" s="34">
        <f>J15</f>
        <v>26.825264815705136</v>
      </c>
    </row>
    <row r="17" spans="1:15">
      <c r="A17" s="67"/>
      <c r="B17" s="11" t="s">
        <v>25</v>
      </c>
      <c r="C17" s="55">
        <v>547.21699999999998</v>
      </c>
      <c r="D17" s="55">
        <v>513.71533333333332</v>
      </c>
      <c r="E17" s="55">
        <v>499.70766666666668</v>
      </c>
      <c r="F17" s="55">
        <v>489.77000000000004</v>
      </c>
      <c r="G17" s="56">
        <v>506.80966666666666</v>
      </c>
      <c r="H17" s="28">
        <f t="shared" si="0"/>
        <v>3.4791160476686178</v>
      </c>
      <c r="I17" s="27">
        <f t="shared" si="8"/>
        <v>-1.9886960576283585</v>
      </c>
      <c r="J17" s="28">
        <f t="shared" si="1"/>
        <v>6.8927859920079841</v>
      </c>
      <c r="K17" s="27">
        <f t="shared" si="2"/>
        <v>6.8072822088746117</v>
      </c>
      <c r="L17" s="18"/>
      <c r="M17" s="16"/>
      <c r="N17" s="23" t="s">
        <v>39</v>
      </c>
      <c r="O17" s="34">
        <f>100-O16</f>
        <v>73.17473518429486</v>
      </c>
    </row>
    <row r="18" spans="1:15">
      <c r="A18" s="67"/>
      <c r="B18" s="11" t="s">
        <v>26</v>
      </c>
      <c r="C18" s="25">
        <v>251.19500000000002</v>
      </c>
      <c r="D18" s="25">
        <v>247.172</v>
      </c>
      <c r="E18" s="25">
        <v>267.83133333333336</v>
      </c>
      <c r="F18" s="25">
        <v>282.15133333333335</v>
      </c>
      <c r="G18" s="26">
        <v>300.22733333333332</v>
      </c>
      <c r="H18" s="28">
        <f t="shared" si="0"/>
        <v>6.4064910792553276</v>
      </c>
      <c r="I18" s="27">
        <f t="shared" si="8"/>
        <v>5.3466485126211216</v>
      </c>
      <c r="J18" s="28">
        <f t="shared" si="1"/>
        <v>4.0831951198337668</v>
      </c>
      <c r="K18" s="27">
        <f t="shared" si="2"/>
        <v>3.9216035110567207</v>
      </c>
      <c r="L18" s="18"/>
      <c r="M18" s="16"/>
    </row>
    <row r="19" spans="1:15">
      <c r="A19" s="67"/>
      <c r="B19" s="11" t="s">
        <v>20</v>
      </c>
      <c r="C19" s="25">
        <v>197.98866666666669</v>
      </c>
      <c r="D19" s="25">
        <v>196.92099999999999</v>
      </c>
      <c r="E19" s="25">
        <v>218.0556666666667</v>
      </c>
      <c r="F19" s="25">
        <v>217.90433333333334</v>
      </c>
      <c r="G19" s="26">
        <v>203.33100000000002</v>
      </c>
      <c r="H19" s="28">
        <f t="shared" si="0"/>
        <v>-6.6879502166853015</v>
      </c>
      <c r="I19" s="27">
        <f t="shared" si="8"/>
        <v>-6.9401238521671349E-2</v>
      </c>
      <c r="J19" s="28">
        <f t="shared" si="1"/>
        <v>2.7653716192093984</v>
      </c>
      <c r="K19" s="27">
        <f t="shared" si="2"/>
        <v>3.0286385273427996</v>
      </c>
      <c r="L19" s="18"/>
      <c r="M19" s="16"/>
    </row>
    <row r="20" spans="1:15">
      <c r="A20" s="67"/>
      <c r="B20" s="11" t="s">
        <v>6</v>
      </c>
      <c r="C20" s="25">
        <v>124.361</v>
      </c>
      <c r="D20" s="25">
        <v>134.24733333333333</v>
      </c>
      <c r="E20" s="25">
        <v>126.517</v>
      </c>
      <c r="F20" s="25">
        <v>134.07733333333334</v>
      </c>
      <c r="G20" s="26">
        <v>139.89433333333332</v>
      </c>
      <c r="H20" s="28">
        <f t="shared" si="0"/>
        <v>4.338540941546154</v>
      </c>
      <c r="I20" s="27">
        <f t="shared" si="8"/>
        <v>5.9757450250427668</v>
      </c>
      <c r="J20" s="28">
        <f t="shared" si="1"/>
        <v>1.9026111074465737</v>
      </c>
      <c r="K20" s="27">
        <f t="shared" si="2"/>
        <v>1.863532363789842</v>
      </c>
      <c r="L20" s="18"/>
      <c r="M20" s="16"/>
    </row>
    <row r="21" spans="1:15">
      <c r="A21" s="67"/>
      <c r="B21" s="11" t="s">
        <v>23</v>
      </c>
      <c r="C21" s="25">
        <v>132.233</v>
      </c>
      <c r="D21" s="25">
        <v>136.42633333333333</v>
      </c>
      <c r="E21" s="25">
        <v>126.79466666666667</v>
      </c>
      <c r="F21" s="25">
        <v>125.83</v>
      </c>
      <c r="G21" s="26">
        <v>135.08866666666665</v>
      </c>
      <c r="H21" s="28">
        <f t="shared" si="0"/>
        <v>7.358075710614842</v>
      </c>
      <c r="I21" s="27">
        <f t="shared" si="8"/>
        <v>-0.76081012871204168</v>
      </c>
      <c r="J21" s="28">
        <f t="shared" si="1"/>
        <v>1.8372523858970775</v>
      </c>
      <c r="K21" s="27">
        <f t="shared" si="2"/>
        <v>1.7489032001606719</v>
      </c>
      <c r="L21" s="18"/>
      <c r="M21" s="16"/>
    </row>
    <row r="22" spans="1:15">
      <c r="A22" s="67"/>
      <c r="B22" s="11" t="s">
        <v>21</v>
      </c>
      <c r="C22" s="25">
        <v>122.55300000000001</v>
      </c>
      <c r="D22" s="25">
        <v>97.256</v>
      </c>
      <c r="E22" s="25">
        <v>111.992</v>
      </c>
      <c r="F22" s="25">
        <v>121.33433333333335</v>
      </c>
      <c r="G22" s="26">
        <v>112.36433333333335</v>
      </c>
      <c r="H22" s="28">
        <f t="shared" si="0"/>
        <v>-7.3927962132180225</v>
      </c>
      <c r="I22" s="27">
        <f t="shared" si="8"/>
        <v>8.34196490225494</v>
      </c>
      <c r="J22" s="28">
        <f t="shared" si="1"/>
        <v>1.528193627195974</v>
      </c>
      <c r="K22" s="27">
        <f t="shared" si="2"/>
        <v>1.6864182139078789</v>
      </c>
      <c r="L22" s="18"/>
      <c r="M22" s="16"/>
    </row>
    <row r="23" spans="1:15">
      <c r="A23" s="67"/>
      <c r="B23" s="11" t="s">
        <v>8</v>
      </c>
      <c r="C23" s="25">
        <v>103.84233333333331</v>
      </c>
      <c r="D23" s="25">
        <v>98.516000000000005</v>
      </c>
      <c r="E23" s="25">
        <v>94.132666666666665</v>
      </c>
      <c r="F23" s="25">
        <v>91.86066666666666</v>
      </c>
      <c r="G23" s="26">
        <v>103.06666666666668</v>
      </c>
      <c r="H23" s="28">
        <f t="shared" si="0"/>
        <v>12.198909943319979</v>
      </c>
      <c r="I23" s="27">
        <f t="shared" si="8"/>
        <v>-2.4136148273004809</v>
      </c>
      <c r="J23" s="28">
        <f t="shared" si="1"/>
        <v>1.4017421587781271</v>
      </c>
      <c r="K23" s="27">
        <f t="shared" si="2"/>
        <v>1.2767655877153787</v>
      </c>
      <c r="L23" s="18"/>
      <c r="M23" s="16"/>
    </row>
    <row r="24" spans="1:15">
      <c r="A24" s="67"/>
      <c r="B24" s="11" t="s">
        <v>22</v>
      </c>
      <c r="C24" s="25">
        <v>88.38600000000001</v>
      </c>
      <c r="D24" s="25">
        <v>92.153999999999996</v>
      </c>
      <c r="E24" s="25">
        <v>88.207333333333338</v>
      </c>
      <c r="F24" s="25">
        <v>90.665333333333336</v>
      </c>
      <c r="G24" s="26">
        <v>94.737333333333325</v>
      </c>
      <c r="H24" s="28">
        <f t="shared" si="0"/>
        <v>4.4912425182723092</v>
      </c>
      <c r="I24" s="27">
        <f t="shared" si="8"/>
        <v>2.7866163811020916</v>
      </c>
      <c r="J24" s="28">
        <f t="shared" si="1"/>
        <v>1.2884603571495763</v>
      </c>
      <c r="K24" s="27">
        <f t="shared" si="2"/>
        <v>1.2601517254255798</v>
      </c>
      <c r="L24" s="18"/>
      <c r="M24" s="16"/>
    </row>
    <row r="25" spans="1:15">
      <c r="A25" s="67"/>
      <c r="B25" s="11" t="s">
        <v>19</v>
      </c>
      <c r="C25" s="25">
        <v>69.470333333333343</v>
      </c>
      <c r="D25" s="25">
        <v>72.126666666666665</v>
      </c>
      <c r="E25" s="25">
        <v>71.029666666666657</v>
      </c>
      <c r="F25" s="25">
        <v>75.12</v>
      </c>
      <c r="G25" s="26">
        <v>76.94</v>
      </c>
      <c r="H25" s="28">
        <f t="shared" si="0"/>
        <v>2.422790202342906</v>
      </c>
      <c r="I25" s="27">
        <f t="shared" si="8"/>
        <v>5.7586266771161521</v>
      </c>
      <c r="J25" s="28">
        <f t="shared" si="1"/>
        <v>1.0464104951137361</v>
      </c>
      <c r="K25" s="27">
        <f t="shared" si="2"/>
        <v>1.0440881220382237</v>
      </c>
      <c r="L25" s="18"/>
      <c r="M25" s="16"/>
    </row>
    <row r="26" spans="1:15">
      <c r="A26" s="67"/>
      <c r="B26" s="11" t="s">
        <v>11</v>
      </c>
      <c r="C26" s="25">
        <v>64.002666666666656</v>
      </c>
      <c r="D26" s="25">
        <v>60.18</v>
      </c>
      <c r="E26" s="25">
        <v>59.005000000000003</v>
      </c>
      <c r="F26" s="25">
        <v>61.499333333333333</v>
      </c>
      <c r="G26" s="26">
        <v>66.047666666666672</v>
      </c>
      <c r="H26" s="28">
        <f t="shared" si="0"/>
        <v>7.395744127307613</v>
      </c>
      <c r="I26" s="27">
        <f t="shared" si="8"/>
        <v>4.2273253679066647</v>
      </c>
      <c r="J26" s="28">
        <f t="shared" si="1"/>
        <v>0.89827101088866246</v>
      </c>
      <c r="K26" s="27">
        <f t="shared" si="2"/>
        <v>0.85477533874604261</v>
      </c>
      <c r="L26" s="18"/>
      <c r="M26" s="16"/>
    </row>
    <row r="27" spans="1:15">
      <c r="A27" s="67"/>
      <c r="B27" s="11" t="s">
        <v>9</v>
      </c>
      <c r="C27" s="25">
        <v>50.911333333333339</v>
      </c>
      <c r="D27" s="25">
        <v>51.050666666666672</v>
      </c>
      <c r="E27" s="25">
        <v>50.205333333333328</v>
      </c>
      <c r="F27" s="25">
        <v>46.11</v>
      </c>
      <c r="G27" s="26">
        <v>52.213999999999999</v>
      </c>
      <c r="H27" s="28">
        <f t="shared" si="0"/>
        <v>13.237909347213183</v>
      </c>
      <c r="I27" s="27">
        <f t="shared" si="8"/>
        <v>-8.1571678971689483</v>
      </c>
      <c r="J27" s="28">
        <f t="shared" si="1"/>
        <v>0.71012838045059301</v>
      </c>
      <c r="K27" s="27">
        <f t="shared" si="2"/>
        <v>0.64087996947793524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9129.3333333333358</v>
      </c>
      <c r="D13" s="26">
        <v>9917.1663333333345</v>
      </c>
      <c r="E13" s="26">
        <v>10237.693000000001</v>
      </c>
      <c r="F13" s="26">
        <v>11757.006666666668</v>
      </c>
      <c r="G13" s="26">
        <v>12023.141333333337</v>
      </c>
      <c r="H13" s="28">
        <f t="shared" ref="H13:H21" si="0">IF(OR(OR(G13=0,F13=0),G13=""),"",(G13/F13-1)*100)</f>
        <v>2.2636260590139123</v>
      </c>
      <c r="I13" s="27">
        <f>IF(OR(OR(G13=0,F13=0),F13=""),"",(F13/E13-1)*100)</f>
        <v>14.840390961778848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5596.5890000000036</v>
      </c>
      <c r="D14" s="25">
        <f t="shared" ref="D14:G14" si="3">D13-SUM(D15:D38)</f>
        <v>5959.8436666666676</v>
      </c>
      <c r="E14" s="25">
        <f t="shared" si="3"/>
        <v>6064.619333333334</v>
      </c>
      <c r="F14" s="25">
        <f t="shared" si="3"/>
        <v>7261.9336666666677</v>
      </c>
      <c r="G14" s="26">
        <f t="shared" si="3"/>
        <v>6409.2560000000012</v>
      </c>
      <c r="H14" s="54">
        <f t="shared" si="0"/>
        <v>-11.741744083680928</v>
      </c>
      <c r="I14" s="53">
        <f t="shared" ref="I14" si="4">IF(OR(OR(G14=0,F14=0),F14=""),"",(F14/E14-1)*100)</f>
        <v>19.742613139005492</v>
      </c>
      <c r="J14" s="54">
        <f t="shared" si="1"/>
        <v>53.307665794718538</v>
      </c>
      <c r="K14" s="53">
        <f t="shared" si="2"/>
        <v>61.766858457736696</v>
      </c>
      <c r="L14" s="18"/>
    </row>
    <row r="15" spans="1:15">
      <c r="A15" s="16"/>
      <c r="B15" s="12" t="s">
        <v>5</v>
      </c>
      <c r="C15" s="29">
        <v>1217.0179999999998</v>
      </c>
      <c r="D15" s="29">
        <v>1281.8773333333334</v>
      </c>
      <c r="E15" s="29">
        <v>1442.5249999999999</v>
      </c>
      <c r="F15" s="29">
        <v>1557.2973333333337</v>
      </c>
      <c r="G15" s="109">
        <v>1728.5000000000002</v>
      </c>
      <c r="H15" s="50">
        <f t="shared" si="0"/>
        <v>10.993576050131292</v>
      </c>
      <c r="I15" s="36">
        <f>IF(OR(OR(G15=0,F15=0),F15=""),"",(F15/E15-1)*100)</f>
        <v>7.9563496877581796</v>
      </c>
      <c r="J15" s="50">
        <f t="shared" si="1"/>
        <v>14.376442496004371</v>
      </c>
      <c r="K15" s="36">
        <f t="shared" si="2"/>
        <v>13.245695758160666</v>
      </c>
      <c r="L15" s="18"/>
    </row>
    <row r="16" spans="1:15">
      <c r="A16" s="16"/>
      <c r="B16" s="11" t="s">
        <v>24</v>
      </c>
      <c r="C16" s="55">
        <v>498.32699999999977</v>
      </c>
      <c r="D16" s="55">
        <v>607.72133333333352</v>
      </c>
      <c r="E16" s="55">
        <v>640.24199999999996</v>
      </c>
      <c r="F16" s="55">
        <v>661.96299999999997</v>
      </c>
      <c r="G16" s="56">
        <v>638.06333333333339</v>
      </c>
      <c r="H16" s="54">
        <f t="shared" si="0"/>
        <v>-3.61042334188868</v>
      </c>
      <c r="I16" s="53">
        <f t="shared" ref="I16:I21" si="5">IF(OR(OR(G16=0,F16=0),F16=""),"",(F16/E16-1)*100)</f>
        <v>3.3926234142714895</v>
      </c>
      <c r="J16" s="54">
        <f t="shared" si="1"/>
        <v>5.3069602664018136</v>
      </c>
      <c r="K16" s="53">
        <f t="shared" si="2"/>
        <v>5.6303702019391544</v>
      </c>
      <c r="L16" s="18"/>
      <c r="N16" s="23" t="s">
        <v>5</v>
      </c>
      <c r="O16" s="34">
        <f>J15</f>
        <v>14.376442496004371</v>
      </c>
    </row>
    <row r="17" spans="1:15">
      <c r="A17" s="16"/>
      <c r="B17" s="11" t="s">
        <v>25</v>
      </c>
      <c r="C17" s="55">
        <v>442.31133333333332</v>
      </c>
      <c r="D17" s="55">
        <v>512.38866666666672</v>
      </c>
      <c r="E17" s="55">
        <v>531.01733333333323</v>
      </c>
      <c r="F17" s="55">
        <v>578.82933333333335</v>
      </c>
      <c r="G17" s="56">
        <v>518.84633333333329</v>
      </c>
      <c r="H17" s="28">
        <f t="shared" si="0"/>
        <v>-10.362812757704065</v>
      </c>
      <c r="I17" s="27">
        <f t="shared" si="5"/>
        <v>9.0038492152171088</v>
      </c>
      <c r="J17" s="28">
        <f t="shared" si="1"/>
        <v>4.3153974402252704</v>
      </c>
      <c r="K17" s="27">
        <f t="shared" si="2"/>
        <v>4.9232712861720467</v>
      </c>
      <c r="L17" s="18"/>
      <c r="N17" s="23" t="s">
        <v>39</v>
      </c>
      <c r="O17" s="34">
        <f>100-O16</f>
        <v>85.623557503995627</v>
      </c>
    </row>
    <row r="18" spans="1:15">
      <c r="A18" s="16"/>
      <c r="B18" s="11" t="s">
        <v>26</v>
      </c>
      <c r="C18" s="25">
        <v>385.64299999999992</v>
      </c>
      <c r="D18" s="25">
        <v>392.86933333333343</v>
      </c>
      <c r="E18" s="25">
        <v>363.75966666666665</v>
      </c>
      <c r="F18" s="25">
        <v>420.57633333333331</v>
      </c>
      <c r="G18" s="26">
        <v>414.53433333333334</v>
      </c>
      <c r="H18" s="28">
        <f t="shared" si="0"/>
        <v>-1.4366000939979862</v>
      </c>
      <c r="I18" s="27">
        <f t="shared" si="5"/>
        <v>15.619287093401413</v>
      </c>
      <c r="J18" s="28">
        <f t="shared" si="1"/>
        <v>3.4478038795407424</v>
      </c>
      <c r="K18" s="27">
        <f t="shared" si="2"/>
        <v>3.577239898364152</v>
      </c>
      <c r="L18" s="18"/>
    </row>
    <row r="19" spans="1:15">
      <c r="A19" s="16"/>
      <c r="B19" s="11" t="s">
        <v>20</v>
      </c>
      <c r="C19" s="25">
        <v>181.11833333333334</v>
      </c>
      <c r="D19" s="25">
        <v>243.47433333333333</v>
      </c>
      <c r="E19" s="25">
        <v>241.14933333333329</v>
      </c>
      <c r="F19" s="25">
        <v>298.78966666666662</v>
      </c>
      <c r="G19" s="26">
        <v>302.65633333333329</v>
      </c>
      <c r="H19" s="28">
        <f t="shared" si="0"/>
        <v>1.2941099033991543</v>
      </c>
      <c r="I19" s="27">
        <f t="shared" si="5"/>
        <v>23.902339905563363</v>
      </c>
      <c r="J19" s="28">
        <f t="shared" si="1"/>
        <v>2.5172816732532231</v>
      </c>
      <c r="K19" s="27">
        <f t="shared" si="2"/>
        <v>2.541375327393423</v>
      </c>
      <c r="L19" s="18"/>
    </row>
    <row r="20" spans="1:15">
      <c r="A20" s="16"/>
      <c r="B20" s="11" t="s">
        <v>6</v>
      </c>
      <c r="C20" s="25">
        <v>184.774</v>
      </c>
      <c r="D20" s="25">
        <v>191.83133333333333</v>
      </c>
      <c r="E20" s="25">
        <v>199.37833333333333</v>
      </c>
      <c r="F20" s="25">
        <v>205.51866666666666</v>
      </c>
      <c r="G20" s="26">
        <v>216.05033333333338</v>
      </c>
      <c r="H20" s="28">
        <f t="shared" si="0"/>
        <v>5.1244331415151612</v>
      </c>
      <c r="I20" s="27">
        <f t="shared" si="5"/>
        <v>3.0797395236861203</v>
      </c>
      <c r="J20" s="28">
        <f t="shared" si="1"/>
        <v>1.7969541182581676</v>
      </c>
      <c r="K20" s="27">
        <f t="shared" si="2"/>
        <v>1.7480526505896339</v>
      </c>
      <c r="L20" s="18"/>
    </row>
    <row r="21" spans="1:15">
      <c r="A21" s="16"/>
      <c r="B21" s="11" t="s">
        <v>21</v>
      </c>
      <c r="C21" s="25">
        <v>145.64433333333335</v>
      </c>
      <c r="D21" s="25">
        <v>202.99500000000003</v>
      </c>
      <c r="E21" s="25">
        <v>200.63566666666668</v>
      </c>
      <c r="F21" s="25">
        <v>185.39333333333332</v>
      </c>
      <c r="G21" s="26">
        <v>189.95666666666668</v>
      </c>
      <c r="H21" s="28">
        <f t="shared" si="0"/>
        <v>2.4614333489158424</v>
      </c>
      <c r="I21" s="27">
        <f t="shared" si="5"/>
        <v>-7.597020802216969</v>
      </c>
      <c r="J21" s="28">
        <f t="shared" si="1"/>
        <v>1.5799254238160274</v>
      </c>
      <c r="K21" s="27">
        <f t="shared" si="2"/>
        <v>1.5768752930876393</v>
      </c>
      <c r="L21" s="18"/>
    </row>
    <row r="22" spans="1:15">
      <c r="A22" s="16"/>
      <c r="B22" s="11" t="s">
        <v>16</v>
      </c>
      <c r="C22" s="25"/>
      <c r="D22" s="25"/>
      <c r="E22" s="25"/>
      <c r="F22" s="25"/>
      <c r="G22" s="26">
        <v>171.25333333333333</v>
      </c>
      <c r="H22" s="28" t="str">
        <f t="shared" ref="H22:H38" si="6">IF(OR(OR(G22=0,F22=0),G22=""),"",(G22/F22-1)*100)</f>
        <v/>
      </c>
      <c r="I22" s="27" t="str">
        <f t="shared" ref="I22:I38" si="7">IF(OR(OR(G22=0,F22=0),F22=""),"",(F22/E22-1)*100)</f>
        <v/>
      </c>
      <c r="J22" s="28">
        <f t="shared" ref="J22:J38" si="8">IF(G22=0,"",G22/$G$13*100)</f>
        <v>1.4243643036828086</v>
      </c>
      <c r="K22" s="27" t="str">
        <f t="shared" ref="K22:K38" si="9">IF(F22=0,"",F22/$F$13*100)</f>
        <v/>
      </c>
      <c r="L22" s="18"/>
    </row>
    <row r="23" spans="1:15">
      <c r="A23" s="16"/>
      <c r="B23" s="11" t="s">
        <v>10</v>
      </c>
      <c r="C23" s="25"/>
      <c r="D23" s="25"/>
      <c r="E23" s="25"/>
      <c r="F23" s="25"/>
      <c r="G23" s="26">
        <v>139.13933333333333</v>
      </c>
      <c r="H23" s="28" t="str">
        <f t="shared" si="6"/>
        <v/>
      </c>
      <c r="I23" s="27" t="str">
        <f t="shared" si="7"/>
        <v/>
      </c>
      <c r="J23" s="28">
        <f t="shared" si="8"/>
        <v>1.1572627275667053</v>
      </c>
      <c r="K23" s="27" t="str">
        <f t="shared" si="9"/>
        <v/>
      </c>
      <c r="L23" s="18"/>
    </row>
    <row r="24" spans="1:15">
      <c r="A24" s="16"/>
      <c r="B24" s="11" t="s">
        <v>18</v>
      </c>
      <c r="C24" s="25"/>
      <c r="D24" s="25"/>
      <c r="E24" s="25"/>
      <c r="F24" s="25"/>
      <c r="G24" s="26">
        <v>138.32033333333334</v>
      </c>
      <c r="H24" s="28" t="str">
        <f t="shared" si="6"/>
        <v/>
      </c>
      <c r="I24" s="27" t="str">
        <f t="shared" si="7"/>
        <v/>
      </c>
      <c r="J24" s="28">
        <f t="shared" si="8"/>
        <v>1.1504508638674127</v>
      </c>
      <c r="K24" s="27" t="str">
        <f t="shared" si="9"/>
        <v/>
      </c>
      <c r="L24" s="18"/>
    </row>
    <row r="25" spans="1:15">
      <c r="A25" s="16"/>
      <c r="B25" s="11" t="s">
        <v>23</v>
      </c>
      <c r="C25" s="25">
        <v>93.044000000000011</v>
      </c>
      <c r="D25" s="25">
        <v>92.952333333333314</v>
      </c>
      <c r="E25" s="25">
        <v>111.32666666666668</v>
      </c>
      <c r="F25" s="25">
        <v>114.97100000000002</v>
      </c>
      <c r="G25" s="26">
        <v>124.03033333333332</v>
      </c>
      <c r="H25" s="28">
        <f t="shared" si="6"/>
        <v>7.8796682061852863</v>
      </c>
      <c r="I25" s="27">
        <f t="shared" si="7"/>
        <v>3.273549314330193</v>
      </c>
      <c r="J25" s="28">
        <f t="shared" si="8"/>
        <v>1.0315967341202894</v>
      </c>
      <c r="K25" s="27">
        <f t="shared" si="9"/>
        <v>0.97789346608065197</v>
      </c>
      <c r="L25" s="18"/>
    </row>
    <row r="26" spans="1:15">
      <c r="A26" s="16"/>
      <c r="B26" s="11" t="s">
        <v>8</v>
      </c>
      <c r="C26" s="25">
        <v>97.190000000000012</v>
      </c>
      <c r="D26" s="25">
        <v>113.09166666666665</v>
      </c>
      <c r="E26" s="25">
        <v>119.49066666666667</v>
      </c>
      <c r="F26" s="25">
        <v>122.55766666666666</v>
      </c>
      <c r="G26" s="26">
        <v>121.20966666666668</v>
      </c>
      <c r="H26" s="28">
        <f t="shared" si="6"/>
        <v>-1.0998903917339486</v>
      </c>
      <c r="I26" s="27">
        <f t="shared" si="7"/>
        <v>2.5667276663170258</v>
      </c>
      <c r="J26" s="28">
        <f t="shared" si="8"/>
        <v>1.0081364204762457</v>
      </c>
      <c r="K26" s="27">
        <f t="shared" si="9"/>
        <v>1.0424223626081692</v>
      </c>
      <c r="L26" s="18"/>
    </row>
    <row r="27" spans="1:15">
      <c r="A27" s="16"/>
      <c r="B27" s="11" t="s">
        <v>4</v>
      </c>
      <c r="C27" s="25"/>
      <c r="D27" s="25"/>
      <c r="E27" s="25"/>
      <c r="F27" s="25"/>
      <c r="G27" s="26">
        <v>110.25933333333334</v>
      </c>
      <c r="H27" s="28" t="str">
        <f t="shared" si="6"/>
        <v/>
      </c>
      <c r="I27" s="27" t="str">
        <f t="shared" si="7"/>
        <v/>
      </c>
      <c r="J27" s="28">
        <f t="shared" si="8"/>
        <v>0.91705927990422009</v>
      </c>
      <c r="K27" s="27" t="str">
        <f t="shared" si="9"/>
        <v/>
      </c>
      <c r="L27" s="18"/>
    </row>
    <row r="28" spans="1:15">
      <c r="A28" s="16"/>
      <c r="B28" s="11" t="s">
        <v>19</v>
      </c>
      <c r="C28" s="25">
        <v>86.367666666666651</v>
      </c>
      <c r="D28" s="25">
        <v>93.666333333333313</v>
      </c>
      <c r="E28" s="25">
        <v>98.591000000000008</v>
      </c>
      <c r="F28" s="25">
        <v>106.934</v>
      </c>
      <c r="G28" s="26">
        <v>107.02566666666664</v>
      </c>
      <c r="H28" s="28">
        <f t="shared" si="6"/>
        <v>8.5722657589393236E-2</v>
      </c>
      <c r="I28" s="27">
        <f t="shared" si="7"/>
        <v>8.4622328610116426</v>
      </c>
      <c r="J28" s="28">
        <f t="shared" si="8"/>
        <v>0.89016392388190024</v>
      </c>
      <c r="K28" s="27">
        <f t="shared" si="9"/>
        <v>0.90953422951760388</v>
      </c>
      <c r="L28" s="18"/>
    </row>
    <row r="29" spans="1:15">
      <c r="A29" s="16"/>
      <c r="B29" s="11" t="s">
        <v>15</v>
      </c>
      <c r="C29" s="25"/>
      <c r="D29" s="25"/>
      <c r="E29" s="25"/>
      <c r="F29" s="25"/>
      <c r="G29" s="26">
        <v>101.41199999999999</v>
      </c>
      <c r="H29" s="28" t="str">
        <f t="shared" si="6"/>
        <v/>
      </c>
      <c r="I29" s="27" t="str">
        <f t="shared" si="7"/>
        <v/>
      </c>
      <c r="J29" s="28">
        <f t="shared" si="8"/>
        <v>0.84347340839155038</v>
      </c>
      <c r="K29" s="27" t="str">
        <f t="shared" si="9"/>
        <v/>
      </c>
      <c r="L29" s="18"/>
    </row>
    <row r="30" spans="1:15">
      <c r="A30" s="16"/>
      <c r="B30" s="11" t="s">
        <v>12</v>
      </c>
      <c r="C30" s="25"/>
      <c r="D30" s="25"/>
      <c r="E30" s="25"/>
      <c r="F30" s="25"/>
      <c r="G30" s="26">
        <v>93.143666666666675</v>
      </c>
      <c r="H30" s="28" t="str">
        <f t="shared" si="6"/>
        <v/>
      </c>
      <c r="I30" s="27" t="str">
        <f t="shared" si="7"/>
        <v/>
      </c>
      <c r="J30" s="28">
        <f t="shared" si="8"/>
        <v>0.77470325004358243</v>
      </c>
      <c r="K30" s="27" t="str">
        <f t="shared" si="9"/>
        <v/>
      </c>
      <c r="L30" s="18"/>
    </row>
    <row r="31" spans="1:15">
      <c r="A31" s="16"/>
      <c r="B31" s="11" t="s">
        <v>9</v>
      </c>
      <c r="C31" s="25">
        <v>68.779999999999973</v>
      </c>
      <c r="D31" s="25">
        <v>76.186666666666653</v>
      </c>
      <c r="E31" s="25">
        <v>84.134000000000015</v>
      </c>
      <c r="F31" s="25">
        <v>83.065333333333328</v>
      </c>
      <c r="G31" s="26">
        <v>90.695999999999998</v>
      </c>
      <c r="H31" s="28">
        <f t="shared" si="6"/>
        <v>9.1863432799884404</v>
      </c>
      <c r="I31" s="27">
        <f t="shared" si="7"/>
        <v>-1.2701959572428367</v>
      </c>
      <c r="J31" s="28">
        <f t="shared" si="8"/>
        <v>0.75434528702204928</v>
      </c>
      <c r="K31" s="27">
        <f t="shared" si="9"/>
        <v>0.70651770206815667</v>
      </c>
      <c r="L31" s="18"/>
    </row>
    <row r="32" spans="1:15">
      <c r="A32" s="16"/>
      <c r="B32" s="11" t="s">
        <v>11</v>
      </c>
      <c r="C32" s="25">
        <v>74.292999999999992</v>
      </c>
      <c r="D32" s="25">
        <v>78.365666666666669</v>
      </c>
      <c r="E32" s="25">
        <v>78.237333333333339</v>
      </c>
      <c r="F32" s="25">
        <v>90.426999999999992</v>
      </c>
      <c r="G32" s="26">
        <v>87.775333333333336</v>
      </c>
      <c r="H32" s="28">
        <f t="shared" si="6"/>
        <v>-2.9323837644361306</v>
      </c>
      <c r="I32" s="27">
        <f t="shared" si="7"/>
        <v>15.580370837451829</v>
      </c>
      <c r="J32" s="28">
        <f t="shared" si="8"/>
        <v>0.7300532439885925</v>
      </c>
      <c r="K32" s="27">
        <f t="shared" si="9"/>
        <v>0.76913284617229649</v>
      </c>
      <c r="L32" s="18"/>
    </row>
    <row r="33" spans="1:14">
      <c r="A33" s="16"/>
      <c r="B33" s="11" t="s">
        <v>181</v>
      </c>
      <c r="C33" s="25"/>
      <c r="D33" s="25"/>
      <c r="E33" s="25"/>
      <c r="F33" s="25"/>
      <c r="G33" s="26">
        <v>71.602999999999994</v>
      </c>
      <c r="H33" s="28" t="str">
        <f t="shared" si="6"/>
        <v/>
      </c>
      <c r="I33" s="27" t="str">
        <f t="shared" si="7"/>
        <v/>
      </c>
      <c r="J33" s="28">
        <f t="shared" si="8"/>
        <v>0.59554319470141781</v>
      </c>
      <c r="K33" s="27" t="str">
        <f t="shared" si="9"/>
        <v/>
      </c>
      <c r="L33" s="18"/>
    </row>
    <row r="34" spans="1:14">
      <c r="A34" s="16"/>
      <c r="B34" s="11" t="s">
        <v>206</v>
      </c>
      <c r="C34" s="25">
        <v>58.23366666666665</v>
      </c>
      <c r="D34" s="25">
        <v>69.902666666666647</v>
      </c>
      <c r="E34" s="25">
        <v>62.586666666666673</v>
      </c>
      <c r="F34" s="25">
        <v>68.750333333333344</v>
      </c>
      <c r="G34" s="26">
        <v>70.778666666666666</v>
      </c>
      <c r="H34" s="28">
        <f t="shared" si="6"/>
        <v>2.9502887258728183</v>
      </c>
      <c r="I34" s="27">
        <f t="shared" si="7"/>
        <v>9.8482104814657134</v>
      </c>
      <c r="J34" s="28">
        <f t="shared" si="8"/>
        <v>0.58868697210135634</v>
      </c>
      <c r="K34" s="27">
        <f t="shared" si="9"/>
        <v>0.58476052010971047</v>
      </c>
      <c r="L34" s="18"/>
    </row>
    <row r="35" spans="1:14">
      <c r="A35" s="16"/>
      <c r="B35" s="11" t="s">
        <v>17</v>
      </c>
      <c r="C35" s="25"/>
      <c r="D35" s="25"/>
      <c r="E35" s="25"/>
      <c r="F35" s="25"/>
      <c r="G35" s="26">
        <v>67.443666666666658</v>
      </c>
      <c r="H35" s="28" t="str">
        <f t="shared" si="6"/>
        <v/>
      </c>
      <c r="I35" s="27" t="str">
        <f t="shared" si="7"/>
        <v/>
      </c>
      <c r="J35" s="28">
        <f t="shared" si="8"/>
        <v>0.56094879696443156</v>
      </c>
      <c r="K35" s="27" t="str">
        <f t="shared" si="9"/>
        <v/>
      </c>
      <c r="L35" s="18"/>
    </row>
    <row r="36" spans="1:14">
      <c r="A36" s="16"/>
      <c r="B36" s="11" t="s">
        <v>7</v>
      </c>
      <c r="C36" s="25"/>
      <c r="D36" s="25"/>
      <c r="E36" s="25"/>
      <c r="F36" s="25"/>
      <c r="G36" s="26">
        <v>52.282999999999994</v>
      </c>
      <c r="H36" s="28" t="str">
        <f t="shared" si="6"/>
        <v/>
      </c>
      <c r="I36" s="27" t="str">
        <f t="shared" si="7"/>
        <v/>
      </c>
      <c r="J36" s="28">
        <f t="shared" si="8"/>
        <v>0.43485307666681877</v>
      </c>
      <c r="K36" s="27" t="str">
        <f t="shared" si="9"/>
        <v/>
      </c>
      <c r="L36" s="18"/>
    </row>
    <row r="37" spans="1:14">
      <c r="A37" s="16"/>
      <c r="B37" s="11" t="s">
        <v>13</v>
      </c>
      <c r="C37" s="25"/>
      <c r="D37" s="25"/>
      <c r="E37" s="25"/>
      <c r="F37" s="25"/>
      <c r="G37" s="26">
        <v>35.237666666666662</v>
      </c>
      <c r="H37" s="28" t="str">
        <f t="shared" si="6"/>
        <v/>
      </c>
      <c r="I37" s="27" t="str">
        <f t="shared" si="7"/>
        <v/>
      </c>
      <c r="J37" s="28">
        <f t="shared" si="8"/>
        <v>0.29308202981006837</v>
      </c>
      <c r="K37" s="27" t="str">
        <f t="shared" si="9"/>
        <v/>
      </c>
      <c r="L37" s="18"/>
    </row>
    <row r="38" spans="1:14">
      <c r="A38" s="16"/>
      <c r="B38" s="11" t="s">
        <v>14</v>
      </c>
      <c r="C38" s="25"/>
      <c r="D38" s="25"/>
      <c r="E38" s="25"/>
      <c r="F38" s="25"/>
      <c r="G38" s="26">
        <v>23.667000000000002</v>
      </c>
      <c r="H38" s="28" t="str">
        <f t="shared" si="6"/>
        <v/>
      </c>
      <c r="I38" s="27" t="str">
        <f t="shared" si="7"/>
        <v/>
      </c>
      <c r="J38" s="28">
        <f t="shared" si="8"/>
        <v>0.19684539459238382</v>
      </c>
      <c r="K38" s="27" t="str">
        <f t="shared" si="9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74" t="s">
        <v>178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187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89" t="s">
        <v>90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6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88" t="s">
        <v>53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8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150" t="s">
        <v>27</v>
      </c>
      <c r="C13" s="144">
        <v>6685.7153333333326</v>
      </c>
      <c r="D13" s="144">
        <v>6745.5120000000006</v>
      </c>
      <c r="E13" s="144">
        <v>7293.5430000000006</v>
      </c>
      <c r="F13" s="144">
        <v>7221.8333333333339</v>
      </c>
      <c r="G13" s="145">
        <v>7187.9193333333333</v>
      </c>
      <c r="H13" s="145">
        <v>7068.5550000000003</v>
      </c>
      <c r="I13" s="145">
        <v>7194.7949999999992</v>
      </c>
      <c r="J13" s="149">
        <v>7352.7550000000001</v>
      </c>
      <c r="K13" s="177"/>
      <c r="L13" s="18"/>
    </row>
    <row r="14" spans="1:16" s="51" customFormat="1">
      <c r="A14" s="94"/>
      <c r="B14" s="150" t="s">
        <v>5</v>
      </c>
      <c r="C14" s="178">
        <v>1662.0146666666665</v>
      </c>
      <c r="D14" s="178">
        <v>1757.5820000000001</v>
      </c>
      <c r="E14" s="178">
        <v>1941.4039999999998</v>
      </c>
      <c r="F14" s="178">
        <v>1904.2826666666667</v>
      </c>
      <c r="G14" s="179">
        <v>1983.3103333333333</v>
      </c>
      <c r="H14" s="179">
        <v>1880.3556666666666</v>
      </c>
      <c r="I14" s="176">
        <v>1906.1069999999997</v>
      </c>
      <c r="J14" s="149">
        <v>1972.396</v>
      </c>
      <c r="K14" s="184">
        <v>1</v>
      </c>
      <c r="L14" s="95"/>
      <c r="N14" s="81"/>
      <c r="O14" s="81"/>
      <c r="P14" s="81"/>
    </row>
    <row r="15" spans="1:16">
      <c r="A15" s="16"/>
      <c r="B15" s="68" t="s">
        <v>24</v>
      </c>
      <c r="C15" s="140">
        <v>731.89300000000003</v>
      </c>
      <c r="D15" s="140">
        <v>772.3896666666667</v>
      </c>
      <c r="E15" s="140">
        <v>777.173</v>
      </c>
      <c r="F15" s="140">
        <v>781.09866666666676</v>
      </c>
      <c r="G15" s="141">
        <v>792.38633333333325</v>
      </c>
      <c r="H15" s="141">
        <v>745.029</v>
      </c>
      <c r="I15" s="139">
        <v>841.94</v>
      </c>
      <c r="J15" s="148">
        <v>896.43666666666661</v>
      </c>
      <c r="K15" s="146">
        <v>2</v>
      </c>
      <c r="L15" s="18"/>
    </row>
    <row r="16" spans="1:16">
      <c r="A16" s="16"/>
      <c r="B16" s="68" t="s">
        <v>25</v>
      </c>
      <c r="C16" s="140">
        <v>495.16200000000003</v>
      </c>
      <c r="D16" s="140">
        <v>506.29833333333329</v>
      </c>
      <c r="E16" s="140">
        <v>553.57166666666672</v>
      </c>
      <c r="F16" s="140">
        <v>547.21699999999998</v>
      </c>
      <c r="G16" s="141">
        <v>513.71533333333332</v>
      </c>
      <c r="H16" s="141">
        <v>499.70766666666668</v>
      </c>
      <c r="I16" s="139">
        <v>489.77000000000004</v>
      </c>
      <c r="J16" s="148">
        <v>506.80966666666666</v>
      </c>
      <c r="K16" s="146">
        <v>3</v>
      </c>
      <c r="L16" s="18"/>
    </row>
    <row r="17" spans="1:16">
      <c r="A17" s="16"/>
      <c r="B17" s="68" t="s">
        <v>26</v>
      </c>
      <c r="C17" s="140">
        <v>221.51433333333333</v>
      </c>
      <c r="D17" s="140">
        <v>235.72066666666669</v>
      </c>
      <c r="E17" s="140">
        <v>239.55166666666668</v>
      </c>
      <c r="F17" s="140">
        <v>251.19500000000002</v>
      </c>
      <c r="G17" s="141">
        <v>247.172</v>
      </c>
      <c r="H17" s="141">
        <v>267.83133333333336</v>
      </c>
      <c r="I17" s="139">
        <v>282.15133333333335</v>
      </c>
      <c r="J17" s="148">
        <v>300.22733333333332</v>
      </c>
      <c r="K17" s="146">
        <v>4</v>
      </c>
      <c r="L17" s="18"/>
    </row>
    <row r="18" spans="1:16">
      <c r="A18" s="16"/>
      <c r="B18" s="68" t="s">
        <v>20</v>
      </c>
      <c r="C18" s="140">
        <v>211.89766666666665</v>
      </c>
      <c r="D18" s="140">
        <v>203.57266666666666</v>
      </c>
      <c r="E18" s="140">
        <v>221.66633333333334</v>
      </c>
      <c r="F18" s="140">
        <v>197.98866666666669</v>
      </c>
      <c r="G18" s="141">
        <v>196.92099999999999</v>
      </c>
      <c r="H18" s="141">
        <v>218.0556666666667</v>
      </c>
      <c r="I18" s="139">
        <v>217.90433333333334</v>
      </c>
      <c r="J18" s="148">
        <v>203.33100000000002</v>
      </c>
      <c r="K18" s="146">
        <v>5</v>
      </c>
      <c r="L18" s="18"/>
    </row>
    <row r="19" spans="1:16">
      <c r="A19" s="16"/>
      <c r="B19" s="68" t="s">
        <v>6</v>
      </c>
      <c r="C19" s="140">
        <v>101.40933333333334</v>
      </c>
      <c r="D19" s="140">
        <v>102.04400000000001</v>
      </c>
      <c r="E19" s="140">
        <v>121.19166666666666</v>
      </c>
      <c r="F19" s="140">
        <v>124.361</v>
      </c>
      <c r="G19" s="141">
        <v>134.24733333333333</v>
      </c>
      <c r="H19" s="141">
        <v>126.517</v>
      </c>
      <c r="I19" s="139">
        <v>134.07733333333334</v>
      </c>
      <c r="J19" s="148">
        <v>139.89433333333332</v>
      </c>
      <c r="K19" s="146">
        <v>6</v>
      </c>
      <c r="L19" s="18"/>
    </row>
    <row r="20" spans="1:16">
      <c r="A20" s="16"/>
      <c r="B20" s="68" t="s">
        <v>23</v>
      </c>
      <c r="C20" s="140">
        <v>126.20233333333333</v>
      </c>
      <c r="D20" s="140">
        <v>133.85533333333333</v>
      </c>
      <c r="E20" s="140">
        <v>135.90566666666666</v>
      </c>
      <c r="F20" s="140">
        <v>132.233</v>
      </c>
      <c r="G20" s="141">
        <v>136.42633333333333</v>
      </c>
      <c r="H20" s="141">
        <v>126.79466666666667</v>
      </c>
      <c r="I20" s="139">
        <v>125.83</v>
      </c>
      <c r="J20" s="148">
        <v>135.08866666666665</v>
      </c>
      <c r="K20" s="146">
        <v>7</v>
      </c>
      <c r="L20" s="18"/>
    </row>
    <row r="21" spans="1:16">
      <c r="A21" s="16"/>
      <c r="B21" s="68" t="s">
        <v>21</v>
      </c>
      <c r="C21" s="142">
        <v>108.441</v>
      </c>
      <c r="D21" s="142">
        <v>120.479</v>
      </c>
      <c r="E21" s="142">
        <v>127.83233333333334</v>
      </c>
      <c r="F21" s="142">
        <v>122.55300000000001</v>
      </c>
      <c r="G21" s="143">
        <v>97.256</v>
      </c>
      <c r="H21" s="143">
        <v>111.992</v>
      </c>
      <c r="I21" s="139">
        <v>121.33433333333335</v>
      </c>
      <c r="J21" s="148">
        <v>112.36433333333335</v>
      </c>
      <c r="K21" s="146">
        <v>8</v>
      </c>
      <c r="L21" s="18"/>
    </row>
    <row r="22" spans="1:16" s="51" customFormat="1">
      <c r="A22" s="94"/>
      <c r="B22" s="68" t="s">
        <v>8</v>
      </c>
      <c r="C22" s="140">
        <v>86.552666666666653</v>
      </c>
      <c r="D22" s="140">
        <v>85.631666666666675</v>
      </c>
      <c r="E22" s="140">
        <v>91.345333333333343</v>
      </c>
      <c r="F22" s="140">
        <v>103.84233333333331</v>
      </c>
      <c r="G22" s="141">
        <v>98.516000000000005</v>
      </c>
      <c r="H22" s="141">
        <v>94.132666666666665</v>
      </c>
      <c r="I22" s="139">
        <v>91.86066666666666</v>
      </c>
      <c r="J22" s="148">
        <v>103.06666666666668</v>
      </c>
      <c r="K22" s="146">
        <v>9</v>
      </c>
      <c r="L22" s="95"/>
      <c r="N22" s="81"/>
      <c r="O22" s="81"/>
      <c r="P22" s="81"/>
    </row>
    <row r="23" spans="1:16">
      <c r="A23" s="16"/>
      <c r="B23" s="68" t="s">
        <v>22</v>
      </c>
      <c r="C23" s="140">
        <v>84.103333333333339</v>
      </c>
      <c r="D23" s="140">
        <v>83.12733333333334</v>
      </c>
      <c r="E23" s="140">
        <v>82.315333333333328</v>
      </c>
      <c r="F23" s="140">
        <v>88.38600000000001</v>
      </c>
      <c r="G23" s="141">
        <v>92.153999999999996</v>
      </c>
      <c r="H23" s="141">
        <v>88.207333333333338</v>
      </c>
      <c r="I23" s="139">
        <v>90.665333333333336</v>
      </c>
      <c r="J23" s="148">
        <v>94.737333333333325</v>
      </c>
      <c r="K23" s="146">
        <v>10</v>
      </c>
      <c r="L23" s="18"/>
      <c r="O23" s="78"/>
    </row>
    <row r="24" spans="1:16" s="51" customFormat="1">
      <c r="A24" s="94"/>
      <c r="B24" s="68" t="s">
        <v>19</v>
      </c>
      <c r="C24" s="140">
        <v>58.861000000000004</v>
      </c>
      <c r="D24" s="140">
        <v>64.556666666666672</v>
      </c>
      <c r="E24" s="140">
        <v>65.076999999999998</v>
      </c>
      <c r="F24" s="140">
        <v>69.470333333333343</v>
      </c>
      <c r="G24" s="141">
        <v>72.126666666666665</v>
      </c>
      <c r="H24" s="141">
        <v>71.029666666666657</v>
      </c>
      <c r="I24" s="139">
        <v>75.12</v>
      </c>
      <c r="J24" s="148">
        <v>76.94</v>
      </c>
      <c r="K24" s="146">
        <v>11</v>
      </c>
      <c r="L24" s="95"/>
      <c r="N24" s="81"/>
      <c r="O24" s="138"/>
      <c r="P24" s="81"/>
    </row>
    <row r="25" spans="1:16">
      <c r="A25" s="16"/>
      <c r="B25" s="68" t="s">
        <v>11</v>
      </c>
      <c r="C25" s="140">
        <v>55.093333333333334</v>
      </c>
      <c r="D25" s="140">
        <v>58.06</v>
      </c>
      <c r="E25" s="140">
        <v>60.553666666666658</v>
      </c>
      <c r="F25" s="140">
        <v>64.002666666666656</v>
      </c>
      <c r="G25" s="141">
        <v>60.18</v>
      </c>
      <c r="H25" s="141">
        <v>59.005000000000003</v>
      </c>
      <c r="I25" s="139">
        <v>61.499333333333333</v>
      </c>
      <c r="J25" s="148">
        <v>66.047666666666672</v>
      </c>
      <c r="K25" s="146">
        <v>12</v>
      </c>
      <c r="L25" s="18"/>
    </row>
    <row r="26" spans="1:16">
      <c r="A26" s="16"/>
      <c r="B26" s="68" t="s">
        <v>9</v>
      </c>
      <c r="C26" s="140">
        <v>41.034666666666666</v>
      </c>
      <c r="D26" s="140">
        <v>43.953666666666663</v>
      </c>
      <c r="E26" s="140">
        <v>45.681666666666672</v>
      </c>
      <c r="F26" s="140">
        <v>50.911333333333339</v>
      </c>
      <c r="G26" s="141">
        <v>51.050666666666672</v>
      </c>
      <c r="H26" s="141">
        <v>50.205333333333328</v>
      </c>
      <c r="I26" s="139">
        <v>46.11</v>
      </c>
      <c r="J26" s="148">
        <v>52.213999999999999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194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108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106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183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177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89" t="s">
        <v>91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6">
      <c r="A8" s="16"/>
      <c r="B8" s="10"/>
      <c r="C8" s="186" t="s">
        <v>195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87" t="s">
        <v>2</v>
      </c>
      <c r="D10" s="187"/>
      <c r="E10" s="187"/>
      <c r="F10" s="187"/>
      <c r="G10" s="187"/>
      <c r="H10" s="187"/>
      <c r="I10" s="187"/>
      <c r="J10" s="187"/>
      <c r="K10" s="191" t="s">
        <v>53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2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150" t="s">
        <v>27</v>
      </c>
      <c r="C13" s="144">
        <v>9940.0893333333333</v>
      </c>
      <c r="D13" s="144">
        <v>9901.3653333333332</v>
      </c>
      <c r="E13" s="144">
        <v>9873.1176666666652</v>
      </c>
      <c r="F13" s="144">
        <v>9289.3373333333348</v>
      </c>
      <c r="G13" s="145">
        <v>9980.4410000000007</v>
      </c>
      <c r="H13" s="145">
        <v>10424.391333333333</v>
      </c>
      <c r="I13" s="145">
        <v>11547.412333333337</v>
      </c>
      <c r="J13" s="149">
        <v>11830.763666666666</v>
      </c>
      <c r="K13" s="167"/>
      <c r="L13" s="18"/>
    </row>
    <row r="14" spans="1:16" s="12" customFormat="1">
      <c r="A14" s="94"/>
      <c r="B14" s="150" t="s">
        <v>5</v>
      </c>
      <c r="C14" s="178">
        <v>1249.2136666666675</v>
      </c>
      <c r="D14" s="178">
        <v>1255.8756666666666</v>
      </c>
      <c r="E14" s="178">
        <v>1245.1756666666668</v>
      </c>
      <c r="F14" s="178">
        <v>1217.0179999999998</v>
      </c>
      <c r="G14" s="179">
        <v>1281.8773333333334</v>
      </c>
      <c r="H14" s="179">
        <v>1442.5249999999999</v>
      </c>
      <c r="I14" s="176">
        <v>1557.2973333333337</v>
      </c>
      <c r="J14" s="149">
        <v>1728.5000000000002</v>
      </c>
      <c r="K14" s="132">
        <v>1</v>
      </c>
      <c r="L14" s="95"/>
      <c r="N14" s="82"/>
      <c r="O14" s="82"/>
      <c r="P14" s="82"/>
    </row>
    <row r="15" spans="1:16">
      <c r="A15" s="16"/>
      <c r="B15" s="68" t="s">
        <v>24</v>
      </c>
      <c r="C15" s="140">
        <v>557.48666666666668</v>
      </c>
      <c r="D15" s="140">
        <v>530.75599999999986</v>
      </c>
      <c r="E15" s="140">
        <v>546.58699999999999</v>
      </c>
      <c r="F15" s="140">
        <v>498.32699999999977</v>
      </c>
      <c r="G15" s="141">
        <v>607.72133333333352</v>
      </c>
      <c r="H15" s="141">
        <v>640.24199999999996</v>
      </c>
      <c r="I15" s="139">
        <v>661.96299999999997</v>
      </c>
      <c r="J15" s="148">
        <v>638.06333333333339</v>
      </c>
      <c r="K15" s="147">
        <v>2</v>
      </c>
      <c r="L15" s="18"/>
    </row>
    <row r="16" spans="1:16">
      <c r="A16" s="16"/>
      <c r="B16" s="68" t="s">
        <v>25</v>
      </c>
      <c r="C16" s="140">
        <v>458.80666666666662</v>
      </c>
      <c r="D16" s="140">
        <v>452.28099999999995</v>
      </c>
      <c r="E16" s="140">
        <v>458.92566666666653</v>
      </c>
      <c r="F16" s="140">
        <v>442.31133333333332</v>
      </c>
      <c r="G16" s="141">
        <v>512.38866666666672</v>
      </c>
      <c r="H16" s="141">
        <v>531.01733333333323</v>
      </c>
      <c r="I16" s="139">
        <v>578.82933333333335</v>
      </c>
      <c r="J16" s="148">
        <v>518.84633333333329</v>
      </c>
      <c r="K16" s="147">
        <v>3</v>
      </c>
      <c r="L16" s="18"/>
    </row>
    <row r="17" spans="1:16">
      <c r="A17" s="16"/>
      <c r="B17" s="68" t="s">
        <v>26</v>
      </c>
      <c r="C17" s="140">
        <v>368.09100000000001</v>
      </c>
      <c r="D17" s="140">
        <v>347.97933333333333</v>
      </c>
      <c r="E17" s="140">
        <v>348.39433333333335</v>
      </c>
      <c r="F17" s="140">
        <v>385.64299999999992</v>
      </c>
      <c r="G17" s="141">
        <v>392.86933333333343</v>
      </c>
      <c r="H17" s="141">
        <v>363.75966666666665</v>
      </c>
      <c r="I17" s="139">
        <v>420.57633333333331</v>
      </c>
      <c r="J17" s="148">
        <v>414.53433333333334</v>
      </c>
      <c r="K17" s="147">
        <v>4</v>
      </c>
      <c r="L17" s="18"/>
    </row>
    <row r="18" spans="1:16">
      <c r="A18" s="16"/>
      <c r="B18" s="68" t="s">
        <v>20</v>
      </c>
      <c r="C18" s="140">
        <v>205.49866666666671</v>
      </c>
      <c r="D18" s="140">
        <v>207.119</v>
      </c>
      <c r="E18" s="140">
        <v>194.01133333333331</v>
      </c>
      <c r="F18" s="140">
        <v>181.11833333333334</v>
      </c>
      <c r="G18" s="141">
        <v>243.47433333333333</v>
      </c>
      <c r="H18" s="141">
        <v>241.14933333333329</v>
      </c>
      <c r="I18" s="139">
        <v>298.78966666666662</v>
      </c>
      <c r="J18" s="148">
        <v>302.65633333333329</v>
      </c>
      <c r="K18" s="147">
        <v>5</v>
      </c>
      <c r="L18" s="18"/>
    </row>
    <row r="19" spans="1:16">
      <c r="A19" s="16"/>
      <c r="B19" s="68" t="s">
        <v>6</v>
      </c>
      <c r="C19" s="140">
        <v>185.21800000000002</v>
      </c>
      <c r="D19" s="140">
        <v>187.44399999999999</v>
      </c>
      <c r="E19" s="140">
        <v>189.20266666666669</v>
      </c>
      <c r="F19" s="140">
        <v>184.774</v>
      </c>
      <c r="G19" s="141">
        <v>191.83133333333333</v>
      </c>
      <c r="H19" s="141">
        <v>199.37833333333333</v>
      </c>
      <c r="I19" s="139">
        <v>205.51866666666666</v>
      </c>
      <c r="J19" s="148">
        <v>216.05033333333338</v>
      </c>
      <c r="K19" s="147">
        <v>6</v>
      </c>
      <c r="L19" s="18"/>
    </row>
    <row r="20" spans="1:16">
      <c r="A20" s="16"/>
      <c r="B20" s="68" t="s">
        <v>21</v>
      </c>
      <c r="C20" s="140">
        <v>160.44166666666663</v>
      </c>
      <c r="D20" s="140">
        <v>149.0146666666667</v>
      </c>
      <c r="E20" s="140">
        <v>143.99166666666667</v>
      </c>
      <c r="F20" s="140">
        <v>145.64433333333335</v>
      </c>
      <c r="G20" s="141">
        <v>202.99500000000003</v>
      </c>
      <c r="H20" s="141">
        <v>200.63566666666668</v>
      </c>
      <c r="I20" s="139">
        <v>185.39333333333332</v>
      </c>
      <c r="J20" s="148">
        <v>189.95666666666668</v>
      </c>
      <c r="K20" s="147">
        <v>7</v>
      </c>
      <c r="L20" s="18"/>
    </row>
    <row r="21" spans="1:16">
      <c r="A21" s="16"/>
      <c r="B21" s="68" t="s">
        <v>16</v>
      </c>
      <c r="C21" s="142"/>
      <c r="D21" s="142"/>
      <c r="E21" s="142"/>
      <c r="F21" s="142"/>
      <c r="G21" s="143"/>
      <c r="H21" s="143"/>
      <c r="I21" s="139"/>
      <c r="J21" s="148">
        <v>171.25333333333333</v>
      </c>
      <c r="K21" s="147">
        <v>8</v>
      </c>
      <c r="L21" s="18"/>
    </row>
    <row r="22" spans="1:16" s="12" customFormat="1">
      <c r="A22" s="94"/>
      <c r="B22" s="68" t="s">
        <v>10</v>
      </c>
      <c r="C22" s="140"/>
      <c r="D22" s="140"/>
      <c r="E22" s="140"/>
      <c r="F22" s="140"/>
      <c r="G22" s="141"/>
      <c r="H22" s="141"/>
      <c r="I22" s="139"/>
      <c r="J22" s="148">
        <v>139.13933333333333</v>
      </c>
      <c r="K22" s="147">
        <v>9</v>
      </c>
      <c r="L22" s="95"/>
      <c r="N22" s="82"/>
      <c r="O22" s="82"/>
      <c r="P22" s="82"/>
    </row>
    <row r="23" spans="1:16">
      <c r="A23" s="16"/>
      <c r="B23" s="68" t="s">
        <v>18</v>
      </c>
      <c r="C23" s="140"/>
      <c r="D23" s="140"/>
      <c r="E23" s="140"/>
      <c r="F23" s="140"/>
      <c r="G23" s="141"/>
      <c r="H23" s="141"/>
      <c r="I23" s="139"/>
      <c r="J23" s="148">
        <v>138.32033333333334</v>
      </c>
      <c r="K23" s="147">
        <v>10</v>
      </c>
      <c r="L23" s="18"/>
      <c r="O23" s="83"/>
    </row>
    <row r="24" spans="1:16">
      <c r="A24" s="16"/>
      <c r="B24" s="68" t="s">
        <v>23</v>
      </c>
      <c r="C24" s="140">
        <v>108.42666666666669</v>
      </c>
      <c r="D24" s="140">
        <v>97.484999999999985</v>
      </c>
      <c r="E24" s="140">
        <v>108.93600000000001</v>
      </c>
      <c r="F24" s="140">
        <v>93.044000000000011</v>
      </c>
      <c r="G24" s="141">
        <v>92.952333333333314</v>
      </c>
      <c r="H24" s="141">
        <v>111.32666666666668</v>
      </c>
      <c r="I24" s="139">
        <v>114.97100000000002</v>
      </c>
      <c r="J24" s="148">
        <v>124.03033333333332</v>
      </c>
      <c r="K24" s="180">
        <v>11</v>
      </c>
      <c r="L24" s="18"/>
      <c r="O24" s="83"/>
    </row>
    <row r="25" spans="1:16">
      <c r="A25" s="16"/>
      <c r="B25" s="68" t="s">
        <v>8</v>
      </c>
      <c r="C25" s="140">
        <v>104.97200000000001</v>
      </c>
      <c r="D25" s="140">
        <v>107.28433333333335</v>
      </c>
      <c r="E25" s="140">
        <v>100.77999999999997</v>
      </c>
      <c r="F25" s="140">
        <v>97.190000000000012</v>
      </c>
      <c r="G25" s="141">
        <v>113.09166666666665</v>
      </c>
      <c r="H25" s="141">
        <v>119.49066666666667</v>
      </c>
      <c r="I25" s="139">
        <v>122.55766666666666</v>
      </c>
      <c r="J25" s="148">
        <v>121.20966666666668</v>
      </c>
      <c r="K25" s="180">
        <v>12</v>
      </c>
      <c r="L25" s="18"/>
    </row>
    <row r="26" spans="1:16">
      <c r="A26" s="16"/>
      <c r="B26" s="68" t="s">
        <v>4</v>
      </c>
      <c r="C26" s="140"/>
      <c r="D26" s="140"/>
      <c r="E26" s="140"/>
      <c r="F26" s="140"/>
      <c r="G26" s="141"/>
      <c r="H26" s="141"/>
      <c r="I26" s="139"/>
      <c r="J26" s="148">
        <v>110.25933333333334</v>
      </c>
      <c r="K26" s="147">
        <v>13</v>
      </c>
      <c r="L26" s="18"/>
    </row>
    <row r="27" spans="1:16">
      <c r="A27" s="16"/>
      <c r="B27" s="68" t="s">
        <v>19</v>
      </c>
      <c r="C27" s="140">
        <v>87.477666666666678</v>
      </c>
      <c r="D27" s="140">
        <v>88.169666666666672</v>
      </c>
      <c r="E27" s="140">
        <v>87.904666666666685</v>
      </c>
      <c r="F27" s="140">
        <v>86.367666666666651</v>
      </c>
      <c r="G27" s="141">
        <v>93.666333333333313</v>
      </c>
      <c r="H27" s="141">
        <v>98.591000000000008</v>
      </c>
      <c r="I27" s="139">
        <v>106.934</v>
      </c>
      <c r="J27" s="148">
        <v>107.02566666666664</v>
      </c>
      <c r="K27" s="180">
        <v>14</v>
      </c>
      <c r="L27" s="18"/>
    </row>
    <row r="28" spans="1:16">
      <c r="A28" s="16"/>
      <c r="B28" s="68" t="s">
        <v>15</v>
      </c>
      <c r="C28" s="140"/>
      <c r="D28" s="140"/>
      <c r="E28" s="140"/>
      <c r="F28" s="140"/>
      <c r="G28" s="141"/>
      <c r="H28" s="141"/>
      <c r="I28" s="139"/>
      <c r="J28" s="148">
        <v>101.41199999999999</v>
      </c>
      <c r="K28" s="180">
        <v>15</v>
      </c>
      <c r="L28" s="18"/>
    </row>
    <row r="29" spans="1:16">
      <c r="A29" s="16"/>
      <c r="B29" s="68" t="s">
        <v>12</v>
      </c>
      <c r="C29" s="140"/>
      <c r="D29" s="140"/>
      <c r="E29" s="140"/>
      <c r="F29" s="140"/>
      <c r="G29" s="141"/>
      <c r="H29" s="141"/>
      <c r="I29" s="139"/>
      <c r="J29" s="148">
        <v>93.143666666666675</v>
      </c>
      <c r="K29" s="147">
        <v>16</v>
      </c>
      <c r="L29" s="18"/>
    </row>
    <row r="30" spans="1:16">
      <c r="A30" s="16"/>
      <c r="B30" s="68" t="s">
        <v>9</v>
      </c>
      <c r="C30" s="140">
        <v>79.352666666666678</v>
      </c>
      <c r="D30" s="140">
        <v>71.426000000000002</v>
      </c>
      <c r="E30" s="140">
        <v>74.892333333333326</v>
      </c>
      <c r="F30" s="140">
        <v>68.779999999999973</v>
      </c>
      <c r="G30" s="141">
        <v>76.186666666666653</v>
      </c>
      <c r="H30" s="141">
        <v>84.134000000000015</v>
      </c>
      <c r="I30" s="139">
        <v>83.065333333333328</v>
      </c>
      <c r="J30" s="148">
        <v>90.695999999999998</v>
      </c>
      <c r="K30" s="180">
        <v>17</v>
      </c>
      <c r="L30" s="18"/>
    </row>
    <row r="31" spans="1:16">
      <c r="A31" s="16"/>
      <c r="B31" s="68" t="s">
        <v>11</v>
      </c>
      <c r="C31" s="140">
        <v>67.129333333333335</v>
      </c>
      <c r="D31" s="140">
        <v>74.259333333333331</v>
      </c>
      <c r="E31" s="140">
        <v>70.812333333333328</v>
      </c>
      <c r="F31" s="140">
        <v>74.292999999999992</v>
      </c>
      <c r="G31" s="141">
        <v>78.365666666666669</v>
      </c>
      <c r="H31" s="141">
        <v>78.237333333333339</v>
      </c>
      <c r="I31" s="139">
        <v>90.426999999999992</v>
      </c>
      <c r="J31" s="148">
        <v>87.775333333333336</v>
      </c>
      <c r="K31" s="180">
        <v>18</v>
      </c>
      <c r="L31" s="18"/>
    </row>
    <row r="32" spans="1:16">
      <c r="A32" s="16"/>
      <c r="B32" s="68" t="s">
        <v>181</v>
      </c>
      <c r="C32" s="140"/>
      <c r="D32" s="140"/>
      <c r="E32" s="140"/>
      <c r="F32" s="140"/>
      <c r="G32" s="141"/>
      <c r="H32" s="141"/>
      <c r="I32" s="139"/>
      <c r="J32" s="148">
        <v>71.602999999999994</v>
      </c>
      <c r="K32" s="147">
        <v>19</v>
      </c>
      <c r="L32" s="18"/>
    </row>
    <row r="33" spans="1:14">
      <c r="A33" s="16"/>
      <c r="B33" s="68" t="s">
        <v>22</v>
      </c>
      <c r="C33" s="140">
        <v>69.890666666666661</v>
      </c>
      <c r="D33" s="140">
        <v>64.891666666666666</v>
      </c>
      <c r="E33" s="140">
        <v>65.773666666666671</v>
      </c>
      <c r="F33" s="140">
        <v>58.23366666666665</v>
      </c>
      <c r="G33" s="141">
        <v>69.902666666666647</v>
      </c>
      <c r="H33" s="141">
        <v>62.586666666666673</v>
      </c>
      <c r="I33" s="139">
        <v>68.750333333333344</v>
      </c>
      <c r="J33" s="148">
        <v>70.778666666666666</v>
      </c>
      <c r="K33" s="180">
        <v>20</v>
      </c>
      <c r="L33" s="18"/>
    </row>
    <row r="34" spans="1:14">
      <c r="A34" s="16"/>
      <c r="B34" s="68" t="s">
        <v>17</v>
      </c>
      <c r="C34" s="140"/>
      <c r="D34" s="140"/>
      <c r="E34" s="140"/>
      <c r="F34" s="140"/>
      <c r="G34" s="141"/>
      <c r="H34" s="141"/>
      <c r="I34" s="139"/>
      <c r="J34" s="148">
        <v>67.443666666666658</v>
      </c>
      <c r="K34" s="180">
        <v>21</v>
      </c>
      <c r="L34" s="18"/>
    </row>
    <row r="35" spans="1:14">
      <c r="A35" s="16"/>
      <c r="B35" s="68" t="s">
        <v>7</v>
      </c>
      <c r="C35" s="140"/>
      <c r="D35" s="140"/>
      <c r="E35" s="140"/>
      <c r="F35" s="140"/>
      <c r="G35" s="141"/>
      <c r="H35" s="141"/>
      <c r="I35" s="139"/>
      <c r="J35" s="148">
        <v>52.282999999999994</v>
      </c>
      <c r="K35" s="147">
        <v>22</v>
      </c>
      <c r="L35" s="18"/>
    </row>
    <row r="36" spans="1:14">
      <c r="A36" s="16"/>
      <c r="B36" s="68" t="s">
        <v>13</v>
      </c>
      <c r="C36" s="140"/>
      <c r="D36" s="140"/>
      <c r="E36" s="140"/>
      <c r="F36" s="140"/>
      <c r="G36" s="141"/>
      <c r="H36" s="141"/>
      <c r="I36" s="139"/>
      <c r="J36" s="148">
        <v>35.237666666666662</v>
      </c>
      <c r="K36" s="180">
        <v>23</v>
      </c>
      <c r="L36" s="18"/>
    </row>
    <row r="37" spans="1:14">
      <c r="A37" s="16"/>
      <c r="B37" s="68" t="s">
        <v>14</v>
      </c>
      <c r="C37" s="140"/>
      <c r="D37" s="140"/>
      <c r="E37" s="140"/>
      <c r="F37" s="140"/>
      <c r="G37" s="141"/>
      <c r="H37" s="141"/>
      <c r="I37" s="139"/>
      <c r="J37" s="148">
        <v>23.667000000000002</v>
      </c>
      <c r="K37" s="180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61" t="str">
        <f>IF(F39="","",1)</f>
        <v/>
      </c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61" t="str">
        <f>IF(F40="","",1)</f>
        <v/>
      </c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  <c r="N44" s="61" t="str">
        <f>IF(F44="","",1)</f>
        <v/>
      </c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B47" s="74" t="s">
        <v>194</v>
      </c>
      <c r="L47" s="18"/>
    </row>
    <row r="48" spans="1:14">
      <c r="A48" s="16"/>
      <c r="B48" s="74" t="s">
        <v>108</v>
      </c>
      <c r="L48" s="18"/>
    </row>
    <row r="49" spans="1:12">
      <c r="A49" s="16"/>
      <c r="B49" s="74" t="s">
        <v>106</v>
      </c>
      <c r="L49" s="18"/>
    </row>
    <row r="50" spans="1:12">
      <c r="A50" s="16"/>
      <c r="B50" s="74" t="s">
        <v>183</v>
      </c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B52" s="63"/>
      <c r="C52" s="63"/>
      <c r="D52" s="63"/>
      <c r="E52" s="63"/>
    </row>
    <row r="53" spans="1:12">
      <c r="B53" s="63"/>
      <c r="C53" s="63"/>
      <c r="D53" s="63"/>
      <c r="E53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7"/>
      <c r="G2" s="157"/>
      <c r="H2" s="157"/>
      <c r="I2" s="10"/>
      <c r="J2" s="17"/>
      <c r="K2" s="33"/>
    </row>
    <row r="3" spans="1:22">
      <c r="A3" s="16"/>
      <c r="B3" s="10"/>
      <c r="C3" s="10"/>
      <c r="D3" s="11"/>
      <c r="E3" s="10"/>
      <c r="F3" s="157"/>
      <c r="G3" s="157"/>
      <c r="H3" s="157"/>
      <c r="I3" s="10"/>
      <c r="J3" s="17"/>
      <c r="K3" s="33"/>
    </row>
    <row r="4" spans="1:22">
      <c r="A4" s="16"/>
      <c r="B4" s="10"/>
      <c r="C4" s="10"/>
      <c r="D4" s="11"/>
      <c r="E4" s="10"/>
      <c r="F4" s="157"/>
      <c r="G4" s="157"/>
      <c r="H4" s="157"/>
      <c r="I4" s="10"/>
      <c r="J4" s="18"/>
    </row>
    <row r="5" spans="1:22">
      <c r="A5" s="16"/>
      <c r="B5" s="10"/>
      <c r="C5" s="10"/>
      <c r="D5" s="10"/>
      <c r="E5" s="10"/>
      <c r="F5" s="157"/>
      <c r="G5" s="157"/>
      <c r="H5" s="157"/>
      <c r="I5" s="10"/>
      <c r="J5" s="18"/>
    </row>
    <row r="6" spans="1:22">
      <c r="A6" s="16"/>
      <c r="B6" s="10"/>
      <c r="C6" s="10"/>
      <c r="D6" s="10"/>
      <c r="E6" s="10"/>
      <c r="F6" s="157"/>
      <c r="G6" s="157"/>
      <c r="H6" s="157"/>
      <c r="I6" s="10"/>
      <c r="J6" s="18"/>
    </row>
    <row r="7" spans="1:22">
      <c r="A7" s="16"/>
      <c r="B7" s="186" t="s">
        <v>188</v>
      </c>
      <c r="C7" s="186"/>
      <c r="D7" s="186"/>
      <c r="E7" s="186"/>
      <c r="F7" s="186"/>
      <c r="G7" s="186"/>
      <c r="H7" s="186"/>
      <c r="I7" s="186"/>
      <c r="J7" s="18"/>
    </row>
    <row r="8" spans="1:22">
      <c r="A8" s="16"/>
      <c r="B8" s="186" t="s">
        <v>196</v>
      </c>
      <c r="C8" s="186"/>
      <c r="D8" s="186"/>
      <c r="E8" s="186"/>
      <c r="F8" s="186"/>
      <c r="G8" s="186"/>
      <c r="H8" s="186"/>
      <c r="I8" s="186"/>
      <c r="J8" s="18"/>
    </row>
    <row r="9" spans="1:22">
      <c r="A9" s="16"/>
      <c r="B9" s="10"/>
      <c r="C9" s="119"/>
      <c r="D9" s="10"/>
      <c r="E9" s="10"/>
      <c r="F9" s="157"/>
      <c r="G9" s="157"/>
      <c r="H9" s="157"/>
      <c r="I9" s="10"/>
      <c r="J9" s="18"/>
    </row>
    <row r="10" spans="1:22" ht="15.75" customHeight="1">
      <c r="A10" s="16"/>
      <c r="B10" s="11"/>
      <c r="C10" s="187" t="s">
        <v>2</v>
      </c>
      <c r="D10" s="187"/>
      <c r="E10" s="187"/>
      <c r="F10" s="187"/>
      <c r="G10" s="188" t="s">
        <v>110</v>
      </c>
      <c r="H10" s="188"/>
      <c r="I10" s="188" t="s">
        <v>28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109</v>
      </c>
      <c r="H11" s="156" t="s">
        <v>111</v>
      </c>
      <c r="I11" s="188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124</v>
      </c>
      <c r="C13" s="27">
        <v>2.5169999999999999</v>
      </c>
      <c r="D13" s="27">
        <v>6.3260000000000005</v>
      </c>
      <c r="E13" s="27">
        <v>1.3596666666666666</v>
      </c>
      <c r="F13" s="36">
        <v>0</v>
      </c>
      <c r="G13" s="28" t="str">
        <f>IF(OR(OR(F13=0,E13=0),F13=""),"",(F13/E13-1)*100)</f>
        <v/>
      </c>
      <c r="H13" s="26">
        <f>F13-E13</f>
        <v>-1.3596666666666666</v>
      </c>
      <c r="I13" s="28" t="str">
        <f>IF(F13=0,"",F13/$L$13*100)</f>
        <v/>
      </c>
      <c r="J13" s="18"/>
      <c r="K13" s="168" t="s">
        <v>174</v>
      </c>
      <c r="L13" s="87">
        <f>SUM(F13:F23)</f>
        <v>3700.8956666666663</v>
      </c>
      <c r="M13" s="183">
        <f>F13/'Población económicamente activa'!$G$15</f>
        <v>0</v>
      </c>
      <c r="N13" s="182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161</v>
      </c>
      <c r="C14" s="27">
        <v>19.065333333333335</v>
      </c>
      <c r="D14" s="27">
        <v>27.639333333333337</v>
      </c>
      <c r="E14" s="27">
        <v>21.938999999999997</v>
      </c>
      <c r="F14" s="36">
        <v>13.455999999999998</v>
      </c>
      <c r="G14" s="28">
        <f>IF(OR(OR(F14=0,E14=0),F14=""),"",(F14/E14-1)*100)</f>
        <v>-38.666302019235154</v>
      </c>
      <c r="H14" s="26">
        <f>F14-E14</f>
        <v>-8.4829999999999988</v>
      </c>
      <c r="I14" s="28">
        <f t="shared" ref="I14:I23" si="0">IF(F14=0,"",F14/$L$13*100)</f>
        <v>0.36358766125713532</v>
      </c>
      <c r="J14" s="18"/>
      <c r="K14" s="120"/>
      <c r="L14" s="23"/>
      <c r="M14" s="183">
        <f>F14/'Población económicamente activa'!$G$15</f>
        <v>3.2279401698794667E-3</v>
      </c>
      <c r="N14" s="182"/>
    </row>
    <row r="15" spans="1:22">
      <c r="A15" s="16"/>
      <c r="B15" s="120" t="s">
        <v>126</v>
      </c>
      <c r="C15" s="53">
        <v>14.830333333333334</v>
      </c>
      <c r="D15" s="53">
        <v>8.8316666666666652</v>
      </c>
      <c r="E15" s="53">
        <v>11.199333333333334</v>
      </c>
      <c r="F15" s="36">
        <v>14.357999999999999</v>
      </c>
      <c r="G15" s="28">
        <f t="shared" ref="G15:G23" si="1">IF(OR(OR(F15=0,E15=0),F15=""),"",(F15/E15-1)*100)</f>
        <v>28.204059765462208</v>
      </c>
      <c r="H15" s="26">
        <f t="shared" ref="H15:H23" si="2">F15-E15</f>
        <v>3.1586666666666652</v>
      </c>
      <c r="I15" s="28">
        <f t="shared" si="0"/>
        <v>0.38796013973914606</v>
      </c>
      <c r="J15" s="18"/>
      <c r="K15" s="120"/>
      <c r="M15" s="183">
        <f>F15/'Población económicamente activa'!$G$15</f>
        <v>3.4443196313265001E-3</v>
      </c>
      <c r="N15" s="182"/>
    </row>
    <row r="16" spans="1:22">
      <c r="A16" s="16"/>
      <c r="B16" s="121" t="s">
        <v>127</v>
      </c>
      <c r="C16" s="27">
        <v>585.03966666666668</v>
      </c>
      <c r="D16" s="27">
        <v>577.45899999999995</v>
      </c>
      <c r="E16" s="27">
        <v>566.64133333333336</v>
      </c>
      <c r="F16" s="36">
        <v>639.70333333333338</v>
      </c>
      <c r="G16" s="28">
        <f t="shared" si="1"/>
        <v>12.893870549506925</v>
      </c>
      <c r="H16" s="26">
        <f t="shared" si="2"/>
        <v>73.062000000000012</v>
      </c>
      <c r="I16" s="28">
        <f t="shared" si="0"/>
        <v>17.285095040506864</v>
      </c>
      <c r="J16" s="18"/>
      <c r="K16" s="121"/>
      <c r="M16" s="183">
        <f>F16/'Población económicamente activa'!$G$15</f>
        <v>0.15345749750835772</v>
      </c>
      <c r="N16" s="182"/>
    </row>
    <row r="17" spans="1:14">
      <c r="A17" s="16"/>
      <c r="B17" s="120" t="s">
        <v>163</v>
      </c>
      <c r="C17" s="27">
        <v>18.162666666666667</v>
      </c>
      <c r="D17" s="27">
        <v>10.302999999999999</v>
      </c>
      <c r="E17" s="27">
        <v>17.158333333333331</v>
      </c>
      <c r="F17" s="36">
        <v>13.023333333333333</v>
      </c>
      <c r="G17" s="28">
        <f t="shared" si="1"/>
        <v>-24.099077221952392</v>
      </c>
      <c r="H17" s="26">
        <f t="shared" si="2"/>
        <v>-4.134999999999998</v>
      </c>
      <c r="I17" s="28">
        <f t="shared" si="0"/>
        <v>0.35189679759503267</v>
      </c>
      <c r="J17" s="18"/>
      <c r="K17" s="120"/>
      <c r="M17" s="183">
        <f>F17/'Población económicamente activa'!$G$15</f>
        <v>3.1241483956894267E-3</v>
      </c>
      <c r="N17" s="182"/>
    </row>
    <row r="18" spans="1:14">
      <c r="A18" s="16"/>
      <c r="B18" s="120" t="s">
        <v>129</v>
      </c>
      <c r="C18" s="27">
        <v>177.61300000000003</v>
      </c>
      <c r="D18" s="27">
        <v>189.38499999999999</v>
      </c>
      <c r="E18" s="27">
        <v>185.87933333333334</v>
      </c>
      <c r="F18" s="36">
        <v>232.66866666666667</v>
      </c>
      <c r="G18" s="28">
        <f t="shared" si="1"/>
        <v>25.171885703628515</v>
      </c>
      <c r="H18" s="26">
        <f t="shared" si="2"/>
        <v>46.789333333333332</v>
      </c>
      <c r="I18" s="28">
        <f t="shared" si="0"/>
        <v>6.2868204786823227</v>
      </c>
      <c r="J18" s="18"/>
      <c r="K18" s="120"/>
      <c r="M18" s="183">
        <f>F18/'Población económicamente activa'!$G$15</f>
        <v>5.5814546329193603E-2</v>
      </c>
      <c r="N18" s="182"/>
    </row>
    <row r="19" spans="1:14">
      <c r="A19" s="16"/>
      <c r="B19" s="120" t="s">
        <v>130</v>
      </c>
      <c r="C19" s="27">
        <v>856.71366666666665</v>
      </c>
      <c r="D19" s="27">
        <v>922.89600000000007</v>
      </c>
      <c r="E19" s="27">
        <v>993.59699999999987</v>
      </c>
      <c r="F19" s="36">
        <v>1060.6196666666667</v>
      </c>
      <c r="G19" s="28">
        <f t="shared" si="1"/>
        <v>6.7454578331724857</v>
      </c>
      <c r="H19" s="26">
        <f t="shared" si="2"/>
        <v>67.022666666666851</v>
      </c>
      <c r="I19" s="28">
        <f t="shared" si="0"/>
        <v>28.65845898384779</v>
      </c>
      <c r="J19" s="18"/>
      <c r="K19" s="120"/>
      <c r="M19" s="183">
        <f>F19/'Población económicamente activa'!$G$15</f>
        <v>0.25443050141182399</v>
      </c>
      <c r="N19" s="182"/>
    </row>
    <row r="20" spans="1:14">
      <c r="A20" s="16"/>
      <c r="B20" s="120" t="s">
        <v>165</v>
      </c>
      <c r="C20" s="27">
        <v>321.62966666666665</v>
      </c>
      <c r="D20" s="27">
        <v>296.60333333333335</v>
      </c>
      <c r="E20" s="27">
        <v>330.78500000000003</v>
      </c>
      <c r="F20" s="36">
        <v>346.05099999999999</v>
      </c>
      <c r="G20" s="28">
        <f t="shared" si="1"/>
        <v>4.615082304215723</v>
      </c>
      <c r="H20" s="26">
        <f t="shared" si="2"/>
        <v>15.265999999999963</v>
      </c>
      <c r="I20" s="28">
        <f t="shared" si="0"/>
        <v>9.35046624299145</v>
      </c>
      <c r="J20" s="18"/>
      <c r="K20" s="120"/>
      <c r="M20" s="183">
        <f>F20/'Población económicamente activa'!$G$15</f>
        <v>8.301366852905466E-2</v>
      </c>
      <c r="N20" s="182"/>
    </row>
    <row r="21" spans="1:14">
      <c r="A21" s="16"/>
      <c r="B21" s="120" t="s">
        <v>132</v>
      </c>
      <c r="C21" s="27">
        <v>98.406333333333336</v>
      </c>
      <c r="D21" s="27">
        <v>87.677333333333351</v>
      </c>
      <c r="E21" s="27">
        <v>117.70399999999999</v>
      </c>
      <c r="F21" s="36">
        <v>87.605999999999995</v>
      </c>
      <c r="G21" s="28">
        <f t="shared" si="1"/>
        <v>-25.570923672942293</v>
      </c>
      <c r="H21" s="26">
        <f t="shared" si="2"/>
        <v>-30.097999999999999</v>
      </c>
      <c r="I21" s="28">
        <f t="shared" si="0"/>
        <v>2.3671567072006985</v>
      </c>
      <c r="J21" s="18"/>
      <c r="K21" s="120"/>
      <c r="M21" s="183">
        <f>F21/'Población económicamente activa'!$G$15</f>
        <v>2.1015675276639462E-2</v>
      </c>
      <c r="N21" s="182"/>
    </row>
    <row r="22" spans="1:14">
      <c r="A22" s="16"/>
      <c r="B22" s="120" t="s">
        <v>133</v>
      </c>
      <c r="C22" s="27">
        <v>392.46899999999999</v>
      </c>
      <c r="D22" s="27">
        <v>424.49800000000005</v>
      </c>
      <c r="E22" s="27">
        <v>449.42</v>
      </c>
      <c r="F22" s="36">
        <v>474.04866666666663</v>
      </c>
      <c r="G22" s="28">
        <f t="shared" si="1"/>
        <v>5.4801002773945617</v>
      </c>
      <c r="H22" s="26">
        <f t="shared" si="2"/>
        <v>24.628666666666618</v>
      </c>
      <c r="I22" s="28">
        <f t="shared" si="0"/>
        <v>12.809025418801772</v>
      </c>
      <c r="J22" s="18"/>
      <c r="K22" s="120"/>
      <c r="M22" s="183">
        <f>F22/'Población económicamente activa'!$G$15</f>
        <v>0.11371884167740301</v>
      </c>
      <c r="N22" s="182"/>
    </row>
    <row r="23" spans="1:14">
      <c r="A23" s="16"/>
      <c r="B23" s="120" t="s">
        <v>167</v>
      </c>
      <c r="C23" s="27">
        <v>778.74099999999999</v>
      </c>
      <c r="D23" s="27">
        <v>771.26166666666666</v>
      </c>
      <c r="E23" s="27">
        <v>767.72233333333327</v>
      </c>
      <c r="F23" s="36">
        <v>819.36099999999999</v>
      </c>
      <c r="G23" s="28">
        <f t="shared" si="1"/>
        <v>6.7262165531201346</v>
      </c>
      <c r="H23" s="26">
        <f t="shared" si="2"/>
        <v>51.638666666666722</v>
      </c>
      <c r="I23" s="28">
        <f t="shared" si="0"/>
        <v>22.139532529377799</v>
      </c>
      <c r="J23" s="18"/>
      <c r="K23" s="120"/>
      <c r="M23" s="183">
        <f>F23/'Población económicamente activa'!$G$15</f>
        <v>0.19655531253958161</v>
      </c>
      <c r="N23" s="182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162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164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166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168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194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183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177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25.745000000000001</v>
      </c>
      <c r="D13" s="28">
        <v>14.378666666666668</v>
      </c>
      <c r="E13" s="28">
        <v>20.003</v>
      </c>
      <c r="F13" s="28">
        <v>3.3446666666666669</v>
      </c>
      <c r="G13" s="28">
        <v>1.0643333333333334</v>
      </c>
      <c r="H13" s="28">
        <f t="shared" ref="H13:H17" si="0">IF(OR(OR(G13=0,F13=0),G13=""),"",(G13/F13-1)*100)</f>
        <v>-68.178194139924258</v>
      </c>
      <c r="I13" s="27">
        <f>IF(OR(OR(G13=0,F13=0),F13=""),"",(F13/E13-1)*100)</f>
        <v>-83.279174790448096</v>
      </c>
      <c r="J13" s="28">
        <f>IF(G13=0,"",G13/$G$13*100)</f>
        <v>100</v>
      </c>
      <c r="K13" s="27">
        <f>IF(F13=0,"",F13/$F$13*100)</f>
        <v>100</v>
      </c>
      <c r="L13" s="18"/>
      <c r="N13" s="171">
        <f>SUM(G15:G27)</f>
        <v>0.92500000000000004</v>
      </c>
    </row>
    <row r="14" spans="1:15">
      <c r="A14" s="16"/>
      <c r="B14" s="11" t="s">
        <v>30</v>
      </c>
      <c r="C14" s="25">
        <f>C13-SUM(C15:C27)</f>
        <v>16.538</v>
      </c>
      <c r="D14" s="27">
        <f>D13-SUM(D15:D27)</f>
        <v>9.2076666666666682</v>
      </c>
      <c r="E14" s="27">
        <f>E13-SUM(E15:E27)</f>
        <v>8.3243333333333354</v>
      </c>
      <c r="F14" s="27">
        <f>F13-SUM(F15:F27)</f>
        <v>1.4153333333333336</v>
      </c>
      <c r="G14" s="28">
        <f>G13-SUM(G15:G27)</f>
        <v>0.13933333333333331</v>
      </c>
      <c r="H14" s="28">
        <f>IF(OR(OR(G14=0,F14=0),G14=""),"",(G14/F14-1)*100)</f>
        <v>-90.15544041450778</v>
      </c>
      <c r="I14" s="27">
        <f>IF(OR(OR(G14=0,F14=0),F14=""),"",(F14/E14-1)*100)</f>
        <v>-82.997637448444323</v>
      </c>
      <c r="J14" s="28">
        <f>IF(G14=0,"",G14/$G$13*100)</f>
        <v>13.091136861885373</v>
      </c>
      <c r="K14" s="27">
        <f t="shared" ref="K14:K17" si="1">IF(F14=0,"",F14/$F$13*100)</f>
        <v>42.31612517440702</v>
      </c>
      <c r="L14" s="18"/>
      <c r="N14" s="124"/>
    </row>
    <row r="15" spans="1:15">
      <c r="A15" s="16"/>
      <c r="B15" s="11" t="s">
        <v>24</v>
      </c>
      <c r="C15" s="27">
        <v>2.6753333333333331</v>
      </c>
      <c r="D15" s="27">
        <v>1.6163333333333334</v>
      </c>
      <c r="E15" s="27">
        <v>1.4503333333333333</v>
      </c>
      <c r="F15" s="27">
        <v>0.33833333333333332</v>
      </c>
      <c r="G15" s="28">
        <v>0.625</v>
      </c>
      <c r="H15" s="28">
        <f t="shared" si="0"/>
        <v>84.729064039408868</v>
      </c>
      <c r="I15" s="27">
        <f t="shared" ref="I15:I17" si="2">IF(OR(OR(G15=0,F15=0),F15=""),"",(F15/E15-1)*100)</f>
        <v>-76.672029418524474</v>
      </c>
      <c r="J15" s="28">
        <f>IF(G15=0,"",G15/$G$13*100)</f>
        <v>58.722204823050419</v>
      </c>
      <c r="K15" s="27">
        <f t="shared" si="1"/>
        <v>10.115606936416183</v>
      </c>
      <c r="L15" s="18"/>
      <c r="N15" s="23" t="s">
        <v>5</v>
      </c>
      <c r="O15" s="34">
        <v>0</v>
      </c>
    </row>
    <row r="16" spans="1:15">
      <c r="A16" s="16"/>
      <c r="B16" s="11" t="s">
        <v>21</v>
      </c>
      <c r="C16" s="53">
        <v>0.12433333333333334</v>
      </c>
      <c r="D16" s="53">
        <v>0</v>
      </c>
      <c r="E16" s="53">
        <v>0.128</v>
      </c>
      <c r="F16" s="53">
        <v>0</v>
      </c>
      <c r="G16" s="54">
        <v>0.3</v>
      </c>
      <c r="H16" s="28" t="str">
        <f t="shared" si="0"/>
        <v/>
      </c>
      <c r="I16" s="27" t="str">
        <f t="shared" si="2"/>
        <v/>
      </c>
      <c r="J16" s="28">
        <f t="shared" ref="J16:J17" si="3">IF(G16=0,"",G16/$G$13*100)</f>
        <v>28.1866583150642</v>
      </c>
      <c r="K16" s="27" t="str">
        <f t="shared" si="1"/>
        <v/>
      </c>
      <c r="L16" s="18"/>
      <c r="N16" s="23" t="s">
        <v>39</v>
      </c>
      <c r="O16" s="34">
        <f>100-O15</f>
        <v>100</v>
      </c>
    </row>
    <row r="17" spans="1:14">
      <c r="A17" s="16"/>
      <c r="B17" s="12" t="s">
        <v>5</v>
      </c>
      <c r="C17" s="50">
        <v>2.7776666666666667</v>
      </c>
      <c r="D17" s="50">
        <v>2.5169999999999999</v>
      </c>
      <c r="E17" s="50">
        <v>6.3260000000000005</v>
      </c>
      <c r="F17" s="50">
        <v>1.3596666666666666</v>
      </c>
      <c r="G17" s="50">
        <v>0</v>
      </c>
      <c r="H17" s="50" t="str">
        <f t="shared" si="0"/>
        <v/>
      </c>
      <c r="I17" s="36" t="str">
        <f t="shared" si="2"/>
        <v/>
      </c>
      <c r="J17" s="50" t="str">
        <f t="shared" si="3"/>
        <v/>
      </c>
      <c r="K17" s="36">
        <f t="shared" si="1"/>
        <v>40.651783934622273</v>
      </c>
      <c r="L17" s="18"/>
    </row>
    <row r="18" spans="1:14">
      <c r="A18" s="16"/>
      <c r="B18" s="11" t="s">
        <v>20</v>
      </c>
      <c r="C18" s="27">
        <v>0.30599999999999999</v>
      </c>
      <c r="D18" s="27">
        <v>0.35633333333333334</v>
      </c>
      <c r="E18" s="27">
        <v>0.49199999999999999</v>
      </c>
      <c r="F18" s="27">
        <v>0</v>
      </c>
      <c r="G18" s="28">
        <v>0</v>
      </c>
      <c r="H18" s="28" t="str">
        <f t="shared" ref="H18:H27" si="4">IF(OR(OR(G18=0,F18=0),G18=""),"",(G18/F18-1)*100)</f>
        <v/>
      </c>
      <c r="I18" s="28" t="str">
        <f t="shared" ref="I18:I27" si="5">IF(OR(OR(G18=0,F18=0),F18=""),"",(F18/E18-1)*100)</f>
        <v/>
      </c>
      <c r="J18" s="28" t="str">
        <f t="shared" ref="J18:J27" si="6">IF(G18=0,"",G18/$G$13*100)</f>
        <v/>
      </c>
      <c r="K18" s="28" t="str">
        <f t="shared" ref="K18:K27" si="7">IF(F18=0,"",F18/$F$13*100)</f>
        <v/>
      </c>
      <c r="L18" s="18"/>
      <c r="N18" s="170"/>
    </row>
    <row r="19" spans="1:14">
      <c r="A19" s="16"/>
      <c r="B19" s="11" t="s">
        <v>6</v>
      </c>
      <c r="C19" s="27">
        <v>0.81333333333333335</v>
      </c>
      <c r="D19" s="27">
        <v>0</v>
      </c>
      <c r="E19" s="27">
        <v>0.84133333333333338</v>
      </c>
      <c r="F19" s="27">
        <v>0.23133333333333331</v>
      </c>
      <c r="G19" s="28">
        <v>0</v>
      </c>
      <c r="H19" s="28" t="str">
        <f t="shared" si="4"/>
        <v/>
      </c>
      <c r="I19" s="27" t="str">
        <f t="shared" si="5"/>
        <v/>
      </c>
      <c r="J19" s="28" t="str">
        <f t="shared" si="6"/>
        <v/>
      </c>
      <c r="K19" s="27">
        <f t="shared" si="7"/>
        <v>6.9164839545545131</v>
      </c>
      <c r="L19" s="18"/>
      <c r="N19" s="170"/>
    </row>
    <row r="20" spans="1:14">
      <c r="A20" s="16"/>
      <c r="B20" s="11" t="s">
        <v>8</v>
      </c>
      <c r="C20" s="27">
        <v>0</v>
      </c>
      <c r="D20" s="27">
        <v>0</v>
      </c>
      <c r="E20" s="27">
        <v>0</v>
      </c>
      <c r="F20" s="27">
        <v>0</v>
      </c>
      <c r="G20" s="28">
        <v>0</v>
      </c>
      <c r="H20" s="28" t="str">
        <f t="shared" si="4"/>
        <v/>
      </c>
      <c r="I20" s="27" t="str">
        <f t="shared" si="5"/>
        <v/>
      </c>
      <c r="J20" s="28" t="str">
        <f t="shared" si="6"/>
        <v/>
      </c>
      <c r="K20" s="27" t="str">
        <f t="shared" si="7"/>
        <v/>
      </c>
      <c r="L20" s="18"/>
    </row>
    <row r="21" spans="1:14">
      <c r="A21" s="16"/>
      <c r="B21" s="11" t="s">
        <v>206</v>
      </c>
      <c r="C21" s="27">
        <v>0.11866666666666666</v>
      </c>
      <c r="D21" s="27">
        <v>5.8999999999999997E-2</v>
      </c>
      <c r="E21" s="27">
        <v>0.15233333333333332</v>
      </c>
      <c r="F21" s="27">
        <v>0</v>
      </c>
      <c r="G21" s="28">
        <v>0</v>
      </c>
      <c r="H21" s="28" t="str">
        <f t="shared" si="4"/>
        <v/>
      </c>
      <c r="I21" s="27" t="str">
        <f t="shared" si="5"/>
        <v/>
      </c>
      <c r="J21" s="28" t="str">
        <f t="shared" si="6"/>
        <v/>
      </c>
      <c r="K21" s="27" t="str">
        <f t="shared" si="7"/>
        <v/>
      </c>
      <c r="L21" s="18"/>
    </row>
    <row r="22" spans="1:14">
      <c r="A22" s="16"/>
      <c r="B22" s="11" t="s">
        <v>9</v>
      </c>
      <c r="C22" s="27">
        <v>0.13200000000000001</v>
      </c>
      <c r="D22" s="27">
        <v>0</v>
      </c>
      <c r="E22" s="27">
        <v>5.4666666666666669E-2</v>
      </c>
      <c r="F22" s="27">
        <v>0</v>
      </c>
      <c r="G22" s="28">
        <v>0</v>
      </c>
      <c r="H22" s="28" t="str">
        <f t="shared" si="4"/>
        <v/>
      </c>
      <c r="I22" s="27" t="str">
        <f t="shared" si="5"/>
        <v/>
      </c>
      <c r="J22" s="28" t="str">
        <f t="shared" si="6"/>
        <v/>
      </c>
      <c r="K22" s="27" t="str">
        <f t="shared" si="7"/>
        <v/>
      </c>
      <c r="L22" s="18"/>
    </row>
    <row r="23" spans="1:14">
      <c r="A23" s="16"/>
      <c r="B23" s="11" t="s">
        <v>11</v>
      </c>
      <c r="C23" s="27">
        <v>4.0666666666666663E-2</v>
      </c>
      <c r="D23" s="27">
        <v>0.10233333333333333</v>
      </c>
      <c r="E23" s="27">
        <v>0</v>
      </c>
      <c r="F23" s="27">
        <v>0</v>
      </c>
      <c r="G23" s="28">
        <v>0</v>
      </c>
      <c r="H23" s="28" t="str">
        <f t="shared" si="4"/>
        <v/>
      </c>
      <c r="I23" s="27" t="str">
        <f t="shared" si="5"/>
        <v/>
      </c>
      <c r="J23" s="28" t="str">
        <f t="shared" si="6"/>
        <v/>
      </c>
      <c r="K23" s="27" t="str">
        <f t="shared" si="7"/>
        <v/>
      </c>
      <c r="L23" s="18"/>
    </row>
    <row r="24" spans="1:14">
      <c r="A24" s="16"/>
      <c r="B24" s="11" t="s">
        <v>23</v>
      </c>
      <c r="C24" s="27">
        <v>0.12966666666666668</v>
      </c>
      <c r="D24" s="27">
        <v>0</v>
      </c>
      <c r="E24" s="27">
        <v>0</v>
      </c>
      <c r="F24" s="27">
        <v>0</v>
      </c>
      <c r="G24" s="28">
        <v>0</v>
      </c>
      <c r="H24" s="28" t="str">
        <f t="shared" si="4"/>
        <v/>
      </c>
      <c r="I24" s="27" t="str">
        <f t="shared" si="5"/>
        <v/>
      </c>
      <c r="J24" s="28" t="str">
        <f t="shared" si="6"/>
        <v/>
      </c>
      <c r="K24" s="27" t="str">
        <f t="shared" si="7"/>
        <v/>
      </c>
      <c r="L24" s="18"/>
    </row>
    <row r="25" spans="1:14">
      <c r="A25" s="16"/>
      <c r="B25" s="11" t="s">
        <v>19</v>
      </c>
      <c r="C25" s="27">
        <v>0.14000000000000001</v>
      </c>
      <c r="D25" s="27">
        <v>0</v>
      </c>
      <c r="E25" s="27">
        <v>0.52433333333333332</v>
      </c>
      <c r="F25" s="27">
        <v>0</v>
      </c>
      <c r="G25" s="28">
        <v>0</v>
      </c>
      <c r="H25" s="28" t="str">
        <f t="shared" si="4"/>
        <v/>
      </c>
      <c r="I25" s="27" t="str">
        <f t="shared" si="5"/>
        <v/>
      </c>
      <c r="J25" s="28" t="str">
        <f t="shared" si="6"/>
        <v/>
      </c>
      <c r="K25" s="27" t="str">
        <f t="shared" si="7"/>
        <v/>
      </c>
      <c r="L25" s="18"/>
    </row>
    <row r="26" spans="1:14" s="23" customFormat="1">
      <c r="A26" s="16"/>
      <c r="B26" s="11" t="s">
        <v>25</v>
      </c>
      <c r="C26" s="27">
        <v>1.2756666666666667</v>
      </c>
      <c r="D26" s="27">
        <v>0.22533333333333336</v>
      </c>
      <c r="E26" s="27">
        <v>1.3466666666666667</v>
      </c>
      <c r="F26" s="27">
        <v>0</v>
      </c>
      <c r="G26" s="28">
        <v>0</v>
      </c>
      <c r="H26" s="28" t="str">
        <f t="shared" si="4"/>
        <v/>
      </c>
      <c r="I26" s="27" t="str">
        <f t="shared" si="5"/>
        <v/>
      </c>
      <c r="J26" s="28" t="str">
        <f t="shared" si="6"/>
        <v/>
      </c>
      <c r="K26" s="27" t="str">
        <f t="shared" si="7"/>
        <v/>
      </c>
      <c r="L26" s="18"/>
      <c r="M26" s="9"/>
    </row>
    <row r="27" spans="1:14" s="23" customFormat="1">
      <c r="A27" s="16"/>
      <c r="B27" s="11" t="s">
        <v>26</v>
      </c>
      <c r="C27" s="27">
        <v>0.67366666666666664</v>
      </c>
      <c r="D27" s="27">
        <v>0.29466666666666669</v>
      </c>
      <c r="E27" s="27">
        <v>0.36299999999999999</v>
      </c>
      <c r="F27" s="27">
        <v>0</v>
      </c>
      <c r="G27" s="28">
        <v>0</v>
      </c>
      <c r="H27" s="28" t="str">
        <f t="shared" si="4"/>
        <v/>
      </c>
      <c r="I27" s="27" t="str">
        <f t="shared" si="5"/>
        <v/>
      </c>
      <c r="J27" s="28" t="str">
        <f t="shared" si="6"/>
        <v/>
      </c>
      <c r="K27" s="27" t="str">
        <f t="shared" si="7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3124.7019999999998</v>
      </c>
      <c r="D13" s="26">
        <v>3193.9339999999997</v>
      </c>
      <c r="E13" s="26">
        <v>3321.2919999999999</v>
      </c>
      <c r="F13" s="26">
        <v>3392.1030000000005</v>
      </c>
      <c r="G13" s="26">
        <v>3527.2363333333328</v>
      </c>
      <c r="H13" s="28">
        <f t="shared" ref="H13:H27" si="0">IF(OR(OR(G13=0,F13=0),G13=""),"",(G13/F13-1)*100)</f>
        <v>3.9837626785900193</v>
      </c>
      <c r="I13" s="27">
        <f>IF(OR(OR(G13=0,F13=0),F13=""),"",(F13/E13-1)*100)</f>
        <v>2.1320317514991416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3053.951333333333</v>
      </c>
      <c r="D14" s="25">
        <f>D13-SUM(D15:D27)</f>
        <v>3112.565333333333</v>
      </c>
      <c r="E14" s="25">
        <f>E13-SUM(E15:E27)</f>
        <v>3233.3629999999998</v>
      </c>
      <c r="F14" s="25">
        <f>F13-SUM(F15:F27)</f>
        <v>3296.0623333333338</v>
      </c>
      <c r="G14" s="26">
        <f>G13-SUM(G15:G27)</f>
        <v>3441.0793333333327</v>
      </c>
      <c r="H14" s="28">
        <f t="shared" si="0"/>
        <v>4.3997044149751252</v>
      </c>
      <c r="I14" s="27">
        <f>IF(OR(OR(G14=0,F14=0),F14=""),"",(F14/E14-1)*100)</f>
        <v>1.9391368470949244</v>
      </c>
      <c r="J14" s="28">
        <f t="shared" si="1"/>
        <v>97.557379436535257</v>
      </c>
      <c r="K14" s="27">
        <f t="shared" si="2"/>
        <v>97.168698395459501</v>
      </c>
      <c r="L14" s="18"/>
    </row>
    <row r="15" spans="1:15">
      <c r="A15" s="16"/>
      <c r="B15" s="11" t="s">
        <v>24</v>
      </c>
      <c r="C15" s="25">
        <v>5.0903333333333336</v>
      </c>
      <c r="D15" s="25">
        <v>8.5846666666666671</v>
      </c>
      <c r="E15" s="25">
        <v>10.583999999999998</v>
      </c>
      <c r="F15" s="25">
        <v>11.052333333333335</v>
      </c>
      <c r="G15" s="26">
        <v>15.713666666666668</v>
      </c>
      <c r="H15" s="28">
        <f t="shared" si="0"/>
        <v>42.175106312392543</v>
      </c>
      <c r="I15" s="27">
        <f t="shared" ref="I15:I27" si="3">IF(OR(OR(G15=0,F15=0),F15=""),"",(F15/E15-1)*100)</f>
        <v>4.4249181153943384</v>
      </c>
      <c r="J15" s="28">
        <f t="shared" si="1"/>
        <v>0.44549514638892462</v>
      </c>
      <c r="K15" s="27">
        <f t="shared" si="2"/>
        <v>0.32582540486929001</v>
      </c>
      <c r="L15" s="18"/>
      <c r="N15" s="23" t="s">
        <v>5</v>
      </c>
      <c r="O15" s="169">
        <f>J17</f>
        <v>0.38148847223071436</v>
      </c>
    </row>
    <row r="16" spans="1:15">
      <c r="A16" s="16"/>
      <c r="B16" s="11" t="s">
        <v>25</v>
      </c>
      <c r="C16" s="55">
        <v>11.370333333333333</v>
      </c>
      <c r="D16" s="55">
        <v>10.757666666666665</v>
      </c>
      <c r="E16" s="55">
        <v>10.171333333333335</v>
      </c>
      <c r="F16" s="55">
        <v>19.38</v>
      </c>
      <c r="G16" s="56">
        <v>14.712000000000002</v>
      </c>
      <c r="H16" s="28">
        <f t="shared" si="0"/>
        <v>-24.086687306501531</v>
      </c>
      <c r="I16" s="27">
        <f t="shared" si="3"/>
        <v>90.535491905354888</v>
      </c>
      <c r="J16" s="28">
        <f t="shared" si="1"/>
        <v>0.41709708705843274</v>
      </c>
      <c r="K16" s="27">
        <f t="shared" si="2"/>
        <v>0.57132699095516837</v>
      </c>
      <c r="L16" s="18"/>
      <c r="N16" s="23" t="s">
        <v>39</v>
      </c>
      <c r="O16" s="169">
        <f>100-O15</f>
        <v>99.618511527769286</v>
      </c>
    </row>
    <row r="17" spans="1:14">
      <c r="A17" s="16"/>
      <c r="B17" s="12" t="s">
        <v>5</v>
      </c>
      <c r="C17" s="109">
        <v>18.664666666666665</v>
      </c>
      <c r="D17" s="109">
        <v>19.065333333333335</v>
      </c>
      <c r="E17" s="109">
        <v>27.639333333333337</v>
      </c>
      <c r="F17" s="109">
        <v>21.938999999999997</v>
      </c>
      <c r="G17" s="109">
        <v>13.455999999999998</v>
      </c>
      <c r="H17" s="50">
        <f t="shared" si="0"/>
        <v>-38.666302019235154</v>
      </c>
      <c r="I17" s="36">
        <f t="shared" si="3"/>
        <v>-20.623989965990518</v>
      </c>
      <c r="J17" s="50">
        <f t="shared" si="1"/>
        <v>0.38148847223071436</v>
      </c>
      <c r="K17" s="36">
        <f t="shared" si="2"/>
        <v>0.64676691716023937</v>
      </c>
      <c r="L17" s="18"/>
    </row>
    <row r="18" spans="1:14">
      <c r="A18" s="16"/>
      <c r="B18" s="11" t="s">
        <v>20</v>
      </c>
      <c r="C18" s="25">
        <v>5.6226666666666665</v>
      </c>
      <c r="D18" s="25">
        <v>8.411999999999999</v>
      </c>
      <c r="E18" s="25">
        <v>8.5623333333333331</v>
      </c>
      <c r="F18" s="25">
        <v>14.513666666666666</v>
      </c>
      <c r="G18" s="26">
        <v>9.0346666666666664</v>
      </c>
      <c r="H18" s="28">
        <f t="shared" si="0"/>
        <v>-37.750625846902921</v>
      </c>
      <c r="I18" s="27">
        <f t="shared" si="3"/>
        <v>69.505975785416723</v>
      </c>
      <c r="J18" s="28">
        <f t="shared" si="1"/>
        <v>0.25614009986477615</v>
      </c>
      <c r="K18" s="27">
        <f t="shared" si="2"/>
        <v>0.42786633149602665</v>
      </c>
      <c r="L18" s="18"/>
    </row>
    <row r="19" spans="1:14">
      <c r="A19" s="16"/>
      <c r="B19" s="11" t="s">
        <v>8</v>
      </c>
      <c r="C19" s="25">
        <v>4.2266666666666666</v>
      </c>
      <c r="D19" s="25">
        <v>5.8806666666666665</v>
      </c>
      <c r="E19" s="25">
        <v>5.3520000000000003</v>
      </c>
      <c r="F19" s="25">
        <v>5.1849999999999996</v>
      </c>
      <c r="G19" s="26">
        <v>6.3746666666666663</v>
      </c>
      <c r="H19" s="28">
        <f t="shared" si="0"/>
        <v>22.944390871102538</v>
      </c>
      <c r="I19" s="27">
        <f t="shared" si="3"/>
        <v>-3.1203288490284087</v>
      </c>
      <c r="J19" s="28">
        <f t="shared" si="1"/>
        <v>0.18072695062772942</v>
      </c>
      <c r="K19" s="27">
        <f t="shared" si="2"/>
        <v>0.15285502828186523</v>
      </c>
      <c r="L19" s="18"/>
    </row>
    <row r="20" spans="1:14">
      <c r="A20" s="16"/>
      <c r="B20" s="11" t="s">
        <v>23</v>
      </c>
      <c r="C20" s="25">
        <v>4.3879999999999999</v>
      </c>
      <c r="D20" s="25">
        <v>4.3936666666666664</v>
      </c>
      <c r="E20" s="25">
        <v>6.0010000000000003</v>
      </c>
      <c r="F20" s="25">
        <v>4.4193333333333333</v>
      </c>
      <c r="G20" s="26">
        <v>5.2393333333333336</v>
      </c>
      <c r="H20" s="28">
        <f t="shared" si="0"/>
        <v>18.55483481671445</v>
      </c>
      <c r="I20" s="27">
        <f t="shared" si="3"/>
        <v>-26.356718324723658</v>
      </c>
      <c r="J20" s="28">
        <f t="shared" si="1"/>
        <v>0.14853933329672933</v>
      </c>
      <c r="K20" s="27">
        <f t="shared" si="2"/>
        <v>0.13028299356868978</v>
      </c>
      <c r="L20" s="18"/>
    </row>
    <row r="21" spans="1:14">
      <c r="A21" s="16"/>
      <c r="B21" s="11" t="s">
        <v>26</v>
      </c>
      <c r="C21" s="25">
        <v>4.6543333333333328</v>
      </c>
      <c r="D21" s="25">
        <v>6.7186666666666666</v>
      </c>
      <c r="E21" s="25">
        <v>3.7306666666666666</v>
      </c>
      <c r="F21" s="25">
        <v>2.5683333333333334</v>
      </c>
      <c r="G21" s="26">
        <v>4.5156666666666672</v>
      </c>
      <c r="H21" s="28">
        <f t="shared" si="0"/>
        <v>75.820895522388085</v>
      </c>
      <c r="I21" s="27">
        <f t="shared" si="3"/>
        <v>-31.156182987848457</v>
      </c>
      <c r="J21" s="28">
        <f t="shared" si="1"/>
        <v>0.12802279858574833</v>
      </c>
      <c r="K21" s="27">
        <f t="shared" si="2"/>
        <v>7.5715075082724001E-2</v>
      </c>
      <c r="L21" s="18"/>
    </row>
    <row r="22" spans="1:14">
      <c r="A22" s="16"/>
      <c r="B22" s="11" t="s">
        <v>21</v>
      </c>
      <c r="C22" s="25">
        <v>3.5550000000000002</v>
      </c>
      <c r="D22" s="25">
        <v>2.8806666666666665</v>
      </c>
      <c r="E22" s="25">
        <v>2.6756666666666669</v>
      </c>
      <c r="F22" s="25">
        <v>3.8966666666666665</v>
      </c>
      <c r="G22" s="26">
        <v>3.8629999999999995</v>
      </c>
      <c r="H22" s="28">
        <f t="shared" si="0"/>
        <v>-0.86398631308811646</v>
      </c>
      <c r="I22" s="27">
        <f t="shared" si="3"/>
        <v>45.633486981437635</v>
      </c>
      <c r="J22" s="28">
        <f>IF(G22=0,"",G22/$G$13*100)</f>
        <v>0.10951917124162079</v>
      </c>
      <c r="K22" s="27">
        <f t="shared" si="2"/>
        <v>0.11487465642012243</v>
      </c>
      <c r="L22" s="18"/>
    </row>
    <row r="23" spans="1:14">
      <c r="A23" s="16"/>
      <c r="B23" s="11" t="s">
        <v>22</v>
      </c>
      <c r="C23" s="25">
        <v>1.6993333333333334</v>
      </c>
      <c r="D23" s="25">
        <v>2.7023333333333333</v>
      </c>
      <c r="E23" s="25">
        <v>1.7563333333333333</v>
      </c>
      <c r="F23" s="25">
        <v>3.1863333333333337</v>
      </c>
      <c r="G23" s="26">
        <v>2.9356666666666662</v>
      </c>
      <c r="H23" s="28">
        <f t="shared" si="0"/>
        <v>-7.8669316874150237</v>
      </c>
      <c r="I23" s="27">
        <f t="shared" si="3"/>
        <v>81.419624217119008</v>
      </c>
      <c r="J23" s="28">
        <f t="shared" si="1"/>
        <v>8.3228521971261918E-2</v>
      </c>
      <c r="K23" s="27">
        <f t="shared" si="2"/>
        <v>9.3933861481603986E-2</v>
      </c>
      <c r="L23" s="18"/>
    </row>
    <row r="24" spans="1:14">
      <c r="A24" s="16"/>
      <c r="B24" s="11" t="s">
        <v>19</v>
      </c>
      <c r="C24" s="25">
        <v>2.5693333333333332</v>
      </c>
      <c r="D24" s="25">
        <v>4.7540000000000004</v>
      </c>
      <c r="E24" s="25">
        <v>4.155333333333334</v>
      </c>
      <c r="F24" s="25">
        <v>3.4160000000000004</v>
      </c>
      <c r="G24" s="26">
        <v>2.8279999999999998</v>
      </c>
      <c r="H24" s="28">
        <f t="shared" si="0"/>
        <v>-17.21311475409837</v>
      </c>
      <c r="I24" s="27">
        <f t="shared" si="3"/>
        <v>-17.792395315257505</v>
      </c>
      <c r="J24" s="28">
        <f t="shared" si="1"/>
        <v>8.0176084978333853E-2</v>
      </c>
      <c r="K24" s="27">
        <f t="shared" si="2"/>
        <v>0.10070448922099358</v>
      </c>
      <c r="L24" s="18"/>
    </row>
    <row r="25" spans="1:14">
      <c r="A25" s="16"/>
      <c r="B25" s="11" t="s">
        <v>9</v>
      </c>
      <c r="C25" s="25">
        <v>2.1720000000000002</v>
      </c>
      <c r="D25" s="25">
        <v>1.6386666666666667</v>
      </c>
      <c r="E25" s="25">
        <v>1.8663333333333334</v>
      </c>
      <c r="F25" s="25">
        <v>1.3863333333333336</v>
      </c>
      <c r="G25" s="26">
        <v>2.7126666666666668</v>
      </c>
      <c r="H25" s="28">
        <f t="shared" si="0"/>
        <v>95.672036547246904</v>
      </c>
      <c r="I25" s="27">
        <f t="shared" si="3"/>
        <v>-25.718878371137688</v>
      </c>
      <c r="J25" s="28">
        <f t="shared" si="1"/>
        <v>7.6906291790862905E-2</v>
      </c>
      <c r="K25" s="27">
        <f t="shared" si="2"/>
        <v>4.0869435077099177E-2</v>
      </c>
      <c r="L25" s="18"/>
    </row>
    <row r="26" spans="1:14">
      <c r="A26" s="16"/>
      <c r="B26" s="11" t="s">
        <v>6</v>
      </c>
      <c r="C26" s="25">
        <v>5.5539999999999994</v>
      </c>
      <c r="D26" s="25">
        <v>4.1256666666666666</v>
      </c>
      <c r="E26" s="25">
        <v>3.420666666666667</v>
      </c>
      <c r="F26" s="25">
        <v>3.2773333333333334</v>
      </c>
      <c r="G26" s="26">
        <v>2.4053333333333331</v>
      </c>
      <c r="H26" s="28">
        <f t="shared" si="0"/>
        <v>-26.606997558991065</v>
      </c>
      <c r="I26" s="27">
        <f t="shared" si="3"/>
        <v>-4.1902163320990056</v>
      </c>
      <c r="J26" s="28">
        <f t="shared" si="1"/>
        <v>6.8193143470492337E-2</v>
      </c>
      <c r="K26" s="27">
        <f t="shared" si="2"/>
        <v>9.6616563038720599E-2</v>
      </c>
      <c r="L26" s="18"/>
    </row>
    <row r="27" spans="1:14">
      <c r="A27" s="16"/>
      <c r="B27" s="11" t="s">
        <v>11</v>
      </c>
      <c r="C27" s="25">
        <v>1.1839999999999999</v>
      </c>
      <c r="D27" s="25">
        <v>1.4546666666666666</v>
      </c>
      <c r="E27" s="25">
        <v>2.0139999999999998</v>
      </c>
      <c r="F27" s="25">
        <v>1.8203333333333334</v>
      </c>
      <c r="G27" s="26">
        <v>2.3663333333333334</v>
      </c>
      <c r="H27" s="28">
        <f t="shared" si="0"/>
        <v>29.994506500640906</v>
      </c>
      <c r="I27" s="27">
        <f t="shared" si="3"/>
        <v>-9.6160211850380595</v>
      </c>
      <c r="J27" s="28">
        <f t="shared" si="1"/>
        <v>6.7087461959122116E-2</v>
      </c>
      <c r="K27" s="27">
        <f t="shared" si="2"/>
        <v>5.3663857887963108E-2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348.19133333333338</v>
      </c>
      <c r="D13" s="26">
        <v>300.43433333333331</v>
      </c>
      <c r="E13" s="26">
        <v>233.98400000000001</v>
      </c>
      <c r="F13" s="26">
        <v>187.91966666666667</v>
      </c>
      <c r="G13" s="26">
        <v>193.85333333333335</v>
      </c>
      <c r="H13" s="28">
        <f t="shared" ref="H13:H26" si="0">IF(OR(OR(G13=0,F13=0),G13=""),"",(G13/F13-1)*100)</f>
        <v>3.1575549126488633</v>
      </c>
      <c r="I13" s="27">
        <f>IF(OR(OR(G13=0,F13=0),F13=""),"",(F13/E13-1)*100)</f>
        <v>-19.686958652443476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331.60066666666671</v>
      </c>
      <c r="D14" s="25">
        <f>D13-SUM(D15:D27)</f>
        <v>275.161</v>
      </c>
      <c r="E14" s="25">
        <f>E13-SUM(E15:E27)</f>
        <v>216.11233333333334</v>
      </c>
      <c r="F14" s="25">
        <f>F13-SUM(F15:F27)</f>
        <v>163.64600000000002</v>
      </c>
      <c r="G14" s="26">
        <f>G13-SUM(G15:G27)</f>
        <v>170.26266666666669</v>
      </c>
      <c r="H14" s="28">
        <f t="shared" si="0"/>
        <v>4.043280414227457</v>
      </c>
      <c r="I14" s="27">
        <f>IF(OR(OR(G14=0,F14=0),F14=""),"",(F14/E14-1)*100)</f>
        <v>-24.277343418623332</v>
      </c>
      <c r="J14" s="28">
        <f t="shared" si="1"/>
        <v>87.83066235642066</v>
      </c>
      <c r="K14" s="27">
        <f t="shared" si="2"/>
        <v>87.082955660131375</v>
      </c>
      <c r="L14" s="18"/>
    </row>
    <row r="15" spans="1:15">
      <c r="A15" s="16"/>
      <c r="B15" s="12" t="s">
        <v>5</v>
      </c>
      <c r="C15" s="109">
        <v>6.98</v>
      </c>
      <c r="D15" s="109">
        <v>14.830333333333334</v>
      </c>
      <c r="E15" s="109">
        <v>8.8316666666666652</v>
      </c>
      <c r="F15" s="109">
        <v>11.199333333333334</v>
      </c>
      <c r="G15" s="109">
        <v>14.357999999999999</v>
      </c>
      <c r="H15" s="50">
        <f t="shared" si="0"/>
        <v>28.204059765462208</v>
      </c>
      <c r="I15" s="36">
        <f t="shared" ref="I15:I26" si="3">IF(OR(OR(G15=0,F15=0),F15=""),"",(F15/E15-1)*100)</f>
        <v>26.808831855067016</v>
      </c>
      <c r="J15" s="50">
        <f t="shared" si="1"/>
        <v>7.4066304422587503</v>
      </c>
      <c r="K15" s="36">
        <f t="shared" si="2"/>
        <v>5.9596387818198915</v>
      </c>
      <c r="L15" s="18"/>
      <c r="N15" s="23" t="s">
        <v>5</v>
      </c>
      <c r="O15" s="34">
        <f>J15</f>
        <v>7.4066304422587503</v>
      </c>
    </row>
    <row r="16" spans="1:15">
      <c r="A16" s="16"/>
      <c r="B16" s="11" t="s">
        <v>6</v>
      </c>
      <c r="C16" s="55">
        <v>0.98166666666666658</v>
      </c>
      <c r="D16" s="55">
        <v>2.1433333333333331</v>
      </c>
      <c r="E16" s="55">
        <v>0.90333333333333332</v>
      </c>
      <c r="F16" s="55">
        <v>1.4020000000000001</v>
      </c>
      <c r="G16" s="56">
        <v>1.556</v>
      </c>
      <c r="H16" s="28">
        <f t="shared" si="0"/>
        <v>10.984308131241072</v>
      </c>
      <c r="I16" s="27"/>
      <c r="J16" s="28">
        <f t="shared" si="1"/>
        <v>0.80266868422862636</v>
      </c>
      <c r="K16" s="27">
        <f t="shared" si="2"/>
        <v>0.74606347747885182</v>
      </c>
      <c r="L16" s="18"/>
      <c r="N16" s="23" t="s">
        <v>39</v>
      </c>
      <c r="O16" s="34">
        <f>100-O15</f>
        <v>92.593369557741255</v>
      </c>
    </row>
    <row r="17" spans="1:14">
      <c r="A17" s="16"/>
      <c r="B17" s="11" t="s">
        <v>21</v>
      </c>
      <c r="C17" s="25">
        <v>1.6913333333333334</v>
      </c>
      <c r="D17" s="25">
        <v>1.3476666666666668</v>
      </c>
      <c r="E17" s="25">
        <v>1.8166666666666667</v>
      </c>
      <c r="F17" s="25">
        <v>1.7003333333333333</v>
      </c>
      <c r="G17" s="26">
        <v>1.3216666666666665</v>
      </c>
      <c r="H17" s="28">
        <f t="shared" si="0"/>
        <v>-22.270143109194272</v>
      </c>
      <c r="I17" s="27">
        <f t="shared" si="3"/>
        <v>-6.4036697247706442</v>
      </c>
      <c r="J17" s="28">
        <f t="shared" si="1"/>
        <v>0.68178691794483792</v>
      </c>
      <c r="K17" s="27">
        <f t="shared" si="2"/>
        <v>0.90481925787437523</v>
      </c>
      <c r="L17" s="18"/>
    </row>
    <row r="18" spans="1:14">
      <c r="A18" s="16"/>
      <c r="B18" s="11" t="s">
        <v>19</v>
      </c>
      <c r="C18" s="25">
        <v>0.40066666666666667</v>
      </c>
      <c r="D18" s="25">
        <v>1.4133333333333331</v>
      </c>
      <c r="E18" s="25">
        <v>1.4263333333333332</v>
      </c>
      <c r="F18" s="25">
        <v>1.6163333333333334</v>
      </c>
      <c r="G18" s="26">
        <v>1.1846666666666665</v>
      </c>
      <c r="H18" s="28">
        <f t="shared" si="0"/>
        <v>-26.706537430398036</v>
      </c>
      <c r="I18" s="27">
        <f t="shared" si="3"/>
        <v>13.320869362000476</v>
      </c>
      <c r="J18" s="28">
        <f t="shared" si="1"/>
        <v>0.61111493225118629</v>
      </c>
      <c r="K18" s="27">
        <f t="shared" si="2"/>
        <v>0.86011930629932287</v>
      </c>
      <c r="L18" s="18"/>
    </row>
    <row r="19" spans="1:14">
      <c r="A19" s="16"/>
      <c r="B19" s="11" t="s">
        <v>20</v>
      </c>
      <c r="C19" s="25">
        <v>0.88333333333333341</v>
      </c>
      <c r="D19" s="25">
        <v>1.1593333333333333</v>
      </c>
      <c r="E19" s="25">
        <v>0.71033333333333337</v>
      </c>
      <c r="F19" s="25">
        <v>2.2826666666666671</v>
      </c>
      <c r="G19" s="26">
        <v>1.1140000000000001</v>
      </c>
      <c r="H19" s="28">
        <f t="shared" si="0"/>
        <v>-51.197429906542055</v>
      </c>
      <c r="I19" s="27">
        <f t="shared" si="3"/>
        <v>221.35147817925861</v>
      </c>
      <c r="J19" s="28">
        <f t="shared" si="1"/>
        <v>0.57466125593231998</v>
      </c>
      <c r="K19" s="27">
        <f t="shared" si="2"/>
        <v>1.2147034459760291</v>
      </c>
      <c r="L19" s="18"/>
    </row>
    <row r="20" spans="1:14">
      <c r="A20" s="16"/>
      <c r="B20" s="11" t="s">
        <v>9</v>
      </c>
      <c r="C20" s="25">
        <v>0.16</v>
      </c>
      <c r="D20" s="25">
        <v>0.27166666666666667</v>
      </c>
      <c r="E20" s="25">
        <v>0.52433333333333332</v>
      </c>
      <c r="F20" s="25">
        <v>0.53566666666666662</v>
      </c>
      <c r="G20" s="26">
        <v>0.72800000000000009</v>
      </c>
      <c r="H20" s="28">
        <f t="shared" si="0"/>
        <v>35.905413814561314</v>
      </c>
      <c r="I20" s="27">
        <f t="shared" si="3"/>
        <v>2.1614748887476054</v>
      </c>
      <c r="J20" s="28">
        <f t="shared" si="1"/>
        <v>0.37554164660568129</v>
      </c>
      <c r="K20" s="27">
        <f t="shared" si="2"/>
        <v>0.28505088167106862</v>
      </c>
      <c r="L20" s="18"/>
    </row>
    <row r="21" spans="1:14">
      <c r="A21" s="16"/>
      <c r="B21" s="11" t="s">
        <v>8</v>
      </c>
      <c r="C21" s="25">
        <v>0.52166666666666661</v>
      </c>
      <c r="D21" s="25">
        <v>0.30299999999999999</v>
      </c>
      <c r="E21" s="25">
        <v>0.16</v>
      </c>
      <c r="F21" s="25">
        <v>0.62266666666666659</v>
      </c>
      <c r="G21" s="26">
        <v>0.71699999999999997</v>
      </c>
      <c r="H21" s="28">
        <f t="shared" si="0"/>
        <v>15.149892933618858</v>
      </c>
      <c r="I21" s="27">
        <f t="shared" si="3"/>
        <v>289.16666666666663</v>
      </c>
      <c r="J21" s="28">
        <f t="shared" si="1"/>
        <v>0.3698672535937822</v>
      </c>
      <c r="K21" s="27">
        <f t="shared" si="2"/>
        <v>0.33134726008808724</v>
      </c>
      <c r="L21" s="18"/>
    </row>
    <row r="22" spans="1:14">
      <c r="A22" s="16"/>
      <c r="B22" s="11" t="s">
        <v>23</v>
      </c>
      <c r="C22" s="25">
        <v>1.0606666666666666</v>
      </c>
      <c r="D22" s="25">
        <v>0.65433333333333332</v>
      </c>
      <c r="E22" s="25">
        <v>0.54799999999999993</v>
      </c>
      <c r="F22" s="25">
        <v>0.10166666666666667</v>
      </c>
      <c r="G22" s="26">
        <v>0.60333333333333339</v>
      </c>
      <c r="H22" s="28">
        <f t="shared" si="0"/>
        <v>493.44262295081978</v>
      </c>
      <c r="I22" s="27">
        <f t="shared" si="3"/>
        <v>-81.447688564476877</v>
      </c>
      <c r="J22" s="28">
        <f t="shared" si="1"/>
        <v>0.31123185913749229</v>
      </c>
      <c r="K22" s="27">
        <f t="shared" si="2"/>
        <v>5.4101131866630958E-2</v>
      </c>
      <c r="L22" s="18"/>
    </row>
    <row r="23" spans="1:14">
      <c r="A23" s="16"/>
      <c r="B23" s="11" t="s">
        <v>25</v>
      </c>
      <c r="C23" s="25">
        <v>0.52800000000000002</v>
      </c>
      <c r="D23" s="25">
        <v>1.6886666666666665</v>
      </c>
      <c r="E23" s="25">
        <v>0.35233333333333333</v>
      </c>
      <c r="F23" s="25">
        <v>1.1263333333333334</v>
      </c>
      <c r="G23" s="26">
        <v>0.58766666666666667</v>
      </c>
      <c r="H23" s="28">
        <f t="shared" si="0"/>
        <v>-47.824800236756438</v>
      </c>
      <c r="I23" s="27">
        <f t="shared" si="3"/>
        <v>219.678334910123</v>
      </c>
      <c r="J23" s="28">
        <f t="shared" si="1"/>
        <v>0.30315014787812089</v>
      </c>
      <c r="K23" s="27">
        <f t="shared" si="2"/>
        <v>0.59936958877818358</v>
      </c>
      <c r="L23" s="18"/>
    </row>
    <row r="24" spans="1:14">
      <c r="A24" s="16"/>
      <c r="B24" s="11" t="s">
        <v>26</v>
      </c>
      <c r="C24" s="25">
        <v>1.131</v>
      </c>
      <c r="D24" s="25">
        <v>0.20299999999999999</v>
      </c>
      <c r="E24" s="25">
        <v>1.5283333333333333</v>
      </c>
      <c r="F24" s="25">
        <v>0.35066666666666668</v>
      </c>
      <c r="G24" s="26">
        <v>0.54100000000000004</v>
      </c>
      <c r="H24" s="28">
        <f t="shared" si="0"/>
        <v>54.277566539923953</v>
      </c>
      <c r="I24" s="27">
        <f t="shared" si="3"/>
        <v>-77.055616139585609</v>
      </c>
      <c r="J24" s="28">
        <f t="shared" si="1"/>
        <v>0.27907696540339771</v>
      </c>
      <c r="K24" s="27">
        <f t="shared" si="2"/>
        <v>0.18660455974982218</v>
      </c>
      <c r="L24" s="18"/>
    </row>
    <row r="25" spans="1:14">
      <c r="A25" s="16"/>
      <c r="B25" s="11" t="s">
        <v>22</v>
      </c>
      <c r="C25" s="25">
        <v>0.27433333333333332</v>
      </c>
      <c r="D25" s="25">
        <v>0.34533333333333333</v>
      </c>
      <c r="E25" s="25">
        <v>0.10433333333333333</v>
      </c>
      <c r="F25" s="25">
        <v>0.3706666666666667</v>
      </c>
      <c r="G25" s="26">
        <v>0.43766666666666665</v>
      </c>
      <c r="H25" s="28">
        <f t="shared" si="0"/>
        <v>18.075539568345313</v>
      </c>
      <c r="I25" s="27">
        <f t="shared" si="3"/>
        <v>255.27156549520771</v>
      </c>
      <c r="J25" s="28">
        <f t="shared" si="1"/>
        <v>0.22577206135222502</v>
      </c>
      <c r="K25" s="27">
        <f t="shared" si="2"/>
        <v>0.1972474053629299</v>
      </c>
      <c r="L25" s="18"/>
    </row>
    <row r="26" spans="1:14">
      <c r="A26" s="16"/>
      <c r="B26" s="11" t="s">
        <v>24</v>
      </c>
      <c r="C26" s="25">
        <v>1.9779999999999998</v>
      </c>
      <c r="D26" s="25">
        <v>0.83133333333333326</v>
      </c>
      <c r="E26" s="25">
        <v>0.85300000000000009</v>
      </c>
      <c r="F26" s="25">
        <v>2.875666666666667</v>
      </c>
      <c r="G26" s="26">
        <v>0.39766666666666667</v>
      </c>
      <c r="H26" s="28">
        <f t="shared" si="0"/>
        <v>-86.171322591862747</v>
      </c>
      <c r="I26" s="27">
        <f t="shared" si="3"/>
        <v>237.1238765142634</v>
      </c>
      <c r="J26" s="28">
        <f t="shared" si="1"/>
        <v>0.20513790494531944</v>
      </c>
      <c r="K26" s="27">
        <f t="shared" si="2"/>
        <v>1.5302638184046731</v>
      </c>
      <c r="L26" s="18"/>
    </row>
    <row r="27" spans="1:14" s="23" customFormat="1">
      <c r="A27" s="16"/>
      <c r="B27" s="11" t="s">
        <v>11</v>
      </c>
      <c r="C27" s="25">
        <v>0</v>
      </c>
      <c r="D27" s="25">
        <v>8.2000000000000003E-2</v>
      </c>
      <c r="E27" s="25">
        <v>0.113</v>
      </c>
      <c r="F27" s="25">
        <v>8.9666666666666672E-2</v>
      </c>
      <c r="G27" s="26">
        <v>4.4000000000000004E-2</v>
      </c>
      <c r="H27" s="28">
        <f t="shared" ref="H27" si="4">IF(OR(OR(G27=0,F27=0),G27=""),"",(G27/F27-1)*100)</f>
        <v>-50.929368029739777</v>
      </c>
      <c r="I27" s="27">
        <f t="shared" ref="I27" si="5">IF(OR(OR(G27=0,F27=0),F27=""),"",(F27/E27-1)*100)</f>
        <v>-20.64896755162242</v>
      </c>
      <c r="J27" s="28">
        <f t="shared" ref="J27" si="6">IF(G27=0,"",G27/$G$13*100)</f>
        <v>2.2697572047596121E-2</v>
      </c>
      <c r="K27" s="27">
        <f t="shared" ref="K27" si="7">IF(F27=0,"",F27/$F$13*100)</f>
        <v>4.7715424498766319E-2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2107.5519999999997</v>
      </c>
      <c r="D13" s="26">
        <v>2187.3453333333332</v>
      </c>
      <c r="E13" s="26">
        <v>2272.2576666666669</v>
      </c>
      <c r="F13" s="26">
        <v>2391.1316666666667</v>
      </c>
      <c r="G13" s="26">
        <v>2514.1236666666668</v>
      </c>
      <c r="H13" s="28">
        <f t="shared" ref="H13:H27" si="0">IF(OR(OR(G13=0,F13=0),G13=""),"",(G13/F13-1)*100)</f>
        <v>5.1436732537383012</v>
      </c>
      <c r="I13" s="27">
        <f>IF(OR(OR(G13=0,F13=0),F13=""),"",(F13/E13-1)*100)</f>
        <v>5.23153697504668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652.87766666666607</v>
      </c>
      <c r="D14" s="25">
        <f>D13-SUM(D15:D27)</f>
        <v>638.25999999999976</v>
      </c>
      <c r="E14" s="25">
        <f>E13-SUM(E15:E27)</f>
        <v>765.61500000000046</v>
      </c>
      <c r="F14" s="25">
        <f>F13-SUM(F15:F27)</f>
        <v>869.07133333333331</v>
      </c>
      <c r="G14" s="26">
        <f>G13-SUM(G15:G27)</f>
        <v>890.69633333333354</v>
      </c>
      <c r="H14" s="28">
        <f t="shared" si="0"/>
        <v>2.4882882647914828</v>
      </c>
      <c r="I14" s="27">
        <f>IF(OR(OR(G14=0,F14=0),F14=""),"",(F14/E14-1)*100)</f>
        <v>13.512840439820639</v>
      </c>
      <c r="J14" s="28">
        <f t="shared" si="1"/>
        <v>35.427705690955804</v>
      </c>
      <c r="K14" s="27">
        <f t="shared" si="2"/>
        <v>36.345607623726281</v>
      </c>
      <c r="L14" s="18"/>
    </row>
    <row r="15" spans="1:15">
      <c r="A15" s="16"/>
      <c r="B15" s="12" t="s">
        <v>5</v>
      </c>
      <c r="C15" s="109">
        <v>562.13166666666666</v>
      </c>
      <c r="D15" s="109">
        <v>585.03966666666668</v>
      </c>
      <c r="E15" s="109">
        <v>577.45899999999995</v>
      </c>
      <c r="F15" s="109">
        <v>566.64133333333336</v>
      </c>
      <c r="G15" s="109">
        <v>639.70333333333338</v>
      </c>
      <c r="H15" s="50">
        <f t="shared" si="0"/>
        <v>12.893870549506925</v>
      </c>
      <c r="I15" s="36">
        <f t="shared" ref="I15:I27" si="3">IF(OR(OR(G15=0,F15=0),F15=""),"",(F15/E15-1)*100)</f>
        <v>-1.8733220309435916</v>
      </c>
      <c r="J15" s="50">
        <f t="shared" si="1"/>
        <v>25.444386122082829</v>
      </c>
      <c r="K15" s="36">
        <f t="shared" si="2"/>
        <v>23.697621558550729</v>
      </c>
      <c r="L15" s="18"/>
      <c r="N15" s="23" t="s">
        <v>5</v>
      </c>
      <c r="O15" s="34">
        <f>J15</f>
        <v>25.444386122082829</v>
      </c>
    </row>
    <row r="16" spans="1:15">
      <c r="A16" s="16"/>
      <c r="B16" s="11" t="s">
        <v>24</v>
      </c>
      <c r="C16" s="55">
        <v>304.94733333333335</v>
      </c>
      <c r="D16" s="55">
        <v>330.14033333333333</v>
      </c>
      <c r="E16" s="55">
        <v>291.10433333333327</v>
      </c>
      <c r="F16" s="55">
        <v>302.04700000000003</v>
      </c>
      <c r="G16" s="56">
        <v>329.577</v>
      </c>
      <c r="H16" s="28">
        <f t="shared" si="0"/>
        <v>9.1144755617503126</v>
      </c>
      <c r="I16" s="27">
        <f t="shared" si="3"/>
        <v>3.7590188168503458</v>
      </c>
      <c r="J16" s="28">
        <f t="shared" si="1"/>
        <v>13.109021022699624</v>
      </c>
      <c r="K16" s="27">
        <f t="shared" si="2"/>
        <v>12.631968544880076</v>
      </c>
      <c r="L16" s="18"/>
      <c r="N16" s="23" t="s">
        <v>39</v>
      </c>
      <c r="O16" s="34">
        <f>100-O15</f>
        <v>74.555613877917168</v>
      </c>
    </row>
    <row r="17" spans="1:14">
      <c r="A17" s="16"/>
      <c r="B17" s="11" t="s">
        <v>25</v>
      </c>
      <c r="C17" s="25">
        <v>196.86333333333334</v>
      </c>
      <c r="D17" s="25">
        <v>192.03766666666664</v>
      </c>
      <c r="E17" s="25">
        <v>210.82033333333334</v>
      </c>
      <c r="F17" s="25">
        <v>185.03233333333333</v>
      </c>
      <c r="G17" s="26">
        <v>189.68766666666667</v>
      </c>
      <c r="H17" s="28">
        <f t="shared" si="0"/>
        <v>2.5159566706359549</v>
      </c>
      <c r="I17" s="27">
        <f t="shared" si="3"/>
        <v>-12.232216690040975</v>
      </c>
      <c r="J17" s="28">
        <f t="shared" si="1"/>
        <v>7.5448821067009302</v>
      </c>
      <c r="K17" s="27">
        <f t="shared" si="2"/>
        <v>7.7382745547958809</v>
      </c>
      <c r="L17" s="18"/>
    </row>
    <row r="18" spans="1:14">
      <c r="A18" s="16"/>
      <c r="B18" s="11" t="s">
        <v>26</v>
      </c>
      <c r="C18" s="25">
        <v>99.594333333333338</v>
      </c>
      <c r="D18" s="25">
        <v>105.88466666666666</v>
      </c>
      <c r="E18" s="25">
        <v>115.12166666666667</v>
      </c>
      <c r="F18" s="25">
        <v>124.43900000000001</v>
      </c>
      <c r="G18" s="26">
        <v>124.01066666666667</v>
      </c>
      <c r="H18" s="28">
        <f t="shared" si="0"/>
        <v>-0.34421148782403099</v>
      </c>
      <c r="I18" s="27">
        <f t="shared" si="3"/>
        <v>8.0934663327204568</v>
      </c>
      <c r="J18" s="28">
        <f t="shared" si="1"/>
        <v>4.932560331492577</v>
      </c>
      <c r="K18" s="27">
        <f t="shared" si="2"/>
        <v>5.2041885327658663</v>
      </c>
      <c r="L18" s="18"/>
    </row>
    <row r="19" spans="1:14">
      <c r="A19" s="16"/>
      <c r="B19" s="11" t="s">
        <v>20</v>
      </c>
      <c r="C19" s="25">
        <v>72.946666666666673</v>
      </c>
      <c r="D19" s="25">
        <v>97.724000000000004</v>
      </c>
      <c r="E19" s="25">
        <v>84.406333333333336</v>
      </c>
      <c r="F19" s="25">
        <v>102.80933333333333</v>
      </c>
      <c r="G19" s="26">
        <v>91.219666666666669</v>
      </c>
      <c r="H19" s="28">
        <f t="shared" si="0"/>
        <v>-11.272971325560576</v>
      </c>
      <c r="I19" s="27">
        <f t="shared" si="3"/>
        <v>21.80286629360355</v>
      </c>
      <c r="J19" s="28">
        <f t="shared" si="1"/>
        <v>3.6282887702023676</v>
      </c>
      <c r="K19" s="27">
        <f t="shared" si="2"/>
        <v>4.2996098778890612</v>
      </c>
      <c r="L19" s="18"/>
    </row>
    <row r="20" spans="1:14">
      <c r="A20" s="16"/>
      <c r="B20" s="11" t="s">
        <v>21</v>
      </c>
      <c r="C20" s="25">
        <v>44.647333333333336</v>
      </c>
      <c r="D20" s="25">
        <v>55.344999999999999</v>
      </c>
      <c r="E20" s="25">
        <v>50.449666666666673</v>
      </c>
      <c r="F20" s="25">
        <v>50.228000000000002</v>
      </c>
      <c r="G20" s="26">
        <v>47.700333333333333</v>
      </c>
      <c r="H20" s="28">
        <f t="shared" si="0"/>
        <v>-5.0323856547476842</v>
      </c>
      <c r="I20" s="27">
        <f t="shared" si="3"/>
        <v>-0.43938182611051868</v>
      </c>
      <c r="J20" s="28">
        <f t="shared" si="1"/>
        <v>1.8972946305611325</v>
      </c>
      <c r="K20" s="27">
        <f t="shared" si="2"/>
        <v>2.1005953248078488</v>
      </c>
      <c r="L20" s="18"/>
    </row>
    <row r="21" spans="1:14">
      <c r="A21" s="16"/>
      <c r="B21" s="11" t="s">
        <v>23</v>
      </c>
      <c r="C21" s="25">
        <v>34.644333333333329</v>
      </c>
      <c r="D21" s="25">
        <v>38.459666666666664</v>
      </c>
      <c r="E21" s="25">
        <v>36.622333333333337</v>
      </c>
      <c r="F21" s="25">
        <v>41.618333333333332</v>
      </c>
      <c r="G21" s="26">
        <v>44.946333333333335</v>
      </c>
      <c r="H21" s="28">
        <f t="shared" si="0"/>
        <v>7.9964759120579876</v>
      </c>
      <c r="I21" s="27">
        <f t="shared" si="3"/>
        <v>13.64194890185404</v>
      </c>
      <c r="J21" s="28">
        <f t="shared" si="1"/>
        <v>1.7877534796418793</v>
      </c>
      <c r="K21" s="27">
        <f t="shared" si="2"/>
        <v>1.7405287175737569</v>
      </c>
      <c r="L21" s="18"/>
    </row>
    <row r="22" spans="1:14">
      <c r="A22" s="16"/>
      <c r="B22" s="11" t="s">
        <v>6</v>
      </c>
      <c r="C22" s="25">
        <v>34.764666666666663</v>
      </c>
      <c r="D22" s="25">
        <v>38.521666666666668</v>
      </c>
      <c r="E22" s="25">
        <v>39.267333333333333</v>
      </c>
      <c r="F22" s="25">
        <v>40.015333333333331</v>
      </c>
      <c r="G22" s="26">
        <v>42.265666666666668</v>
      </c>
      <c r="H22" s="28">
        <f t="shared" si="0"/>
        <v>5.6236775902570812</v>
      </c>
      <c r="I22" s="27">
        <f t="shared" si="3"/>
        <v>1.9048912582129374</v>
      </c>
      <c r="J22" s="28">
        <f t="shared" si="1"/>
        <v>1.6811291833827851</v>
      </c>
      <c r="K22" s="27">
        <f t="shared" si="2"/>
        <v>1.6734893310629064</v>
      </c>
      <c r="L22" s="18"/>
    </row>
    <row r="23" spans="1:14">
      <c r="A23" s="16"/>
      <c r="B23" s="11" t="s">
        <v>8</v>
      </c>
      <c r="C23" s="25">
        <v>35.024000000000001</v>
      </c>
      <c r="D23" s="25">
        <v>34.839333333333336</v>
      </c>
      <c r="E23" s="25">
        <v>29.133666666666667</v>
      </c>
      <c r="F23" s="25">
        <v>30.826666666666664</v>
      </c>
      <c r="G23" s="26">
        <v>35.875999999999998</v>
      </c>
      <c r="H23" s="28">
        <f t="shared" si="0"/>
        <v>16.37975778546712</v>
      </c>
      <c r="I23" s="27">
        <f t="shared" si="3"/>
        <v>5.811146325556904</v>
      </c>
      <c r="J23" s="28">
        <f t="shared" si="1"/>
        <v>1.4269783334709998</v>
      </c>
      <c r="K23" s="27">
        <f t="shared" si="2"/>
        <v>1.2892082479774221</v>
      </c>
      <c r="L23" s="18"/>
    </row>
    <row r="24" spans="1:14">
      <c r="A24" s="16"/>
      <c r="B24" s="11" t="s">
        <v>22</v>
      </c>
      <c r="C24" s="25">
        <v>27.942333333333334</v>
      </c>
      <c r="D24" s="25">
        <v>27.088333333333335</v>
      </c>
      <c r="E24" s="25">
        <v>25.800666666666668</v>
      </c>
      <c r="F24" s="25">
        <v>26.413</v>
      </c>
      <c r="G24" s="26">
        <v>26.752333333333336</v>
      </c>
      <c r="H24" s="28">
        <f t="shared" si="0"/>
        <v>1.2847209076338739</v>
      </c>
      <c r="I24" s="27">
        <f t="shared" si="3"/>
        <v>2.3733236867264251</v>
      </c>
      <c r="J24" s="28">
        <f t="shared" si="1"/>
        <v>1.0640818384563688</v>
      </c>
      <c r="K24" s="27">
        <f t="shared" si="2"/>
        <v>1.1046234035627482</v>
      </c>
      <c r="L24" s="18"/>
    </row>
    <row r="25" spans="1:14">
      <c r="A25" s="16"/>
      <c r="B25" s="11" t="s">
        <v>19</v>
      </c>
      <c r="C25" s="25">
        <v>13.702</v>
      </c>
      <c r="D25" s="25">
        <v>12.830666666666668</v>
      </c>
      <c r="E25" s="25">
        <v>15.698666666666668</v>
      </c>
      <c r="F25" s="25">
        <v>18.559333333333335</v>
      </c>
      <c r="G25" s="26">
        <v>19.852</v>
      </c>
      <c r="H25" s="28">
        <f t="shared" si="0"/>
        <v>6.9650490319336011</v>
      </c>
      <c r="I25" s="27">
        <f t="shared" si="3"/>
        <v>18.222354340071334</v>
      </c>
      <c r="J25" s="28">
        <f t="shared" si="1"/>
        <v>0.78961907336565651</v>
      </c>
      <c r="K25" s="27">
        <f t="shared" si="2"/>
        <v>0.7761736249014588</v>
      </c>
      <c r="L25" s="18"/>
    </row>
    <row r="26" spans="1:14">
      <c r="A26" s="16"/>
      <c r="B26" s="11" t="s">
        <v>9</v>
      </c>
      <c r="C26" s="25">
        <v>13.452333333333334</v>
      </c>
      <c r="D26" s="25">
        <v>15.802666666666667</v>
      </c>
      <c r="E26" s="25">
        <v>14.917333333333332</v>
      </c>
      <c r="F26" s="25">
        <v>16.626999999999999</v>
      </c>
      <c r="G26" s="26">
        <v>16.796000000000003</v>
      </c>
      <c r="H26" s="28">
        <f t="shared" si="0"/>
        <v>1.0164190774042403</v>
      </c>
      <c r="I26" s="27">
        <f t="shared" si="3"/>
        <v>11.460940293171262</v>
      </c>
      <c r="J26" s="28">
        <f t="shared" si="1"/>
        <v>0.66806578461865651</v>
      </c>
      <c r="K26" s="27">
        <f t="shared" si="2"/>
        <v>0.69536112259257987</v>
      </c>
      <c r="L26" s="18"/>
    </row>
    <row r="27" spans="1:14">
      <c r="A27" s="16"/>
      <c r="B27" s="11" t="s">
        <v>11</v>
      </c>
      <c r="C27" s="25">
        <v>14.014000000000001</v>
      </c>
      <c r="D27" s="25">
        <v>15.371666666666668</v>
      </c>
      <c r="E27" s="25">
        <v>15.841333333333333</v>
      </c>
      <c r="F27" s="25">
        <v>16.803666666666668</v>
      </c>
      <c r="G27" s="26">
        <v>15.040333333333335</v>
      </c>
      <c r="H27" s="28">
        <f t="shared" si="0"/>
        <v>-10.493741445319472</v>
      </c>
      <c r="I27" s="27">
        <f t="shared" si="3"/>
        <v>6.0748253514014028</v>
      </c>
      <c r="J27" s="28">
        <f t="shared" si="1"/>
        <v>0.59823363236838922</v>
      </c>
      <c r="K27" s="27">
        <f t="shared" si="2"/>
        <v>0.70274953491338488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66.456333333333347</v>
      </c>
      <c r="D13" s="26">
        <v>66.74766666666666</v>
      </c>
      <c r="E13" s="26">
        <v>80.640333333333331</v>
      </c>
      <c r="F13" s="26">
        <v>92.248666666666665</v>
      </c>
      <c r="G13" s="26">
        <v>95.236000000000004</v>
      </c>
      <c r="H13" s="28">
        <f t="shared" ref="H13:H27" si="0">IF(OR(OR(G13=0,F13=0),G13=""),"",(G13/F13-1)*100)</f>
        <v>3.2383485217492014</v>
      </c>
      <c r="I13" s="27">
        <f>IF(OR(OR(G13=0,F13=0),F13=""),"",(F13/E13-1)*100)</f>
        <v>14.395195125681525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34.959000000000017</v>
      </c>
      <c r="D14" s="25">
        <f>D13-SUM(D15:D27)</f>
        <v>26.686666666666653</v>
      </c>
      <c r="E14" s="25">
        <f>E13-SUM(E15:E27)</f>
        <v>45.555666666666674</v>
      </c>
      <c r="F14" s="25">
        <f>F13-SUM(F15:F27)</f>
        <v>53.00866666666667</v>
      </c>
      <c r="G14" s="26">
        <f>G13-SUM(G15:G27)</f>
        <v>41.658999999999999</v>
      </c>
      <c r="H14" s="28">
        <f t="shared" si="0"/>
        <v>-21.410964244840468</v>
      </c>
      <c r="I14" s="27">
        <f>IF(OR(OR(G14=0,F14=0),F14=""),"",(F14/E14-1)*100)</f>
        <v>16.360203999502421</v>
      </c>
      <c r="J14" s="28">
        <f t="shared" si="1"/>
        <v>43.742912344071563</v>
      </c>
      <c r="K14" s="27">
        <f t="shared" si="2"/>
        <v>57.462799823665023</v>
      </c>
      <c r="L14" s="18"/>
    </row>
    <row r="15" spans="1:15">
      <c r="A15" s="16"/>
      <c r="B15" s="11" t="s">
        <v>24</v>
      </c>
      <c r="C15" s="25">
        <v>3.5630000000000002</v>
      </c>
      <c r="D15" s="25">
        <v>3.4723333333333333</v>
      </c>
      <c r="E15" s="25">
        <v>4.7176666666666662</v>
      </c>
      <c r="F15" s="25">
        <v>3.5179999999999993</v>
      </c>
      <c r="G15" s="26">
        <v>14.228</v>
      </c>
      <c r="H15" s="28">
        <f t="shared" si="0"/>
        <v>304.4343376918705</v>
      </c>
      <c r="I15" s="27">
        <f t="shared" ref="I15:I27" si="3">IF(OR(OR(G15=0,F15=0),F15=""),"",(F15/E15-1)*100)</f>
        <v>-25.429237617466271</v>
      </c>
      <c r="J15" s="28">
        <f t="shared" si="1"/>
        <v>14.939728674030828</v>
      </c>
      <c r="K15" s="27">
        <f t="shared" si="2"/>
        <v>3.8136052553605104</v>
      </c>
      <c r="L15" s="18"/>
      <c r="N15" s="23" t="s">
        <v>5</v>
      </c>
      <c r="O15" s="34">
        <f>J16</f>
        <v>13.674800845618604</v>
      </c>
    </row>
    <row r="16" spans="1:15">
      <c r="A16" s="16"/>
      <c r="B16" s="12" t="s">
        <v>5</v>
      </c>
      <c r="C16" s="109">
        <v>8.3659999999999997</v>
      </c>
      <c r="D16" s="109">
        <v>18.162666666666667</v>
      </c>
      <c r="E16" s="109">
        <v>10.302999999999999</v>
      </c>
      <c r="F16" s="109">
        <v>17.158333333333331</v>
      </c>
      <c r="G16" s="109">
        <v>13.023333333333333</v>
      </c>
      <c r="H16" s="50">
        <f t="shared" si="0"/>
        <v>-24.099077221952392</v>
      </c>
      <c r="I16" s="36">
        <f t="shared" si="3"/>
        <v>66.537254521336834</v>
      </c>
      <c r="J16" s="50">
        <f t="shared" si="1"/>
        <v>13.674800845618604</v>
      </c>
      <c r="K16" s="36">
        <f t="shared" si="2"/>
        <v>18.600088167489321</v>
      </c>
      <c r="L16" s="18"/>
      <c r="N16" s="23" t="s">
        <v>39</v>
      </c>
      <c r="O16" s="34">
        <f>100-O15</f>
        <v>86.325199154381394</v>
      </c>
    </row>
    <row r="17" spans="1:14">
      <c r="A17" s="16"/>
      <c r="B17" s="11" t="s">
        <v>25</v>
      </c>
      <c r="C17" s="162">
        <v>2.7126666666666668</v>
      </c>
      <c r="D17" s="162">
        <v>3.5310000000000006</v>
      </c>
      <c r="E17" s="162">
        <v>2.0383333333333336</v>
      </c>
      <c r="F17" s="162">
        <v>1.1073333333333333</v>
      </c>
      <c r="G17" s="163">
        <v>6.8376666666666672</v>
      </c>
      <c r="H17" s="164">
        <f t="shared" si="0"/>
        <v>517.48946417820594</v>
      </c>
      <c r="I17" s="49">
        <f t="shared" si="3"/>
        <v>-45.674570727718731</v>
      </c>
      <c r="J17" s="164">
        <f t="shared" si="1"/>
        <v>7.1797079535749795</v>
      </c>
      <c r="K17" s="49">
        <f t="shared" si="2"/>
        <v>1.2003786865934829</v>
      </c>
      <c r="L17" s="18"/>
    </row>
    <row r="18" spans="1:14">
      <c r="A18" s="16"/>
      <c r="B18" s="11" t="s">
        <v>26</v>
      </c>
      <c r="C18" s="25">
        <v>5.1356666666666664</v>
      </c>
      <c r="D18" s="25">
        <v>3.4076666666666662</v>
      </c>
      <c r="E18" s="25">
        <v>3.4203333333333332</v>
      </c>
      <c r="F18" s="25">
        <v>3.2936666666666667</v>
      </c>
      <c r="G18" s="26">
        <v>4.4396666666666667</v>
      </c>
      <c r="H18" s="28">
        <f t="shared" si="0"/>
        <v>34.794049185305134</v>
      </c>
      <c r="I18" s="27">
        <f t="shared" si="3"/>
        <v>-3.7033427541175223</v>
      </c>
      <c r="J18" s="28">
        <f t="shared" si="1"/>
        <v>4.6617525585562882</v>
      </c>
      <c r="K18" s="27">
        <f t="shared" si="2"/>
        <v>3.5704219753853716</v>
      </c>
      <c r="L18" s="18"/>
    </row>
    <row r="19" spans="1:14">
      <c r="A19" s="16"/>
      <c r="B19" s="11" t="s">
        <v>20</v>
      </c>
      <c r="C19" s="25">
        <v>1.5843333333333334</v>
      </c>
      <c r="D19" s="25">
        <v>1.2216666666666667</v>
      </c>
      <c r="E19" s="25">
        <v>4.0906666666666665</v>
      </c>
      <c r="F19" s="25">
        <v>2.7650000000000001</v>
      </c>
      <c r="G19" s="26">
        <v>3.2606666666666668</v>
      </c>
      <c r="H19" s="28">
        <f t="shared" si="0"/>
        <v>17.926461723930089</v>
      </c>
      <c r="I19" s="27">
        <f t="shared" si="3"/>
        <v>-32.407105606258149</v>
      </c>
      <c r="J19" s="28">
        <f t="shared" si="1"/>
        <v>3.4237753230571073</v>
      </c>
      <c r="K19" s="27">
        <f t="shared" si="2"/>
        <v>2.997333294790169</v>
      </c>
      <c r="L19" s="18"/>
    </row>
    <row r="20" spans="1:14">
      <c r="A20" s="16"/>
      <c r="B20" s="11" t="s">
        <v>22</v>
      </c>
      <c r="C20" s="25">
        <v>1.0733333333333333</v>
      </c>
      <c r="D20" s="25">
        <v>1.9176666666666666</v>
      </c>
      <c r="E20" s="25">
        <v>2.1656666666666671</v>
      </c>
      <c r="F20" s="25">
        <v>1.9650000000000001</v>
      </c>
      <c r="G20" s="26">
        <v>2.3536666666666668</v>
      </c>
      <c r="H20" s="28">
        <f t="shared" si="0"/>
        <v>19.779474130619178</v>
      </c>
      <c r="I20" s="27">
        <f t="shared" si="3"/>
        <v>-9.2658149915345707</v>
      </c>
      <c r="J20" s="28">
        <f t="shared" si="1"/>
        <v>2.4714043708961597</v>
      </c>
      <c r="K20" s="27">
        <f t="shared" si="2"/>
        <v>2.1301120883409337</v>
      </c>
      <c r="L20" s="18"/>
    </row>
    <row r="21" spans="1:14">
      <c r="A21" s="16"/>
      <c r="B21" s="11" t="s">
        <v>6</v>
      </c>
      <c r="C21" s="25">
        <v>2.6866666666666661</v>
      </c>
      <c r="D21" s="25">
        <v>3.0340000000000003</v>
      </c>
      <c r="E21" s="25">
        <v>2.3670000000000004</v>
      </c>
      <c r="F21" s="25">
        <v>2.7260000000000004</v>
      </c>
      <c r="G21" s="26">
        <v>1.9246666666666667</v>
      </c>
      <c r="H21" s="28">
        <f t="shared" si="0"/>
        <v>-29.395940327708491</v>
      </c>
      <c r="I21" s="27">
        <f t="shared" si="3"/>
        <v>15.166877904520494</v>
      </c>
      <c r="J21" s="28">
        <f t="shared" si="1"/>
        <v>2.0209444607781371</v>
      </c>
      <c r="K21" s="27">
        <f t="shared" si="2"/>
        <v>2.9550562609757689</v>
      </c>
      <c r="L21" s="18"/>
    </row>
    <row r="22" spans="1:14">
      <c r="A22" s="16"/>
      <c r="B22" s="11" t="s">
        <v>21</v>
      </c>
      <c r="C22" s="25">
        <v>1.32</v>
      </c>
      <c r="D22" s="25">
        <v>1.0326666666666666</v>
      </c>
      <c r="E22" s="25">
        <v>1.4453333333333334</v>
      </c>
      <c r="F22" s="25">
        <v>2.1590000000000003</v>
      </c>
      <c r="G22" s="26">
        <v>1.7993333333333335</v>
      </c>
      <c r="H22" s="28">
        <f t="shared" si="0"/>
        <v>-16.658947043384288</v>
      </c>
      <c r="I22" s="27">
        <f t="shared" si="3"/>
        <v>49.377306273062736</v>
      </c>
      <c r="J22" s="28">
        <f t="shared" si="1"/>
        <v>1.8893415655144414</v>
      </c>
      <c r="K22" s="27">
        <f t="shared" si="2"/>
        <v>2.3404132309048733</v>
      </c>
      <c r="L22" s="18"/>
    </row>
    <row r="23" spans="1:14">
      <c r="A23" s="16"/>
      <c r="B23" s="11" t="s">
        <v>8</v>
      </c>
      <c r="C23" s="25">
        <v>1.079</v>
      </c>
      <c r="D23" s="25">
        <v>1.0893333333333333</v>
      </c>
      <c r="E23" s="25">
        <v>0.99133333333333329</v>
      </c>
      <c r="F23" s="25">
        <v>1.2536666666666667</v>
      </c>
      <c r="G23" s="26">
        <v>1.6979999999999997</v>
      </c>
      <c r="H23" s="28">
        <f t="shared" si="0"/>
        <v>35.44270140919965</v>
      </c>
      <c r="I23" s="27">
        <f t="shared" si="3"/>
        <v>26.462676529926043</v>
      </c>
      <c r="J23" s="28">
        <f t="shared" si="1"/>
        <v>1.7829392246629421</v>
      </c>
      <c r="K23" s="27">
        <f t="shared" si="2"/>
        <v>1.3590078989398222</v>
      </c>
      <c r="L23" s="18"/>
    </row>
    <row r="24" spans="1:14">
      <c r="A24" s="16"/>
      <c r="B24" s="11" t="s">
        <v>23</v>
      </c>
      <c r="C24" s="25">
        <v>1.4376666666666666</v>
      </c>
      <c r="D24" s="25">
        <v>1.1746666666666667</v>
      </c>
      <c r="E24" s="25">
        <v>0.96933333333333327</v>
      </c>
      <c r="F24" s="25">
        <v>0.87333333333333341</v>
      </c>
      <c r="G24" s="26">
        <v>1.6673333333333336</v>
      </c>
      <c r="H24" s="28">
        <f t="shared" si="0"/>
        <v>90.916030534351151</v>
      </c>
      <c r="I24" s="27">
        <f t="shared" si="3"/>
        <v>-9.903713892709753</v>
      </c>
      <c r="J24" s="28">
        <f t="shared" si="1"/>
        <v>1.7507385162473577</v>
      </c>
      <c r="K24" s="27">
        <f t="shared" si="2"/>
        <v>0.94671648370708172</v>
      </c>
      <c r="L24" s="18"/>
    </row>
    <row r="25" spans="1:14">
      <c r="A25" s="16"/>
      <c r="B25" s="11" t="s">
        <v>11</v>
      </c>
      <c r="C25" s="25">
        <v>0.57766666666666666</v>
      </c>
      <c r="D25" s="25">
        <v>0.85733333333333339</v>
      </c>
      <c r="E25" s="25">
        <v>0.58599999999999997</v>
      </c>
      <c r="F25" s="25">
        <v>0.79666666666666675</v>
      </c>
      <c r="G25" s="26">
        <v>1.0133333333333332</v>
      </c>
      <c r="H25" s="28">
        <f t="shared" si="0"/>
        <v>27.196652719665249</v>
      </c>
      <c r="I25" s="27">
        <f t="shared" si="3"/>
        <v>35.949943117178627</v>
      </c>
      <c r="J25" s="28">
        <f t="shared" si="1"/>
        <v>1.0640234085149871</v>
      </c>
      <c r="K25" s="27">
        <f t="shared" si="2"/>
        <v>0.86360778475569666</v>
      </c>
      <c r="L25" s="18"/>
    </row>
    <row r="26" spans="1:14">
      <c r="A26" s="16"/>
      <c r="B26" s="11" t="s">
        <v>9</v>
      </c>
      <c r="C26" s="25">
        <v>0.83400000000000007</v>
      </c>
      <c r="D26" s="25">
        <v>0.40266666666666673</v>
      </c>
      <c r="E26" s="25">
        <v>0.89033333333333342</v>
      </c>
      <c r="F26" s="25">
        <v>0.69833333333333336</v>
      </c>
      <c r="G26" s="26">
        <v>0.78366666666666662</v>
      </c>
      <c r="H26" s="28">
        <f t="shared" si="0"/>
        <v>12.21957040572792</v>
      </c>
      <c r="I26" s="27">
        <f t="shared" si="3"/>
        <v>-21.564956944964443</v>
      </c>
      <c r="J26" s="28">
        <f t="shared" si="1"/>
        <v>0.82286810309826819</v>
      </c>
      <c r="K26" s="27">
        <f t="shared" si="2"/>
        <v>0.75701184479631145</v>
      </c>
      <c r="L26" s="18"/>
    </row>
    <row r="27" spans="1:14">
      <c r="A27" s="16"/>
      <c r="B27" s="11" t="s">
        <v>19</v>
      </c>
      <c r="C27" s="25">
        <v>1.1273333333333333</v>
      </c>
      <c r="D27" s="25">
        <v>0.7573333333333333</v>
      </c>
      <c r="E27" s="25">
        <v>1.0996666666666666</v>
      </c>
      <c r="F27" s="25">
        <v>0.92566666666666675</v>
      </c>
      <c r="G27" s="26">
        <v>0.54766666666666675</v>
      </c>
      <c r="H27" s="28">
        <f t="shared" si="0"/>
        <v>-40.835433921498023</v>
      </c>
      <c r="I27" s="27">
        <f t="shared" si="3"/>
        <v>-15.822976659593802</v>
      </c>
      <c r="J27" s="28">
        <f t="shared" si="1"/>
        <v>0.57506265137833046</v>
      </c>
      <c r="K27" s="27">
        <f t="shared" si="2"/>
        <v>1.0034472042956357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831.71900000000005</v>
      </c>
      <c r="D13" s="26">
        <v>912.56500000000005</v>
      </c>
      <c r="E13" s="26">
        <v>933.98500000000001</v>
      </c>
      <c r="F13" s="26">
        <v>979.81633333333332</v>
      </c>
      <c r="G13" s="26">
        <v>1079.3519999999999</v>
      </c>
      <c r="H13" s="28">
        <f t="shared" ref="H13:H27" si="0">IF(OR(OR(G13=0,F13=0),G13=""),"",(G13/F13-1)*100)</f>
        <v>10.158604554799201</v>
      </c>
      <c r="I13" s="27">
        <f>IF(OR(OR(G13=0,F13=0),F13=""),"",(F13/E13-1)*100)</f>
        <v>4.9070738109641354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356.53433333333334</v>
      </c>
      <c r="D14" s="25">
        <f>D13-SUM(D15:D27)</f>
        <v>399.87633333333338</v>
      </c>
      <c r="E14" s="25">
        <f>E13-SUM(E15:E27)</f>
        <v>411.80999999999983</v>
      </c>
      <c r="F14" s="25">
        <f>F13-SUM(F15:F27)</f>
        <v>434.65600000000006</v>
      </c>
      <c r="G14" s="26">
        <f>G13-SUM(G15:G27)</f>
        <v>482.0526666666666</v>
      </c>
      <c r="H14" s="28">
        <f t="shared" si="0"/>
        <v>10.904408697145907</v>
      </c>
      <c r="I14" s="27">
        <f>IF(OR(OR(G14=0,F14=0),F14=""),"",(F14/E14-1)*100)</f>
        <v>5.5477040382701404</v>
      </c>
      <c r="J14" s="28">
        <f t="shared" si="1"/>
        <v>44.661302954612275</v>
      </c>
      <c r="K14" s="27">
        <f t="shared" si="2"/>
        <v>44.360966970340364</v>
      </c>
      <c r="L14" s="18"/>
    </row>
    <row r="15" spans="1:15">
      <c r="A15" s="16"/>
      <c r="B15" s="12" t="s">
        <v>5</v>
      </c>
      <c r="C15" s="109">
        <v>162.71066666666664</v>
      </c>
      <c r="D15" s="109">
        <v>177.61300000000003</v>
      </c>
      <c r="E15" s="109">
        <v>189.38499999999999</v>
      </c>
      <c r="F15" s="109">
        <v>185.87933333333334</v>
      </c>
      <c r="G15" s="109">
        <v>232.66866666666667</v>
      </c>
      <c r="H15" s="50">
        <f t="shared" si="0"/>
        <v>25.171885703628515</v>
      </c>
      <c r="I15" s="36">
        <f t="shared" ref="I15:I27" si="3">IF(OR(OR(G15=0,F15=0),F15=""),"",(F15/E15-1)*100)</f>
        <v>-1.8510793709463069</v>
      </c>
      <c r="J15" s="50">
        <f t="shared" si="1"/>
        <v>21.556328859043823</v>
      </c>
      <c r="K15" s="36">
        <f t="shared" si="2"/>
        <v>18.970834329835288</v>
      </c>
      <c r="L15" s="18"/>
      <c r="N15" s="23" t="s">
        <v>5</v>
      </c>
      <c r="O15" s="34">
        <f>J15</f>
        <v>21.556328859043823</v>
      </c>
    </row>
    <row r="16" spans="1:15">
      <c r="A16" s="16"/>
      <c r="B16" s="11" t="s">
        <v>24</v>
      </c>
      <c r="C16" s="55">
        <v>74.851333333333343</v>
      </c>
      <c r="D16" s="55">
        <v>82.24966666666667</v>
      </c>
      <c r="E16" s="55">
        <v>79.400666666666666</v>
      </c>
      <c r="F16" s="55">
        <v>96.155333333333331</v>
      </c>
      <c r="G16" s="56">
        <v>102.51733333333333</v>
      </c>
      <c r="H16" s="28">
        <f t="shared" si="0"/>
        <v>6.6163776666920748</v>
      </c>
      <c r="I16" s="27">
        <f t="shared" si="3"/>
        <v>21.101418124113145</v>
      </c>
      <c r="J16" s="28">
        <f t="shared" si="1"/>
        <v>9.498044505715777</v>
      </c>
      <c r="K16" s="27">
        <f t="shared" si="2"/>
        <v>9.8136079244783616</v>
      </c>
      <c r="L16" s="18"/>
      <c r="N16" s="23" t="s">
        <v>39</v>
      </c>
      <c r="O16" s="34">
        <f>100-O15</f>
        <v>78.443671140956184</v>
      </c>
    </row>
    <row r="17" spans="1:14">
      <c r="A17" s="16"/>
      <c r="B17" s="11" t="s">
        <v>25</v>
      </c>
      <c r="C17" s="25">
        <v>66.25566666666667</v>
      </c>
      <c r="D17" s="25">
        <v>66.656999999999996</v>
      </c>
      <c r="E17" s="25">
        <v>57.646333333333331</v>
      </c>
      <c r="F17" s="25">
        <v>68.137666666666675</v>
      </c>
      <c r="G17" s="26">
        <v>60.16</v>
      </c>
      <c r="H17" s="28">
        <f t="shared" si="0"/>
        <v>-11.708159461482403</v>
      </c>
      <c r="I17" s="27">
        <f t="shared" si="3"/>
        <v>18.19948074176445</v>
      </c>
      <c r="J17" s="28">
        <f t="shared" si="1"/>
        <v>5.5737145991298487</v>
      </c>
      <c r="K17" s="27">
        <f t="shared" si="2"/>
        <v>6.9541264366212854</v>
      </c>
      <c r="L17" s="18"/>
    </row>
    <row r="18" spans="1:14">
      <c r="A18" s="16"/>
      <c r="B18" s="11" t="s">
        <v>26</v>
      </c>
      <c r="C18" s="25">
        <v>43.108000000000004</v>
      </c>
      <c r="D18" s="25">
        <v>40.338666666666661</v>
      </c>
      <c r="E18" s="25">
        <v>45.865333333333332</v>
      </c>
      <c r="F18" s="25">
        <v>51.613666666666667</v>
      </c>
      <c r="G18" s="26">
        <v>52.855666666666671</v>
      </c>
      <c r="H18" s="28">
        <f t="shared" si="0"/>
        <v>2.4063394062296295</v>
      </c>
      <c r="I18" s="27">
        <f t="shared" si="3"/>
        <v>12.533067821738996</v>
      </c>
      <c r="J18" s="28">
        <f t="shared" si="1"/>
        <v>4.8969813987157735</v>
      </c>
      <c r="K18" s="27">
        <f t="shared" si="2"/>
        <v>5.2676879238251795</v>
      </c>
      <c r="L18" s="18"/>
    </row>
    <row r="19" spans="1:14">
      <c r="A19" s="16"/>
      <c r="B19" s="11" t="s">
        <v>6</v>
      </c>
      <c r="C19" s="25">
        <v>24.033000000000001</v>
      </c>
      <c r="D19" s="25">
        <v>24.156666666666666</v>
      </c>
      <c r="E19" s="25">
        <v>26.816666666666666</v>
      </c>
      <c r="F19" s="25">
        <v>27.427666666666667</v>
      </c>
      <c r="G19" s="26">
        <v>29.423999999999996</v>
      </c>
      <c r="H19" s="28">
        <f t="shared" si="0"/>
        <v>7.2785387017974434</v>
      </c>
      <c r="I19" s="27">
        <f t="shared" si="3"/>
        <v>2.2784338098197576</v>
      </c>
      <c r="J19" s="28">
        <f t="shared" si="1"/>
        <v>2.7260800924999442</v>
      </c>
      <c r="K19" s="27">
        <f t="shared" si="2"/>
        <v>2.7992661209634866</v>
      </c>
      <c r="L19" s="18"/>
    </row>
    <row r="20" spans="1:14">
      <c r="A20" s="16"/>
      <c r="B20" s="11" t="s">
        <v>20</v>
      </c>
      <c r="C20" s="25">
        <v>21.219666666666669</v>
      </c>
      <c r="D20" s="25">
        <v>27.859333333333328</v>
      </c>
      <c r="E20" s="25">
        <v>25.570666666666664</v>
      </c>
      <c r="F20" s="25">
        <v>29.330666666666662</v>
      </c>
      <c r="G20" s="26">
        <v>24.190333333333331</v>
      </c>
      <c r="H20" s="28">
        <f t="shared" si="0"/>
        <v>-17.525456859714517</v>
      </c>
      <c r="I20" s="27">
        <f t="shared" si="3"/>
        <v>14.704348732923144</v>
      </c>
      <c r="J20" s="28">
        <f t="shared" si="1"/>
        <v>2.2411903932482948</v>
      </c>
      <c r="K20" s="27">
        <f t="shared" si="2"/>
        <v>2.99348619418129</v>
      </c>
      <c r="L20" s="18"/>
    </row>
    <row r="21" spans="1:14">
      <c r="A21" s="16"/>
      <c r="B21" s="11" t="s">
        <v>21</v>
      </c>
      <c r="C21" s="25">
        <v>16.237333333333336</v>
      </c>
      <c r="D21" s="25">
        <v>20.607666666666667</v>
      </c>
      <c r="E21" s="25">
        <v>22.941999999999997</v>
      </c>
      <c r="F21" s="25">
        <v>17.802666666666667</v>
      </c>
      <c r="G21" s="26">
        <v>21.302333333333333</v>
      </c>
      <c r="H21" s="28">
        <f t="shared" si="0"/>
        <v>19.658103654883163</v>
      </c>
      <c r="I21" s="27">
        <f t="shared" si="3"/>
        <v>-22.401418068753078</v>
      </c>
      <c r="J21" s="28">
        <f t="shared" si="1"/>
        <v>1.9736224450719815</v>
      </c>
      <c r="K21" s="27">
        <f t="shared" si="2"/>
        <v>1.8169391610468493</v>
      </c>
      <c r="L21" s="18"/>
    </row>
    <row r="22" spans="1:14">
      <c r="A22" s="16"/>
      <c r="B22" s="11" t="s">
        <v>23</v>
      </c>
      <c r="C22" s="25">
        <v>15.891333333333336</v>
      </c>
      <c r="D22" s="25">
        <v>21.007999999999999</v>
      </c>
      <c r="E22" s="25">
        <v>18.083000000000002</v>
      </c>
      <c r="F22" s="25">
        <v>15.483666666666664</v>
      </c>
      <c r="G22" s="26">
        <v>16.323</v>
      </c>
      <c r="H22" s="28">
        <f t="shared" si="0"/>
        <v>5.4207659684398779</v>
      </c>
      <c r="I22" s="27">
        <f t="shared" si="3"/>
        <v>-14.374458515364363</v>
      </c>
      <c r="J22" s="28">
        <f t="shared" si="1"/>
        <v>1.5122962666488784</v>
      </c>
      <c r="K22" s="27">
        <f t="shared" si="2"/>
        <v>1.5802621511718691</v>
      </c>
      <c r="L22" s="18"/>
    </row>
    <row r="23" spans="1:14">
      <c r="A23" s="16"/>
      <c r="B23" s="11" t="s">
        <v>19</v>
      </c>
      <c r="C23" s="25">
        <v>12.817333333333332</v>
      </c>
      <c r="D23" s="25">
        <v>13.224666666666666</v>
      </c>
      <c r="E23" s="25">
        <v>15.503666666666666</v>
      </c>
      <c r="F23" s="25">
        <v>15.154999999999999</v>
      </c>
      <c r="G23" s="26">
        <v>16.252333333333336</v>
      </c>
      <c r="H23" s="28">
        <f t="shared" si="0"/>
        <v>7.2407346310348952</v>
      </c>
      <c r="I23" s="27">
        <f t="shared" si="3"/>
        <v>-2.2489303605598643</v>
      </c>
      <c r="J23" s="28">
        <f t="shared" si="1"/>
        <v>1.5057491284894398</v>
      </c>
      <c r="K23" s="27">
        <f t="shared" si="2"/>
        <v>1.5467184496141964</v>
      </c>
      <c r="L23" s="18"/>
    </row>
    <row r="24" spans="1:14">
      <c r="A24" s="16"/>
      <c r="B24" s="11" t="s">
        <v>8</v>
      </c>
      <c r="C24" s="25">
        <v>10.181333333333333</v>
      </c>
      <c r="D24" s="25">
        <v>13.192666666666668</v>
      </c>
      <c r="E24" s="25">
        <v>15.175000000000001</v>
      </c>
      <c r="F24" s="25">
        <v>13.114333333333335</v>
      </c>
      <c r="G24" s="26">
        <v>14.058333333333335</v>
      </c>
      <c r="H24" s="28">
        <f t="shared" si="0"/>
        <v>7.1982309432427671</v>
      </c>
      <c r="I24" s="27">
        <f t="shared" si="3"/>
        <v>-13.579352004393186</v>
      </c>
      <c r="J24" s="28">
        <f t="shared" si="1"/>
        <v>1.3024790182751629</v>
      </c>
      <c r="K24" s="27">
        <f t="shared" si="2"/>
        <v>1.3384481241212216</v>
      </c>
      <c r="L24" s="18"/>
    </row>
    <row r="25" spans="1:14">
      <c r="A25" s="16"/>
      <c r="B25" s="11" t="s">
        <v>22</v>
      </c>
      <c r="C25" s="25">
        <v>8.9956666666666667</v>
      </c>
      <c r="D25" s="25">
        <v>10.442333333333332</v>
      </c>
      <c r="E25" s="25">
        <v>9.8789999999999996</v>
      </c>
      <c r="F25" s="25">
        <v>9.0333333333333332</v>
      </c>
      <c r="G25" s="26">
        <v>9.7446666666666673</v>
      </c>
      <c r="H25" s="28">
        <f t="shared" si="0"/>
        <v>7.8745387453874605</v>
      </c>
      <c r="I25" s="27">
        <f t="shared" si="3"/>
        <v>-8.5602456388973245</v>
      </c>
      <c r="J25" s="28">
        <f t="shared" si="1"/>
        <v>0.90282564600488702</v>
      </c>
      <c r="K25" s="27">
        <f t="shared" si="2"/>
        <v>0.92194149311656715</v>
      </c>
      <c r="L25" s="18"/>
    </row>
    <row r="26" spans="1:14">
      <c r="A26" s="16"/>
      <c r="B26" s="11" t="s">
        <v>9</v>
      </c>
      <c r="C26" s="25">
        <v>8.4076666666666675</v>
      </c>
      <c r="D26" s="25">
        <v>7.4660000000000002</v>
      </c>
      <c r="E26" s="25">
        <v>8.929333333333334</v>
      </c>
      <c r="F26" s="25">
        <v>8.2503333333333337</v>
      </c>
      <c r="G26" s="26">
        <v>9.3926666666666669</v>
      </c>
      <c r="H26" s="28">
        <f t="shared" si="0"/>
        <v>13.845905215950861</v>
      </c>
      <c r="I26" s="27">
        <f t="shared" si="3"/>
        <v>-7.6041511124384069</v>
      </c>
      <c r="J26" s="28">
        <f t="shared" si="1"/>
        <v>0.87021348611636129</v>
      </c>
      <c r="K26" s="27">
        <f t="shared" si="2"/>
        <v>0.8420285570526993</v>
      </c>
      <c r="L26" s="18"/>
    </row>
    <row r="27" spans="1:14">
      <c r="A27" s="16"/>
      <c r="B27" s="11" t="s">
        <v>11</v>
      </c>
      <c r="C27" s="25">
        <v>10.475666666666667</v>
      </c>
      <c r="D27" s="25">
        <v>7.8730000000000002</v>
      </c>
      <c r="E27" s="25">
        <v>6.9783333333333344</v>
      </c>
      <c r="F27" s="25">
        <v>7.7766666666666664</v>
      </c>
      <c r="G27" s="26">
        <v>8.41</v>
      </c>
      <c r="H27" s="28">
        <f t="shared" si="0"/>
        <v>8.1440205743677829</v>
      </c>
      <c r="I27" s="27">
        <f t="shared" si="3"/>
        <v>11.440171960831114</v>
      </c>
      <c r="J27" s="28">
        <f t="shared" si="1"/>
        <v>0.77917120642756033</v>
      </c>
      <c r="K27" s="27">
        <f t="shared" si="2"/>
        <v>0.79368616363134725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4145.4430000000002</v>
      </c>
      <c r="D13" s="26">
        <v>4268.2856666666667</v>
      </c>
      <c r="E13" s="26">
        <v>4463.5123333333331</v>
      </c>
      <c r="F13" s="26">
        <v>5077.735333333334</v>
      </c>
      <c r="G13" s="26">
        <v>5115.1146666666673</v>
      </c>
      <c r="H13" s="28">
        <f t="shared" ref="H13:H27" si="0">IF(OR(OR(G13=0,F13=0),G13=""),"",(G13/F13-1)*100)</f>
        <v>0.73614182070405043</v>
      </c>
      <c r="I13" s="27">
        <f>IF(OR(OR(G13=0,F13=0),F13=""),"",(F13/E13-1)*100)</f>
        <v>13.760979115326011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1764.6116666666671</v>
      </c>
      <c r="D14" s="25">
        <f>D13-SUM(D15:D27)</f>
        <v>1799.5369999999994</v>
      </c>
      <c r="E14" s="25">
        <f>E13-SUM(E15:E27)</f>
        <v>1929.444</v>
      </c>
      <c r="F14" s="25">
        <f>F13-SUM(F15:F27)</f>
        <v>2301.8290000000002</v>
      </c>
      <c r="G14" s="26">
        <f>G13-SUM(G15:G27)</f>
        <v>2279.5660000000007</v>
      </c>
      <c r="H14" s="28">
        <f t="shared" si="0"/>
        <v>-0.96718739749996896</v>
      </c>
      <c r="I14" s="27">
        <f>IF(OR(OR(G14=0,F14=0),F14=""),"",(F14/E14-1)*100)</f>
        <v>19.300119619952703</v>
      </c>
      <c r="J14" s="28">
        <f t="shared" si="1"/>
        <v>44.565296157583703</v>
      </c>
      <c r="K14" s="27">
        <f t="shared" si="2"/>
        <v>45.33180342995427</v>
      </c>
      <c r="L14" s="18"/>
    </row>
    <row r="15" spans="1:15">
      <c r="A15" s="16"/>
      <c r="B15" s="12" t="s">
        <v>5</v>
      </c>
      <c r="C15" s="109">
        <v>827.47500000000002</v>
      </c>
      <c r="D15" s="109">
        <v>856.71366666666665</v>
      </c>
      <c r="E15" s="109">
        <v>922.89600000000007</v>
      </c>
      <c r="F15" s="109">
        <v>993.59699999999987</v>
      </c>
      <c r="G15" s="109">
        <v>1060.6196666666667</v>
      </c>
      <c r="H15" s="50">
        <f t="shared" si="0"/>
        <v>6.7454578331724857</v>
      </c>
      <c r="I15" s="36">
        <f t="shared" ref="I15:I27" si="3">IF(OR(OR(G15=0,F15=0),F15=""),"",(F15/E15-1)*100)</f>
        <v>7.6607765121963656</v>
      </c>
      <c r="J15" s="50">
        <f t="shared" si="1"/>
        <v>20.735012522365086</v>
      </c>
      <c r="K15" s="36">
        <f t="shared" si="2"/>
        <v>19.567719362555717</v>
      </c>
      <c r="L15" s="18"/>
      <c r="N15" s="23" t="s">
        <v>5</v>
      </c>
      <c r="O15" s="34">
        <f>J15</f>
        <v>20.735012522365086</v>
      </c>
    </row>
    <row r="16" spans="1:15">
      <c r="A16" s="16"/>
      <c r="B16" s="11" t="s">
        <v>24</v>
      </c>
      <c r="C16" s="55">
        <v>368.00600000000003</v>
      </c>
      <c r="D16" s="55">
        <v>383.19699999999995</v>
      </c>
      <c r="E16" s="55">
        <v>404.25366666666667</v>
      </c>
      <c r="F16" s="55">
        <v>461.02133333333336</v>
      </c>
      <c r="G16" s="56">
        <v>447.32666666666665</v>
      </c>
      <c r="H16" s="28">
        <f t="shared" si="0"/>
        <v>-2.9705060647952752</v>
      </c>
      <c r="I16" s="27">
        <f t="shared" si="3"/>
        <v>14.042585472323065</v>
      </c>
      <c r="J16" s="28">
        <f t="shared" si="1"/>
        <v>8.7451933303026621</v>
      </c>
      <c r="K16" s="27">
        <f t="shared" si="2"/>
        <v>9.0792706407305186</v>
      </c>
      <c r="L16" s="18"/>
      <c r="N16" s="23" t="s">
        <v>39</v>
      </c>
      <c r="O16" s="34">
        <f>100-O15</f>
        <v>79.264987477634918</v>
      </c>
    </row>
    <row r="17" spans="1:14">
      <c r="A17" s="16"/>
      <c r="B17" s="11" t="s">
        <v>25</v>
      </c>
      <c r="C17" s="25">
        <v>306.80166666666668</v>
      </c>
      <c r="D17" s="25">
        <v>332.17399999999998</v>
      </c>
      <c r="E17" s="25">
        <v>306.85366666666664</v>
      </c>
      <c r="F17" s="25">
        <v>342.97899999999998</v>
      </c>
      <c r="G17" s="26">
        <v>324.75166666666661</v>
      </c>
      <c r="H17" s="28">
        <f t="shared" si="0"/>
        <v>-5.3144167232785033</v>
      </c>
      <c r="I17" s="27">
        <f t="shared" si="3"/>
        <v>11.772821138414514</v>
      </c>
      <c r="J17" s="28">
        <f t="shared" si="1"/>
        <v>6.3488638638534249</v>
      </c>
      <c r="K17" s="27">
        <f t="shared" si="2"/>
        <v>6.7545663073157405</v>
      </c>
      <c r="L17" s="18"/>
    </row>
    <row r="18" spans="1:14">
      <c r="A18" s="16"/>
      <c r="B18" s="11" t="s">
        <v>26</v>
      </c>
      <c r="C18" s="25">
        <v>215.65033333333335</v>
      </c>
      <c r="D18" s="25">
        <v>218.941</v>
      </c>
      <c r="E18" s="25">
        <v>197.91266666666669</v>
      </c>
      <c r="F18" s="25">
        <v>229.60966666666664</v>
      </c>
      <c r="G18" s="26">
        <v>229.42866666666669</v>
      </c>
      <c r="H18" s="28">
        <f t="shared" si="0"/>
        <v>-7.8829433720106756E-2</v>
      </c>
      <c r="I18" s="27">
        <f t="shared" si="3"/>
        <v>16.015650000505243</v>
      </c>
      <c r="J18" s="28">
        <f t="shared" si="1"/>
        <v>4.4853083775769385</v>
      </c>
      <c r="K18" s="27">
        <f t="shared" si="2"/>
        <v>4.5218911895499865</v>
      </c>
      <c r="L18" s="18"/>
    </row>
    <row r="19" spans="1:14">
      <c r="A19" s="16"/>
      <c r="B19" s="11" t="s">
        <v>20</v>
      </c>
      <c r="C19" s="25">
        <v>126.87133333333334</v>
      </c>
      <c r="D19" s="25">
        <v>131.73400000000001</v>
      </c>
      <c r="E19" s="25">
        <v>132.42833333333331</v>
      </c>
      <c r="F19" s="25">
        <v>163.81833333333336</v>
      </c>
      <c r="G19" s="26">
        <v>157.04533333333333</v>
      </c>
      <c r="H19" s="28">
        <f t="shared" si="0"/>
        <v>-4.1344578852590903</v>
      </c>
      <c r="I19" s="27">
        <f t="shared" si="3"/>
        <v>23.703386737480692</v>
      </c>
      <c r="J19" s="28">
        <f t="shared" si="1"/>
        <v>3.0702211693657695</v>
      </c>
      <c r="K19" s="27">
        <f t="shared" si="2"/>
        <v>3.2262085866888426</v>
      </c>
      <c r="L19" s="18"/>
    </row>
    <row r="20" spans="1:14">
      <c r="A20" s="16"/>
      <c r="B20" s="11" t="s">
        <v>21</v>
      </c>
      <c r="C20" s="25">
        <v>101.78300000000002</v>
      </c>
      <c r="D20" s="25">
        <v>108.21566666666666</v>
      </c>
      <c r="E20" s="25">
        <v>114.90066666666667</v>
      </c>
      <c r="F20" s="25">
        <v>116.66800000000001</v>
      </c>
      <c r="G20" s="26">
        <v>122.45166666666667</v>
      </c>
      <c r="H20" s="28">
        <f t="shared" si="0"/>
        <v>4.95737191574952</v>
      </c>
      <c r="I20" s="27">
        <f t="shared" si="3"/>
        <v>1.5381401906574332</v>
      </c>
      <c r="J20" s="28">
        <f t="shared" si="1"/>
        <v>2.3939183116390219</v>
      </c>
      <c r="K20" s="27">
        <f t="shared" si="2"/>
        <v>2.297638461660664</v>
      </c>
      <c r="L20" s="18"/>
    </row>
    <row r="21" spans="1:14">
      <c r="A21" s="16"/>
      <c r="B21" s="11" t="s">
        <v>6</v>
      </c>
      <c r="C21" s="25">
        <v>98.056666666666672</v>
      </c>
      <c r="D21" s="25">
        <v>91.03</v>
      </c>
      <c r="E21" s="25">
        <v>101.11099999999999</v>
      </c>
      <c r="F21" s="25">
        <v>104.93</v>
      </c>
      <c r="G21" s="26">
        <v>104.35</v>
      </c>
      <c r="H21" s="28">
        <f t="shared" si="0"/>
        <v>-0.55274945201564396</v>
      </c>
      <c r="I21" s="27">
        <f t="shared" si="3"/>
        <v>3.7770371176232276</v>
      </c>
      <c r="J21" s="28">
        <f t="shared" si="1"/>
        <v>2.0400324684803413</v>
      </c>
      <c r="K21" s="27">
        <f t="shared" si="2"/>
        <v>2.0664724155899945</v>
      </c>
      <c r="L21" s="18"/>
    </row>
    <row r="22" spans="1:14">
      <c r="A22" s="16"/>
      <c r="B22" s="11" t="s">
        <v>23</v>
      </c>
      <c r="C22" s="25">
        <v>76.01966666666668</v>
      </c>
      <c r="D22" s="25">
        <v>74.723666666666659</v>
      </c>
      <c r="E22" s="25">
        <v>79.85199999999999</v>
      </c>
      <c r="F22" s="25">
        <v>79.831000000000003</v>
      </c>
      <c r="G22" s="26">
        <v>89.504333333333321</v>
      </c>
      <c r="H22" s="28">
        <f t="shared" si="0"/>
        <v>12.117264387685633</v>
      </c>
      <c r="I22" s="27">
        <f t="shared" si="3"/>
        <v>-2.6298652507117382E-2</v>
      </c>
      <c r="J22" s="28">
        <f t="shared" si="1"/>
        <v>1.7498011123113297</v>
      </c>
      <c r="K22" s="27">
        <f t="shared" si="2"/>
        <v>1.5721772553985023</v>
      </c>
      <c r="L22" s="18"/>
    </row>
    <row r="23" spans="1:14">
      <c r="A23" s="16"/>
      <c r="B23" s="11" t="s">
        <v>8</v>
      </c>
      <c r="C23" s="25">
        <v>68.861000000000004</v>
      </c>
      <c r="D23" s="25">
        <v>72.355000000000004</v>
      </c>
      <c r="E23" s="25">
        <v>73.829000000000008</v>
      </c>
      <c r="F23" s="25">
        <v>74.384</v>
      </c>
      <c r="G23" s="26">
        <v>73.546666666666667</v>
      </c>
      <c r="H23" s="28">
        <f t="shared" si="0"/>
        <v>-1.1256901125690111</v>
      </c>
      <c r="I23" s="27">
        <f t="shared" si="3"/>
        <v>0.7517371222690139</v>
      </c>
      <c r="J23" s="28">
        <f t="shared" si="1"/>
        <v>1.4378302630426529</v>
      </c>
      <c r="K23" s="27">
        <f t="shared" si="2"/>
        <v>1.4649050239325849</v>
      </c>
      <c r="L23" s="18"/>
    </row>
    <row r="24" spans="1:14">
      <c r="A24" s="16"/>
      <c r="B24" s="11" t="s">
        <v>19</v>
      </c>
      <c r="C24" s="25">
        <v>60.451333333333331</v>
      </c>
      <c r="D24" s="25">
        <v>61.674666666666667</v>
      </c>
      <c r="E24" s="25">
        <v>62.125666666666667</v>
      </c>
      <c r="F24" s="25">
        <v>66.13</v>
      </c>
      <c r="G24" s="26">
        <v>70.23899999999999</v>
      </c>
      <c r="H24" s="28">
        <f t="shared" si="0"/>
        <v>6.2135188265537433</v>
      </c>
      <c r="I24" s="27">
        <f t="shared" si="3"/>
        <v>6.4455378077767023</v>
      </c>
      <c r="J24" s="28">
        <f t="shared" si="1"/>
        <v>1.3731656976865423</v>
      </c>
      <c r="K24" s="27">
        <f t="shared" si="2"/>
        <v>1.3023522428568217</v>
      </c>
      <c r="L24" s="18"/>
    </row>
    <row r="25" spans="1:14">
      <c r="A25" s="16"/>
      <c r="B25" s="11" t="s">
        <v>11</v>
      </c>
      <c r="C25" s="25">
        <v>49.24666666666667</v>
      </c>
      <c r="D25" s="25">
        <v>49.667999999999999</v>
      </c>
      <c r="E25" s="25">
        <v>47.325333333333333</v>
      </c>
      <c r="F25" s="25">
        <v>54.792333333333339</v>
      </c>
      <c r="G25" s="26">
        <v>59.448</v>
      </c>
      <c r="H25" s="28">
        <f t="shared" si="0"/>
        <v>8.4969308358225248</v>
      </c>
      <c r="I25" s="27">
        <f t="shared" si="3"/>
        <v>15.778018820082274</v>
      </c>
      <c r="J25" s="28">
        <f t="shared" si="1"/>
        <v>1.1622026850619966</v>
      </c>
      <c r="K25" s="27">
        <f t="shared" si="2"/>
        <v>1.0790702889463977</v>
      </c>
      <c r="L25" s="18"/>
    </row>
    <row r="26" spans="1:14">
      <c r="A26" s="16"/>
      <c r="B26" s="11" t="s">
        <v>9</v>
      </c>
      <c r="C26" s="25">
        <v>39.662666666666667</v>
      </c>
      <c r="D26" s="25">
        <v>41.830333333333336</v>
      </c>
      <c r="E26" s="25">
        <v>45.714666666666666</v>
      </c>
      <c r="F26" s="25">
        <v>42.3</v>
      </c>
      <c r="G26" s="26">
        <v>48.756</v>
      </c>
      <c r="H26" s="28">
        <f t="shared" si="0"/>
        <v>15.262411347517734</v>
      </c>
      <c r="I26" s="27">
        <f t="shared" si="3"/>
        <v>-7.4695210873242823</v>
      </c>
      <c r="J26" s="28">
        <f t="shared" si="1"/>
        <v>0.95317511292024459</v>
      </c>
      <c r="K26" s="27">
        <f t="shared" si="2"/>
        <v>0.83304853883023677</v>
      </c>
      <c r="L26" s="18"/>
    </row>
    <row r="27" spans="1:14">
      <c r="A27" s="16"/>
      <c r="B27" s="11" t="s">
        <v>22</v>
      </c>
      <c r="C27" s="25">
        <v>41.946000000000005</v>
      </c>
      <c r="D27" s="25">
        <v>46.491666666666667</v>
      </c>
      <c r="E27" s="25">
        <v>44.865666666666669</v>
      </c>
      <c r="F27" s="25">
        <v>45.845666666666659</v>
      </c>
      <c r="G27" s="26">
        <v>48.080999999999996</v>
      </c>
      <c r="H27" s="28">
        <f t="shared" si="0"/>
        <v>4.875778881319226</v>
      </c>
      <c r="I27" s="27">
        <f t="shared" si="3"/>
        <v>2.1842983127409843</v>
      </c>
      <c r="J27" s="28">
        <f t="shared" si="1"/>
        <v>0.93997892781028558</v>
      </c>
      <c r="K27" s="27">
        <f t="shared" si="2"/>
        <v>0.90287625598971066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1427.4243333333334</v>
      </c>
      <c r="D13" s="26">
        <v>1489.0659999999998</v>
      </c>
      <c r="E13" s="26">
        <v>1462.5896666666667</v>
      </c>
      <c r="F13" s="26">
        <v>1576.2060000000001</v>
      </c>
      <c r="G13" s="26">
        <v>1671.7696666666668</v>
      </c>
      <c r="H13" s="28">
        <f t="shared" ref="H13:H27" si="0">IF(OR(OR(G13=0,F13=0),G13=""),"",(G13/F13-1)*100)</f>
        <v>6.0628919485566479</v>
      </c>
      <c r="I13" s="27">
        <f>IF(OR(OR(G13=0,F13=0),F13=""),"",(F13/E13-1)*100)</f>
        <v>7.7681619064267071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606.86833333333357</v>
      </c>
      <c r="D14" s="25">
        <f>D13-SUM(D15:D27)</f>
        <v>652.863333333333</v>
      </c>
      <c r="E14" s="25">
        <f>E13-SUM(E15:E27)</f>
        <v>633.29333333333329</v>
      </c>
      <c r="F14" s="25">
        <f>F13-SUM(F15:F27)</f>
        <v>714.00600000000031</v>
      </c>
      <c r="G14" s="26">
        <f>G13-SUM(G15:G27)</f>
        <v>756.66333333333364</v>
      </c>
      <c r="H14" s="28">
        <f t="shared" si="0"/>
        <v>5.9743662284817312</v>
      </c>
      <c r="I14" s="27">
        <f>IF(OR(OR(G14=0,F14=0),F14=""),"",(F14/E14-1)*100)</f>
        <v>12.74491020485511</v>
      </c>
      <c r="J14" s="28">
        <f t="shared" si="1"/>
        <v>45.261219199056349</v>
      </c>
      <c r="K14" s="27">
        <f t="shared" si="2"/>
        <v>45.299028172713477</v>
      </c>
      <c r="L14" s="18"/>
    </row>
    <row r="15" spans="1:15">
      <c r="A15" s="16"/>
      <c r="B15" s="12" t="s">
        <v>5</v>
      </c>
      <c r="C15" s="109">
        <v>331.01566666666662</v>
      </c>
      <c r="D15" s="109">
        <v>321.62966666666665</v>
      </c>
      <c r="E15" s="109">
        <v>296.60333333333335</v>
      </c>
      <c r="F15" s="109">
        <v>330.78500000000003</v>
      </c>
      <c r="G15" s="109">
        <v>346.05099999999999</v>
      </c>
      <c r="H15" s="50">
        <f t="shared" si="0"/>
        <v>4.615082304215723</v>
      </c>
      <c r="I15" s="36">
        <f t="shared" ref="I15:I27" si="3">IF(OR(OR(G15=0,F15=0),F15=""),"",(F15/E15-1)*100)</f>
        <v>11.524370371202842</v>
      </c>
      <c r="J15" s="50">
        <f t="shared" si="1"/>
        <v>20.699681714526459</v>
      </c>
      <c r="K15" s="36">
        <f t="shared" si="2"/>
        <v>20.986152825201781</v>
      </c>
      <c r="L15" s="18"/>
      <c r="N15" s="23" t="s">
        <v>5</v>
      </c>
      <c r="O15" s="34">
        <f>J15</f>
        <v>20.699681714526459</v>
      </c>
    </row>
    <row r="16" spans="1:15">
      <c r="A16" s="16"/>
      <c r="B16" s="11" t="s">
        <v>24</v>
      </c>
      <c r="C16" s="55">
        <v>123.19366666666667</v>
      </c>
      <c r="D16" s="55">
        <v>123.053</v>
      </c>
      <c r="E16" s="55">
        <v>113.34766666666667</v>
      </c>
      <c r="F16" s="55">
        <v>119.28699999999999</v>
      </c>
      <c r="G16" s="56">
        <v>129.398</v>
      </c>
      <c r="H16" s="28">
        <f t="shared" si="0"/>
        <v>8.4761960649526014</v>
      </c>
      <c r="I16" s="27">
        <f t="shared" si="3"/>
        <v>5.2399255388289045</v>
      </c>
      <c r="J16" s="28">
        <f t="shared" si="1"/>
        <v>7.7401811134667859</v>
      </c>
      <c r="K16" s="27">
        <f t="shared" si="2"/>
        <v>7.5679828651838648</v>
      </c>
      <c r="L16" s="18"/>
      <c r="N16" s="23" t="s">
        <v>39</v>
      </c>
      <c r="O16" s="34">
        <f>100-O15</f>
        <v>79.300318285473537</v>
      </c>
    </row>
    <row r="17" spans="1:14">
      <c r="A17" s="16"/>
      <c r="B17" s="11" t="s">
        <v>25</v>
      </c>
      <c r="C17" s="25">
        <v>86.083333333333329</v>
      </c>
      <c r="D17" s="25">
        <v>81.979666666666674</v>
      </c>
      <c r="E17" s="25">
        <v>92.948666666666668</v>
      </c>
      <c r="F17" s="25">
        <v>86.319000000000003</v>
      </c>
      <c r="G17" s="26">
        <v>95.711666666666659</v>
      </c>
      <c r="H17" s="28">
        <f t="shared" si="0"/>
        <v>10.881343234591068</v>
      </c>
      <c r="I17" s="27">
        <f t="shared" si="3"/>
        <v>-7.1326108317852803</v>
      </c>
      <c r="J17" s="28">
        <f t="shared" si="1"/>
        <v>5.7251706724351372</v>
      </c>
      <c r="K17" s="27">
        <f t="shared" si="2"/>
        <v>5.4763780876357524</v>
      </c>
      <c r="L17" s="18"/>
    </row>
    <row r="18" spans="1:14">
      <c r="A18" s="16"/>
      <c r="B18" s="11" t="s">
        <v>26</v>
      </c>
      <c r="C18" s="25">
        <v>78.928999999999988</v>
      </c>
      <c r="D18" s="25">
        <v>80.964666666666673</v>
      </c>
      <c r="E18" s="25">
        <v>78.845333333333329</v>
      </c>
      <c r="F18" s="25">
        <v>85.126333333333335</v>
      </c>
      <c r="G18" s="26">
        <v>86.103999999999999</v>
      </c>
      <c r="H18" s="28">
        <f t="shared" si="0"/>
        <v>1.1484891083448412</v>
      </c>
      <c r="I18" s="27">
        <f t="shared" si="3"/>
        <v>7.9662292420604075</v>
      </c>
      <c r="J18" s="28">
        <f t="shared" si="1"/>
        <v>5.1504702900658756</v>
      </c>
      <c r="K18" s="27">
        <f t="shared" si="2"/>
        <v>5.400711159158976</v>
      </c>
      <c r="L18" s="18"/>
    </row>
    <row r="19" spans="1:14">
      <c r="A19" s="16"/>
      <c r="B19" s="11" t="s">
        <v>20</v>
      </c>
      <c r="C19" s="25">
        <v>37.611666666666665</v>
      </c>
      <c r="D19" s="25">
        <v>41.036666666666669</v>
      </c>
      <c r="E19" s="25">
        <v>52.951999999999998</v>
      </c>
      <c r="F19" s="25">
        <v>49.323666666666668</v>
      </c>
      <c r="G19" s="26">
        <v>59.651666666666664</v>
      </c>
      <c r="H19" s="28">
        <f t="shared" si="0"/>
        <v>20.939238093950841</v>
      </c>
      <c r="I19" s="27">
        <f t="shared" si="3"/>
        <v>-6.8521176411341038</v>
      </c>
      <c r="J19" s="28">
        <f t="shared" si="1"/>
        <v>3.568174961901649</v>
      </c>
      <c r="K19" s="27">
        <f t="shared" si="2"/>
        <v>3.1292652525537057</v>
      </c>
      <c r="L19" s="18"/>
    </row>
    <row r="20" spans="1:14">
      <c r="A20" s="16"/>
      <c r="B20" s="11" t="s">
        <v>6</v>
      </c>
      <c r="C20" s="25">
        <v>40.880333333333333</v>
      </c>
      <c r="D20" s="25">
        <v>50.804333333333339</v>
      </c>
      <c r="E20" s="25">
        <v>46.602000000000004</v>
      </c>
      <c r="F20" s="25">
        <v>45.12233333333333</v>
      </c>
      <c r="G20" s="26">
        <v>52.627000000000002</v>
      </c>
      <c r="H20" s="28">
        <f t="shared" si="0"/>
        <v>16.631823117894328</v>
      </c>
      <c r="I20" s="27">
        <f t="shared" si="3"/>
        <v>-3.1751140866629668</v>
      </c>
      <c r="J20" s="28">
        <f t="shared" si="1"/>
        <v>3.1479815102120328</v>
      </c>
      <c r="K20" s="27">
        <f t="shared" si="2"/>
        <v>2.8627180288194136</v>
      </c>
      <c r="L20" s="18"/>
    </row>
    <row r="21" spans="1:14">
      <c r="A21" s="16"/>
      <c r="B21" s="11" t="s">
        <v>21</v>
      </c>
      <c r="C21" s="25">
        <v>28.719333333333335</v>
      </c>
      <c r="D21" s="25">
        <v>28.952666666666669</v>
      </c>
      <c r="E21" s="25">
        <v>34.773000000000003</v>
      </c>
      <c r="F21" s="25">
        <v>34.380000000000003</v>
      </c>
      <c r="G21" s="26">
        <v>29.890666666666664</v>
      </c>
      <c r="H21" s="28">
        <f t="shared" si="0"/>
        <v>-13.057979445414015</v>
      </c>
      <c r="I21" s="27">
        <f t="shared" si="3"/>
        <v>-1.1301872142179259</v>
      </c>
      <c r="J21" s="28">
        <f t="shared" si="1"/>
        <v>1.7879656069047785</v>
      </c>
      <c r="K21" s="27">
        <f t="shared" si="2"/>
        <v>2.1811869768291707</v>
      </c>
      <c r="L21" s="18"/>
    </row>
    <row r="22" spans="1:14">
      <c r="A22" s="16"/>
      <c r="B22" s="11" t="s">
        <v>23</v>
      </c>
      <c r="C22" s="25">
        <v>18.715333333333334</v>
      </c>
      <c r="D22" s="25">
        <v>20.030666666666665</v>
      </c>
      <c r="E22" s="25">
        <v>21.746666666666666</v>
      </c>
      <c r="F22" s="25">
        <v>20.001000000000001</v>
      </c>
      <c r="G22" s="26">
        <v>22.912666666666667</v>
      </c>
      <c r="H22" s="28">
        <f t="shared" si="0"/>
        <v>14.557605453060663</v>
      </c>
      <c r="I22" s="27">
        <f t="shared" si="3"/>
        <v>-8.0272838749233522</v>
      </c>
      <c r="J22" s="28">
        <f t="shared" si="1"/>
        <v>1.3705636083439723</v>
      </c>
      <c r="K22" s="27">
        <f t="shared" si="2"/>
        <v>1.268933121685871</v>
      </c>
      <c r="L22" s="18"/>
    </row>
    <row r="23" spans="1:14">
      <c r="A23" s="16"/>
      <c r="B23" s="11" t="s">
        <v>8</v>
      </c>
      <c r="C23" s="25">
        <v>18.622000000000003</v>
      </c>
      <c r="D23" s="25">
        <v>23.085000000000001</v>
      </c>
      <c r="E23" s="25">
        <v>23.655000000000001</v>
      </c>
      <c r="F23" s="25">
        <v>21.574000000000002</v>
      </c>
      <c r="G23" s="26">
        <v>21.454333333333334</v>
      </c>
      <c r="H23" s="28">
        <f t="shared" si="0"/>
        <v>-0.55468001606873152</v>
      </c>
      <c r="I23" s="27">
        <f t="shared" si="3"/>
        <v>-8.7972944409215774</v>
      </c>
      <c r="J23" s="28">
        <f t="shared" si="1"/>
        <v>1.2833306980686532</v>
      </c>
      <c r="K23" s="27">
        <f t="shared" si="2"/>
        <v>1.3687297218764554</v>
      </c>
      <c r="L23" s="18"/>
    </row>
    <row r="24" spans="1:14">
      <c r="A24" s="16"/>
      <c r="B24" s="11" t="s">
        <v>19</v>
      </c>
      <c r="C24" s="25">
        <v>19.057333333333332</v>
      </c>
      <c r="D24" s="25">
        <v>19.491333333333333</v>
      </c>
      <c r="E24" s="25">
        <v>20.953333333333337</v>
      </c>
      <c r="F24" s="25">
        <v>21.31</v>
      </c>
      <c r="G24" s="26">
        <v>20.740333333333336</v>
      </c>
      <c r="H24" s="28">
        <f t="shared" si="0"/>
        <v>-2.6732363522602665</v>
      </c>
      <c r="I24" s="27">
        <f t="shared" si="3"/>
        <v>1.7021953547565749</v>
      </c>
      <c r="J24" s="28">
        <f t="shared" si="1"/>
        <v>1.2406214651978573</v>
      </c>
      <c r="K24" s="27">
        <f t="shared" si="2"/>
        <v>1.3519806421241891</v>
      </c>
      <c r="L24" s="18"/>
    </row>
    <row r="25" spans="1:14">
      <c r="A25" s="16"/>
      <c r="B25" s="11" t="s">
        <v>11</v>
      </c>
      <c r="C25" s="25">
        <v>14.067</v>
      </c>
      <c r="D25" s="25">
        <v>15.017333333333333</v>
      </c>
      <c r="E25" s="25">
        <v>14.600666666666667</v>
      </c>
      <c r="F25" s="25">
        <v>18.100999999999999</v>
      </c>
      <c r="G25" s="26">
        <v>18.626666666666669</v>
      </c>
      <c r="H25" s="28">
        <f t="shared" si="0"/>
        <v>2.9040752812920179</v>
      </c>
      <c r="I25" s="27">
        <f t="shared" si="3"/>
        <v>23.973791151088975</v>
      </c>
      <c r="J25" s="28">
        <f t="shared" si="1"/>
        <v>1.1141885774136748</v>
      </c>
      <c r="K25" s="27">
        <f t="shared" si="2"/>
        <v>1.1483905022566845</v>
      </c>
      <c r="L25" s="18"/>
    </row>
    <row r="26" spans="1:14">
      <c r="A26" s="16"/>
      <c r="B26" s="11" t="s">
        <v>9</v>
      </c>
      <c r="C26" s="25">
        <v>12.001666666666667</v>
      </c>
      <c r="D26" s="25">
        <v>15.736666666666666</v>
      </c>
      <c r="E26" s="25">
        <v>17.16033333333333</v>
      </c>
      <c r="F26" s="25">
        <v>14.935666666666668</v>
      </c>
      <c r="G26" s="26">
        <v>16.434999999999999</v>
      </c>
      <c r="H26" s="28">
        <f t="shared" si="0"/>
        <v>10.038610038610019</v>
      </c>
      <c r="I26" s="27">
        <f t="shared" si="3"/>
        <v>-12.964006138186878</v>
      </c>
      <c r="J26" s="28">
        <f t="shared" si="1"/>
        <v>0.98308997511419516</v>
      </c>
      <c r="K26" s="27">
        <f t="shared" si="2"/>
        <v>0.94757072785325436</v>
      </c>
      <c r="L26" s="18"/>
    </row>
    <row r="27" spans="1:14">
      <c r="A27" s="16"/>
      <c r="B27" s="11" t="s">
        <v>22</v>
      </c>
      <c r="C27" s="25">
        <v>11.659666666666666</v>
      </c>
      <c r="D27" s="25">
        <v>14.421000000000001</v>
      </c>
      <c r="E27" s="25">
        <v>15.108333333333334</v>
      </c>
      <c r="F27" s="25">
        <v>15.935</v>
      </c>
      <c r="G27" s="26">
        <v>15.503333333333336</v>
      </c>
      <c r="H27" s="28">
        <f t="shared" si="0"/>
        <v>-2.7089216609141209</v>
      </c>
      <c r="I27" s="27">
        <f t="shared" si="3"/>
        <v>5.4715940430226206</v>
      </c>
      <c r="J27" s="28">
        <f t="shared" si="1"/>
        <v>0.92736060729259151</v>
      </c>
      <c r="K27" s="27">
        <f t="shared" si="2"/>
        <v>1.0109719161074122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220.95333333333335</v>
      </c>
      <c r="D13" s="26">
        <v>235.27966666666666</v>
      </c>
      <c r="E13" s="26">
        <v>211.38066666666668</v>
      </c>
      <c r="F13" s="26">
        <v>236.54700000000003</v>
      </c>
      <c r="G13" s="26">
        <v>218.76066666666665</v>
      </c>
      <c r="H13" s="28">
        <f t="shared" ref="H13:H27" si="0">IF(OR(OR(G13=0,F13=0),G13=""),"",(G13/F13-1)*100)</f>
        <v>-7.5191540511329151</v>
      </c>
      <c r="I13" s="27">
        <f>IF(OR(OR(G13=0,F13=0),F13=""),"",(F13/E13-1)*100)</f>
        <v>11.905693046667775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49.088666666666626</v>
      </c>
      <c r="D14" s="25">
        <f>D13-SUM(D15:D27)</f>
        <v>41.340999999999951</v>
      </c>
      <c r="E14" s="25">
        <f>E13-SUM(E15:E27)</f>
        <v>43.323000000000036</v>
      </c>
      <c r="F14" s="25">
        <f>F13-SUM(F15:F27)</f>
        <v>37.57966666666664</v>
      </c>
      <c r="G14" s="26">
        <f>G13-SUM(G15:G27)</f>
        <v>36.770999999999987</v>
      </c>
      <c r="H14" s="28">
        <f t="shared" si="0"/>
        <v>-2.1518729099956224</v>
      </c>
      <c r="I14" s="27">
        <f>IF(OR(OR(G14=0,F14=0),F14=""),"",(F14/E14-1)*100)</f>
        <v>-13.25700744023588</v>
      </c>
      <c r="J14" s="28">
        <f t="shared" si="1"/>
        <v>16.80878037185234</v>
      </c>
      <c r="K14" s="27">
        <f t="shared" si="2"/>
        <v>15.886765279909124</v>
      </c>
      <c r="L14" s="18"/>
    </row>
    <row r="15" spans="1:15">
      <c r="A15" s="16"/>
      <c r="B15" s="12" t="s">
        <v>5</v>
      </c>
      <c r="C15" s="109">
        <v>91.662666666666667</v>
      </c>
      <c r="D15" s="109">
        <v>98.406333333333336</v>
      </c>
      <c r="E15" s="109">
        <v>87.677333333333351</v>
      </c>
      <c r="F15" s="109">
        <v>117.70399999999999</v>
      </c>
      <c r="G15" s="109">
        <v>87.605999999999995</v>
      </c>
      <c r="H15" s="50">
        <f t="shared" si="0"/>
        <v>-25.570923672942293</v>
      </c>
      <c r="I15" s="36">
        <f t="shared" ref="I15:I27" si="3">IF(OR(OR(G15=0,F15=0),F15=""),"",(F15/E15-1)*100)</f>
        <v>34.246783661303539</v>
      </c>
      <c r="J15" s="50">
        <f t="shared" si="1"/>
        <v>40.04650439902359</v>
      </c>
      <c r="K15" s="36">
        <f t="shared" si="2"/>
        <v>49.759244463045391</v>
      </c>
      <c r="L15" s="18"/>
      <c r="N15" s="23" t="s">
        <v>5</v>
      </c>
      <c r="O15" s="34">
        <f>J15</f>
        <v>40.04650439902359</v>
      </c>
    </row>
    <row r="16" spans="1:15">
      <c r="A16" s="16"/>
      <c r="B16" s="11" t="s">
        <v>24</v>
      </c>
      <c r="C16" s="55">
        <v>23.766000000000002</v>
      </c>
      <c r="D16" s="55">
        <v>29.326000000000004</v>
      </c>
      <c r="E16" s="55">
        <v>22.876000000000001</v>
      </c>
      <c r="F16" s="55">
        <v>26.287666666666667</v>
      </c>
      <c r="G16" s="56">
        <v>36.435000000000002</v>
      </c>
      <c r="H16" s="28">
        <f t="shared" si="0"/>
        <v>38.601118395191669</v>
      </c>
      <c r="I16" s="27">
        <f t="shared" si="3"/>
        <v>14.913737832954466</v>
      </c>
      <c r="J16" s="28">
        <f t="shared" si="1"/>
        <v>16.655187861315717</v>
      </c>
      <c r="K16" s="27">
        <f t="shared" si="2"/>
        <v>11.11308393962581</v>
      </c>
      <c r="L16" s="18"/>
      <c r="N16" s="23" t="s">
        <v>39</v>
      </c>
      <c r="O16" s="34">
        <f>100-O15</f>
        <v>59.95349560097641</v>
      </c>
    </row>
    <row r="17" spans="1:14">
      <c r="A17" s="16"/>
      <c r="B17" s="11" t="s">
        <v>25</v>
      </c>
      <c r="C17" s="25">
        <v>13.782666666666666</v>
      </c>
      <c r="D17" s="25">
        <v>24.098666666666663</v>
      </c>
      <c r="E17" s="25">
        <v>19.021000000000001</v>
      </c>
      <c r="F17" s="25">
        <v>16.355333333333334</v>
      </c>
      <c r="G17" s="26">
        <v>20.033666666666665</v>
      </c>
      <c r="H17" s="28">
        <f t="shared" si="0"/>
        <v>22.490115354828166</v>
      </c>
      <c r="I17" s="27">
        <f t="shared" si="3"/>
        <v>-14.014335033208914</v>
      </c>
      <c r="J17" s="28">
        <f t="shared" si="1"/>
        <v>9.1578010672241508</v>
      </c>
      <c r="K17" s="27">
        <f t="shared" si="2"/>
        <v>6.9142002787324852</v>
      </c>
      <c r="L17" s="18"/>
    </row>
    <row r="18" spans="1:14">
      <c r="A18" s="16"/>
      <c r="B18" s="11" t="s">
        <v>26</v>
      </c>
      <c r="C18" s="25">
        <v>11.939666666666668</v>
      </c>
      <c r="D18" s="25">
        <v>12.029333333333334</v>
      </c>
      <c r="E18" s="25">
        <v>10.425333333333333</v>
      </c>
      <c r="F18" s="25">
        <v>10.599666666666666</v>
      </c>
      <c r="G18" s="26">
        <v>9.222666666666667</v>
      </c>
      <c r="H18" s="28">
        <f t="shared" si="0"/>
        <v>-12.990974558948388</v>
      </c>
      <c r="I18" s="27">
        <f t="shared" si="3"/>
        <v>1.672208722343016</v>
      </c>
      <c r="J18" s="28">
        <f t="shared" si="1"/>
        <v>4.215870616594696</v>
      </c>
      <c r="K18" s="27">
        <f t="shared" si="2"/>
        <v>4.4809981384953792</v>
      </c>
      <c r="L18" s="18"/>
    </row>
    <row r="19" spans="1:14">
      <c r="A19" s="16"/>
      <c r="B19" s="11" t="s">
        <v>20</v>
      </c>
      <c r="C19" s="25">
        <v>8.077</v>
      </c>
      <c r="D19" s="25">
        <v>7.26</v>
      </c>
      <c r="E19" s="25">
        <v>7.8846666666666652</v>
      </c>
      <c r="F19" s="25">
        <v>7.2290000000000001</v>
      </c>
      <c r="G19" s="26">
        <v>9.0129999999999999</v>
      </c>
      <c r="H19" s="28">
        <f t="shared" si="0"/>
        <v>24.678378752247898</v>
      </c>
      <c r="I19" s="27">
        <f t="shared" si="3"/>
        <v>-8.3157182717510594</v>
      </c>
      <c r="J19" s="28">
        <f t="shared" si="1"/>
        <v>4.1200276710316608</v>
      </c>
      <c r="K19" s="27">
        <f t="shared" si="2"/>
        <v>3.0560522855922923</v>
      </c>
      <c r="L19" s="18"/>
    </row>
    <row r="20" spans="1:14">
      <c r="A20" s="16"/>
      <c r="B20" s="11" t="s">
        <v>8</v>
      </c>
      <c r="C20" s="25">
        <v>3.8889999999999998</v>
      </c>
      <c r="D20" s="25">
        <v>2.8533333333333331</v>
      </c>
      <c r="E20" s="25">
        <v>3.0089999999999999</v>
      </c>
      <c r="F20" s="25">
        <v>2.4226666666666667</v>
      </c>
      <c r="G20" s="26">
        <v>3.7620000000000005</v>
      </c>
      <c r="H20" s="28">
        <f t="shared" si="0"/>
        <v>55.283434232250968</v>
      </c>
      <c r="I20" s="27">
        <f t="shared" si="3"/>
        <v>-19.485986484989471</v>
      </c>
      <c r="J20" s="28">
        <f t="shared" si="1"/>
        <v>1.7196875733297579</v>
      </c>
      <c r="K20" s="27">
        <f t="shared" si="2"/>
        <v>1.0241798317740942</v>
      </c>
      <c r="L20" s="18"/>
    </row>
    <row r="21" spans="1:14">
      <c r="A21" s="16"/>
      <c r="B21" s="11" t="s">
        <v>6</v>
      </c>
      <c r="C21" s="25">
        <v>3.3656666666666664</v>
      </c>
      <c r="D21" s="25">
        <v>4.2466666666666661</v>
      </c>
      <c r="E21" s="25">
        <v>2.2416666666666667</v>
      </c>
      <c r="F21" s="25">
        <v>2.33</v>
      </c>
      <c r="G21" s="26">
        <v>3.5750000000000002</v>
      </c>
      <c r="H21" s="28">
        <f t="shared" si="0"/>
        <v>53.433476394849791</v>
      </c>
      <c r="I21" s="27">
        <f t="shared" si="3"/>
        <v>3.9405204460966514</v>
      </c>
      <c r="J21" s="28">
        <f t="shared" si="1"/>
        <v>1.6342060272870507</v>
      </c>
      <c r="K21" s="27">
        <f t="shared" si="2"/>
        <v>0.98500509412505743</v>
      </c>
      <c r="L21" s="18"/>
    </row>
    <row r="22" spans="1:14">
      <c r="A22" s="16"/>
      <c r="B22" s="11" t="s">
        <v>21</v>
      </c>
      <c r="C22" s="25">
        <v>2.9173333333333331</v>
      </c>
      <c r="D22" s="25">
        <v>3.88</v>
      </c>
      <c r="E22" s="25">
        <v>4.3959999999999999</v>
      </c>
      <c r="F22" s="25">
        <v>4.0143333333333331</v>
      </c>
      <c r="G22" s="26">
        <v>2.8153333333333337</v>
      </c>
      <c r="H22" s="28">
        <f t="shared" si="0"/>
        <v>-29.867973096404533</v>
      </c>
      <c r="I22" s="27">
        <f t="shared" si="3"/>
        <v>-8.682135274491964</v>
      </c>
      <c r="J22" s="28">
        <f t="shared" si="1"/>
        <v>1.2869467698336998</v>
      </c>
      <c r="K22" s="27">
        <f t="shared" si="2"/>
        <v>1.6970552716091654</v>
      </c>
      <c r="L22" s="18"/>
    </row>
    <row r="23" spans="1:14">
      <c r="A23" s="16"/>
      <c r="B23" s="11" t="s">
        <v>23</v>
      </c>
      <c r="C23" s="25">
        <v>3.419</v>
      </c>
      <c r="D23" s="25">
        <v>2.7479999999999998</v>
      </c>
      <c r="E23" s="25">
        <v>3.7396666666666669</v>
      </c>
      <c r="F23" s="25">
        <v>3.4826666666666668</v>
      </c>
      <c r="G23" s="26">
        <v>2.6923333333333335</v>
      </c>
      <c r="H23" s="28">
        <f t="shared" si="0"/>
        <v>-22.693338437978561</v>
      </c>
      <c r="I23" s="27">
        <f t="shared" si="3"/>
        <v>-6.8722702558160265</v>
      </c>
      <c r="J23" s="28">
        <f t="shared" si="1"/>
        <v>1.2307209400836838</v>
      </c>
      <c r="K23" s="27">
        <f t="shared" si="2"/>
        <v>1.47229373725588</v>
      </c>
      <c r="L23" s="18"/>
    </row>
    <row r="24" spans="1:14">
      <c r="A24" s="16"/>
      <c r="B24" s="11" t="s">
        <v>22</v>
      </c>
      <c r="C24" s="25">
        <v>3.611333333333334</v>
      </c>
      <c r="D24" s="25">
        <v>2.9413333333333331</v>
      </c>
      <c r="E24" s="25">
        <v>2.5863333333333336</v>
      </c>
      <c r="F24" s="25">
        <v>2.811666666666667</v>
      </c>
      <c r="G24" s="26">
        <v>1.861</v>
      </c>
      <c r="H24" s="28">
        <f t="shared" si="0"/>
        <v>-33.811499703615901</v>
      </c>
      <c r="I24" s="27">
        <f t="shared" si="3"/>
        <v>8.7124629462559611</v>
      </c>
      <c r="J24" s="28">
        <f t="shared" si="1"/>
        <v>0.85070137532341283</v>
      </c>
      <c r="K24" s="27">
        <f t="shared" si="2"/>
        <v>1.1886291801065609</v>
      </c>
      <c r="L24" s="18"/>
    </row>
    <row r="25" spans="1:14">
      <c r="A25" s="16"/>
      <c r="B25" s="11" t="s">
        <v>19</v>
      </c>
      <c r="C25" s="25">
        <v>2.3930000000000002</v>
      </c>
      <c r="D25" s="25">
        <v>2.0223333333333335</v>
      </c>
      <c r="E25" s="25">
        <v>1.4186666666666667</v>
      </c>
      <c r="F25" s="25">
        <v>2.1216666666666666</v>
      </c>
      <c r="G25" s="26">
        <v>1.734</v>
      </c>
      <c r="H25" s="28">
        <f t="shared" si="0"/>
        <v>-18.271798900235659</v>
      </c>
      <c r="I25" s="27">
        <f t="shared" si="3"/>
        <v>49.553571428571416</v>
      </c>
      <c r="J25" s="28">
        <f t="shared" si="1"/>
        <v>0.79264706330510371</v>
      </c>
      <c r="K25" s="27">
        <f t="shared" si="2"/>
        <v>0.89693239257596435</v>
      </c>
      <c r="L25" s="18"/>
    </row>
    <row r="26" spans="1:14">
      <c r="A26" s="16"/>
      <c r="B26" s="11" t="s">
        <v>11</v>
      </c>
      <c r="C26" s="25">
        <v>1.4790000000000001</v>
      </c>
      <c r="D26" s="25">
        <v>1.9413333333333334</v>
      </c>
      <c r="E26" s="25">
        <v>1.4193333333333331</v>
      </c>
      <c r="F26" s="25">
        <v>2.1040000000000001</v>
      </c>
      <c r="G26" s="26">
        <v>1.7173333333333334</v>
      </c>
      <c r="H26" s="28">
        <f t="shared" si="0"/>
        <v>-18.377693282636255</v>
      </c>
      <c r="I26" s="27">
        <f t="shared" si="3"/>
        <v>48.238609675904208</v>
      </c>
      <c r="J26" s="28">
        <f t="shared" si="1"/>
        <v>0.78502838718721535</v>
      </c>
      <c r="K26" s="27">
        <f t="shared" si="2"/>
        <v>0.8894638274846014</v>
      </c>
      <c r="L26" s="18"/>
    </row>
    <row r="27" spans="1:14">
      <c r="A27" s="16"/>
      <c r="B27" s="11" t="s">
        <v>9</v>
      </c>
      <c r="C27" s="25">
        <v>1.5623333333333334</v>
      </c>
      <c r="D27" s="25">
        <v>2.1853333333333338</v>
      </c>
      <c r="E27" s="25">
        <v>1.3626666666666667</v>
      </c>
      <c r="F27" s="25">
        <v>1.5046666666666668</v>
      </c>
      <c r="G27" s="26">
        <v>1.5223333333333333</v>
      </c>
      <c r="H27" s="28">
        <f t="shared" si="0"/>
        <v>1.1741249446167279</v>
      </c>
      <c r="I27" s="27">
        <f t="shared" si="3"/>
        <v>10.420743639921737</v>
      </c>
      <c r="J27" s="28">
        <f t="shared" si="1"/>
        <v>0.69588987660792168</v>
      </c>
      <c r="K27" s="27">
        <f t="shared" si="2"/>
        <v>0.63609627966817028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765.37833333333344</v>
      </c>
      <c r="D13" s="26">
        <v>1045.6883333333333</v>
      </c>
      <c r="E13" s="26">
        <v>1159.287</v>
      </c>
      <c r="F13" s="26">
        <v>1226.6030000000001</v>
      </c>
      <c r="G13" s="26">
        <v>1222.0586666666666</v>
      </c>
      <c r="H13" s="28">
        <f t="shared" ref="H13:H14" si="0">IF(OR(OR(G13=0,F13=0),G13=""),"",(G13/F13-1)*100)</f>
        <v>-0.37048118530066398</v>
      </c>
      <c r="I13" s="27">
        <f>IF(OR(OR(G13=0,F13=0),F13=""),"",(F13/E13-1)*100)</f>
        <v>5.8066725495929949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162.6880000000001</v>
      </c>
      <c r="D14" s="25">
        <f>D13-SUM(D15:D27)</f>
        <v>246.23899999999981</v>
      </c>
      <c r="E14" s="25">
        <f>E13-SUM(E15:E27)</f>
        <v>277.88566666666679</v>
      </c>
      <c r="F14" s="25">
        <f>F13-SUM(F15:F27)</f>
        <v>289.3130000000001</v>
      </c>
      <c r="G14" s="26">
        <f>G13-SUM(G15:G27)</f>
        <v>304.47833333333335</v>
      </c>
      <c r="H14" s="28">
        <f t="shared" si="0"/>
        <v>5.2418430327476617</v>
      </c>
      <c r="I14" s="27">
        <f>IF(OR(OR(G14=0,F14=0),F14=""),"",(F14/E14-1)*100)</f>
        <v>4.1122428048945725</v>
      </c>
      <c r="J14" s="28">
        <f t="shared" si="1"/>
        <v>24.915197742825228</v>
      </c>
      <c r="K14" s="27">
        <f t="shared" si="2"/>
        <v>23.58652310486768</v>
      </c>
      <c r="L14" s="18"/>
    </row>
    <row r="15" spans="1:15">
      <c r="A15" s="16"/>
      <c r="B15" s="12" t="s">
        <v>5</v>
      </c>
      <c r="C15" s="109">
        <v>280.59733333333332</v>
      </c>
      <c r="D15" s="109">
        <v>392.46899999999999</v>
      </c>
      <c r="E15" s="109">
        <v>424.49800000000005</v>
      </c>
      <c r="F15" s="109">
        <v>449.42</v>
      </c>
      <c r="G15" s="109">
        <v>474.04866666666663</v>
      </c>
      <c r="H15" s="50">
        <v>439.51066666666662</v>
      </c>
      <c r="I15" s="36">
        <f t="shared" ref="I15:I27" si="3">IF(OR(OR(G15=0,F15=0),F15=""),"",(F15/E15-1)*100)</f>
        <v>5.8709346098214654</v>
      </c>
      <c r="J15" s="50">
        <f t="shared" si="1"/>
        <v>38.790990939878498</v>
      </c>
      <c r="K15" s="36">
        <f t="shared" si="2"/>
        <v>36.639401664597266</v>
      </c>
      <c r="L15" s="18"/>
      <c r="N15" s="23" t="s">
        <v>5</v>
      </c>
      <c r="O15" s="34">
        <f>J15</f>
        <v>38.790990939878498</v>
      </c>
    </row>
    <row r="16" spans="1:15">
      <c r="A16" s="16"/>
      <c r="B16" s="11" t="s">
        <v>24</v>
      </c>
      <c r="C16" s="55">
        <v>101.91</v>
      </c>
      <c r="D16" s="55">
        <v>146.15733333333333</v>
      </c>
      <c r="E16" s="55">
        <v>148.435</v>
      </c>
      <c r="F16" s="55">
        <v>163.29266666666669</v>
      </c>
      <c r="G16" s="56">
        <v>138.63199999999998</v>
      </c>
      <c r="H16" s="28">
        <v>128.27266666666665</v>
      </c>
      <c r="I16" s="27">
        <f t="shared" si="3"/>
        <v>10.009544020390537</v>
      </c>
      <c r="J16" s="28">
        <f t="shared" si="1"/>
        <v>11.344136233503246</v>
      </c>
      <c r="K16" s="27">
        <f t="shared" si="2"/>
        <v>13.312593126436726</v>
      </c>
      <c r="L16" s="18"/>
      <c r="N16" s="23" t="s">
        <v>39</v>
      </c>
      <c r="O16" s="34">
        <f>100-O15</f>
        <v>61.209009060121502</v>
      </c>
    </row>
    <row r="17" spans="1:14">
      <c r="A17" s="16"/>
      <c r="B17" s="11" t="s">
        <v>25</v>
      </c>
      <c r="C17" s="25">
        <v>72.713333333333324</v>
      </c>
      <c r="D17" s="25">
        <v>84.196666666666673</v>
      </c>
      <c r="E17" s="25">
        <v>100.129</v>
      </c>
      <c r="F17" s="25">
        <v>109.294</v>
      </c>
      <c r="G17" s="26">
        <v>85.417333333333332</v>
      </c>
      <c r="H17" s="28">
        <v>94.843000000000004</v>
      </c>
      <c r="I17" s="27">
        <f t="shared" si="3"/>
        <v>9.1531923818274343</v>
      </c>
      <c r="J17" s="28">
        <f t="shared" si="1"/>
        <v>6.9896262481670277</v>
      </c>
      <c r="K17" s="27">
        <f t="shared" si="2"/>
        <v>8.9102994204318744</v>
      </c>
      <c r="L17" s="18"/>
    </row>
    <row r="18" spans="1:14">
      <c r="A18" s="16"/>
      <c r="B18" s="11" t="s">
        <v>26</v>
      </c>
      <c r="C18" s="25">
        <v>42.004666666666672</v>
      </c>
      <c r="D18" s="25">
        <v>34.130333333333333</v>
      </c>
      <c r="E18" s="25">
        <v>44.632666666666665</v>
      </c>
      <c r="F18" s="25">
        <v>53.065333333333335</v>
      </c>
      <c r="G18" s="26">
        <v>53.471333333333327</v>
      </c>
      <c r="H18" s="28">
        <v>49.016666666666673</v>
      </c>
      <c r="I18" s="27">
        <f t="shared" si="3"/>
        <v>18.893486086424005</v>
      </c>
      <c r="J18" s="28">
        <f t="shared" si="1"/>
        <v>4.3755127958941413</v>
      </c>
      <c r="K18" s="27">
        <f t="shared" si="2"/>
        <v>4.3262028001996837</v>
      </c>
      <c r="L18" s="18"/>
    </row>
    <row r="19" spans="1:14">
      <c r="A19" s="16"/>
      <c r="B19" s="11" t="s">
        <v>20</v>
      </c>
      <c r="C19" s="25">
        <v>24.623666666666665</v>
      </c>
      <c r="D19" s="25">
        <v>35.792333333333332</v>
      </c>
      <c r="E19" s="25">
        <v>48.450333333333333</v>
      </c>
      <c r="F19" s="25">
        <v>44.161000000000001</v>
      </c>
      <c r="G19" s="26">
        <v>43.121999999999993</v>
      </c>
      <c r="H19" s="28">
        <v>42.814</v>
      </c>
      <c r="I19" s="27">
        <f t="shared" si="3"/>
        <v>-8.8530522665822726</v>
      </c>
      <c r="J19" s="28">
        <f t="shared" si="1"/>
        <v>3.5286358319949724</v>
      </c>
      <c r="K19" s="27">
        <f t="shared" si="2"/>
        <v>3.6002683834949041</v>
      </c>
      <c r="L19" s="18"/>
    </row>
    <row r="20" spans="1:14">
      <c r="A20" s="16"/>
      <c r="B20" s="11" t="s">
        <v>6</v>
      </c>
      <c r="C20" s="25">
        <v>17.055333333333333</v>
      </c>
      <c r="D20" s="25">
        <v>22.934333333333331</v>
      </c>
      <c r="E20" s="25">
        <v>23.497</v>
      </c>
      <c r="F20" s="25">
        <v>23.991000000000003</v>
      </c>
      <c r="G20" s="26">
        <v>21.934000000000001</v>
      </c>
      <c r="H20" s="28">
        <v>26.511333333333337</v>
      </c>
      <c r="I20" s="27">
        <f t="shared" si="3"/>
        <v>2.1023960505596628</v>
      </c>
      <c r="J20" s="28">
        <f t="shared" si="1"/>
        <v>1.794840182249843</v>
      </c>
      <c r="K20" s="27">
        <f t="shared" si="2"/>
        <v>1.9558895583982758</v>
      </c>
      <c r="L20" s="18"/>
    </row>
    <row r="21" spans="1:14">
      <c r="A21" s="16"/>
      <c r="B21" s="11" t="s">
        <v>23</v>
      </c>
      <c r="C21" s="25">
        <v>15.119666666666665</v>
      </c>
      <c r="D21" s="25">
        <v>17.46</v>
      </c>
      <c r="E21" s="25">
        <v>21.794666666666668</v>
      </c>
      <c r="F21" s="25">
        <v>21.803666666666668</v>
      </c>
      <c r="G21" s="26">
        <v>20.736333333333334</v>
      </c>
      <c r="H21" s="28">
        <v>20.180666666666667</v>
      </c>
      <c r="I21" s="27">
        <f t="shared" si="3"/>
        <v>4.1294506301237099E-2</v>
      </c>
      <c r="J21" s="28">
        <f t="shared" si="1"/>
        <v>1.6968361584386569</v>
      </c>
      <c r="K21" s="27">
        <f t="shared" si="2"/>
        <v>1.7775650855791703</v>
      </c>
      <c r="L21" s="18"/>
    </row>
    <row r="22" spans="1:14">
      <c r="A22" s="16"/>
      <c r="B22" s="11" t="s">
        <v>8</v>
      </c>
      <c r="C22" s="25">
        <v>10.046000000000001</v>
      </c>
      <c r="D22" s="25">
        <v>11.317666666666666</v>
      </c>
      <c r="E22" s="25">
        <v>13.797333333333333</v>
      </c>
      <c r="F22" s="25">
        <v>14.405666666666667</v>
      </c>
      <c r="G22" s="26">
        <v>17.416999999999998</v>
      </c>
      <c r="H22" s="28">
        <v>16.443333333333332</v>
      </c>
      <c r="I22" s="27">
        <f t="shared" si="3"/>
        <v>4.4090645535369122</v>
      </c>
      <c r="J22" s="28">
        <f t="shared" si="1"/>
        <v>1.4252179928077648</v>
      </c>
      <c r="K22" s="27">
        <f t="shared" si="2"/>
        <v>1.1744359557792265</v>
      </c>
      <c r="L22" s="18"/>
    </row>
    <row r="23" spans="1:14">
      <c r="A23" s="16"/>
      <c r="B23" s="11" t="s">
        <v>22</v>
      </c>
      <c r="C23" s="25">
        <v>9.5416666666666661</v>
      </c>
      <c r="D23" s="25">
        <v>13.688666666666668</v>
      </c>
      <c r="E23" s="25">
        <v>11.063000000000001</v>
      </c>
      <c r="F23" s="25">
        <v>11.786333333333333</v>
      </c>
      <c r="G23" s="26">
        <v>16.268666666666665</v>
      </c>
      <c r="H23" s="28">
        <v>15.176</v>
      </c>
      <c r="I23" s="27">
        <f t="shared" si="3"/>
        <v>6.5383108861369665</v>
      </c>
      <c r="J23" s="28">
        <f t="shared" si="1"/>
        <v>1.3312508728440751</v>
      </c>
      <c r="K23" s="27">
        <f t="shared" si="2"/>
        <v>0.96089226370173009</v>
      </c>
      <c r="L23" s="18"/>
    </row>
    <row r="24" spans="1:14">
      <c r="A24" s="16"/>
      <c r="B24" s="11" t="s">
        <v>21</v>
      </c>
      <c r="C24" s="25">
        <v>10.711999999999998</v>
      </c>
      <c r="D24" s="25">
        <v>16.336000000000002</v>
      </c>
      <c r="E24" s="25">
        <v>16.864999999999998</v>
      </c>
      <c r="F24" s="25">
        <v>14.838333333333333</v>
      </c>
      <c r="G24" s="26">
        <v>15.983333333333334</v>
      </c>
      <c r="H24" s="28">
        <v>14.386000000000001</v>
      </c>
      <c r="I24" s="27">
        <f t="shared" si="3"/>
        <v>-12.016997727048118</v>
      </c>
      <c r="J24" s="28">
        <f t="shared" si="1"/>
        <v>1.3079022938342297</v>
      </c>
      <c r="K24" s="27">
        <f t="shared" si="2"/>
        <v>1.2097095256846209</v>
      </c>
      <c r="L24" s="18"/>
    </row>
    <row r="25" spans="1:14">
      <c r="A25" s="16"/>
      <c r="B25" s="11" t="s">
        <v>19</v>
      </c>
      <c r="C25" s="25">
        <v>8.0850000000000009</v>
      </c>
      <c r="D25" s="25">
        <v>11.433</v>
      </c>
      <c r="E25" s="25">
        <v>12.902666666666667</v>
      </c>
      <c r="F25" s="25">
        <v>12.246</v>
      </c>
      <c r="G25" s="26">
        <v>13.153</v>
      </c>
      <c r="H25" s="28">
        <v>13.31</v>
      </c>
      <c r="I25" s="27">
        <f t="shared" si="3"/>
        <v>-5.0893872067789614</v>
      </c>
      <c r="J25" s="28">
        <f t="shared" si="1"/>
        <v>1.0762985737727815</v>
      </c>
      <c r="K25" s="27">
        <f t="shared" si="2"/>
        <v>0.99836703481077405</v>
      </c>
      <c r="L25" s="18"/>
    </row>
    <row r="26" spans="1:14">
      <c r="A26" s="16"/>
      <c r="B26" s="11" t="s">
        <v>11</v>
      </c>
      <c r="C26" s="25">
        <v>5.8106666666666662</v>
      </c>
      <c r="D26" s="25">
        <v>7.6310000000000002</v>
      </c>
      <c r="E26" s="25">
        <v>9.14</v>
      </c>
      <c r="F26" s="25">
        <v>11.417333333333332</v>
      </c>
      <c r="G26" s="26">
        <v>9.5326666666666675</v>
      </c>
      <c r="H26" s="28">
        <v>10.647666666666666</v>
      </c>
      <c r="I26" s="27">
        <f t="shared" si="3"/>
        <v>24.916119620714781</v>
      </c>
      <c r="J26" s="28">
        <f t="shared" si="1"/>
        <v>0.78004983939669026</v>
      </c>
      <c r="K26" s="27">
        <f t="shared" si="2"/>
        <v>0.9308091805851878</v>
      </c>
      <c r="L26" s="18"/>
    </row>
    <row r="27" spans="1:14">
      <c r="A27" s="16"/>
      <c r="B27" s="11" t="s">
        <v>9</v>
      </c>
      <c r="C27" s="25">
        <v>4.4710000000000001</v>
      </c>
      <c r="D27" s="25">
        <v>5.9029999999999996</v>
      </c>
      <c r="E27" s="25">
        <v>6.1966666666666663</v>
      </c>
      <c r="F27" s="25">
        <v>7.5686666666666662</v>
      </c>
      <c r="G27" s="26">
        <v>7.8639999999999999</v>
      </c>
      <c r="H27" s="28">
        <v>8.374666666666668</v>
      </c>
      <c r="I27" s="27">
        <f t="shared" si="3"/>
        <v>22.14093598708984</v>
      </c>
      <c r="J27" s="28">
        <f t="shared" si="1"/>
        <v>0.64350429439284973</v>
      </c>
      <c r="K27" s="27">
        <f t="shared" si="2"/>
        <v>0.61704289543288782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3447.6063333333332</v>
      </c>
      <c r="D13" s="26">
        <v>3454.6353333333336</v>
      </c>
      <c r="E13" s="26">
        <v>3334.0140000000006</v>
      </c>
      <c r="F13" s="26">
        <v>3578.5529999999999</v>
      </c>
      <c r="G13" s="26">
        <v>3544.9493333333335</v>
      </c>
      <c r="H13" s="28">
        <f t="shared" ref="H13:H27" si="0">IF(OR(OR(G13=0,F13=0),G13=""),"",(G13/F13-1)*100)</f>
        <v>-0.93902945315232911</v>
      </c>
      <c r="I13" s="27">
        <f>IF(OR(OR(G13=0,F13=0),F13=""),"",(F13/E13-1)*100)</f>
        <v>7.3346722599245018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1511.1656666666663</v>
      </c>
      <c r="D14" s="25">
        <f>D13-SUM(D15:D27)</f>
        <v>1533.838666666667</v>
      </c>
      <c r="E14" s="25">
        <f>E13-SUM(E15:E27)</f>
        <v>1418.5445000000009</v>
      </c>
      <c r="F14" s="25">
        <f>F13-SUM(F15:F27)</f>
        <v>1602.1763333333333</v>
      </c>
      <c r="G14" s="26">
        <f>G13-SUM(G15:G27)</f>
        <v>1510.4753333333338</v>
      </c>
      <c r="H14" s="28">
        <f t="shared" si="0"/>
        <v>-5.7235273104562339</v>
      </c>
      <c r="I14" s="27">
        <f>IF(OR(OR(G14=0,F14=0),F14=""),"",(F14/E14-1)*100)</f>
        <v>12.945087963989298</v>
      </c>
      <c r="J14" s="28">
        <f t="shared" si="1"/>
        <v>42.609222059403216</v>
      </c>
      <c r="K14" s="27">
        <f t="shared" si="2"/>
        <v>44.771625104709457</v>
      </c>
      <c r="L14" s="18"/>
    </row>
    <row r="15" spans="1:15">
      <c r="A15" s="16"/>
      <c r="B15" s="12" t="s">
        <v>5</v>
      </c>
      <c r="C15" s="109">
        <v>828.91933333333338</v>
      </c>
      <c r="D15" s="109">
        <v>778.74099999999999</v>
      </c>
      <c r="E15" s="109">
        <v>771.26166666666666</v>
      </c>
      <c r="F15" s="109">
        <v>767.72233333333327</v>
      </c>
      <c r="G15" s="109">
        <v>819.36099999999999</v>
      </c>
      <c r="H15" s="50">
        <f t="shared" si="0"/>
        <v>6.7262165531201346</v>
      </c>
      <c r="I15" s="36">
        <f t="shared" ref="I15:I27" si="3">IF(OR(OR(G15=0,F15=0),F15=""),"",(F15/E15-1)*100)</f>
        <v>-0.45890175621331464</v>
      </c>
      <c r="J15" s="50">
        <f t="shared" si="1"/>
        <v>23.113475622782758</v>
      </c>
      <c r="K15" s="36">
        <f t="shared" si="2"/>
        <v>21.453429174678519</v>
      </c>
      <c r="L15" s="18"/>
      <c r="N15" s="23" t="s">
        <v>5</v>
      </c>
      <c r="O15" s="34">
        <f>J15</f>
        <v>23.113475622782758</v>
      </c>
    </row>
    <row r="16" spans="1:15">
      <c r="A16" s="16"/>
      <c r="B16" s="11" t="s">
        <v>24</v>
      </c>
      <c r="C16" s="55">
        <v>269.44466666666671</v>
      </c>
      <c r="D16" s="55">
        <v>291.47933333333333</v>
      </c>
      <c r="E16" s="55">
        <v>308.24866666666668</v>
      </c>
      <c r="F16" s="55">
        <v>318.02799999999996</v>
      </c>
      <c r="G16" s="56">
        <v>319.64966666666669</v>
      </c>
      <c r="H16" s="28">
        <f t="shared" si="0"/>
        <v>0.50991317326358754</v>
      </c>
      <c r="I16" s="27">
        <f t="shared" si="3"/>
        <v>3.17254683988899</v>
      </c>
      <c r="J16" s="28">
        <f t="shared" si="1"/>
        <v>9.0170447193979637</v>
      </c>
      <c r="K16" s="27">
        <f t="shared" si="2"/>
        <v>8.8870557457162143</v>
      </c>
      <c r="L16" s="18"/>
      <c r="N16" s="23" t="s">
        <v>39</v>
      </c>
      <c r="O16" s="34">
        <f>100-O15</f>
        <v>76.886524377217242</v>
      </c>
    </row>
    <row r="17" spans="1:14">
      <c r="A17" s="16"/>
      <c r="B17" s="11" t="s">
        <v>25</v>
      </c>
      <c r="C17" s="25">
        <v>231.14233333333331</v>
      </c>
      <c r="D17" s="25">
        <v>228.75800000000001</v>
      </c>
      <c r="E17" s="25">
        <v>229.39566666666667</v>
      </c>
      <c r="F17" s="25">
        <v>238.86866666666666</v>
      </c>
      <c r="G17" s="26">
        <v>227.75633333333334</v>
      </c>
      <c r="H17" s="28">
        <f t="shared" si="0"/>
        <v>-4.6520682215889781</v>
      </c>
      <c r="I17" s="27">
        <f t="shared" si="3"/>
        <v>4.1295461843946502</v>
      </c>
      <c r="J17" s="28">
        <f t="shared" si="1"/>
        <v>6.4248120894628684</v>
      </c>
      <c r="K17" s="27">
        <f t="shared" si="2"/>
        <v>6.6750070955122549</v>
      </c>
      <c r="L17" s="18"/>
    </row>
    <row r="18" spans="1:14">
      <c r="A18" s="16"/>
      <c r="B18" s="11" t="s">
        <v>26</v>
      </c>
      <c r="C18" s="25">
        <v>134.01733333333334</v>
      </c>
      <c r="D18" s="25">
        <v>137.12799999999999</v>
      </c>
      <c r="E18" s="25">
        <v>129.74733333333333</v>
      </c>
      <c r="F18" s="25">
        <v>142.06066666666666</v>
      </c>
      <c r="G18" s="26">
        <v>150.17200000000003</v>
      </c>
      <c r="H18" s="28">
        <f t="shared" si="0"/>
        <v>5.7097671886658929</v>
      </c>
      <c r="I18" s="27">
        <f t="shared" si="3"/>
        <v>9.4902400049326587</v>
      </c>
      <c r="J18" s="28">
        <f t="shared" si="1"/>
        <v>4.2362241566593157</v>
      </c>
      <c r="K18" s="27">
        <f t="shared" si="2"/>
        <v>3.9697795915462666</v>
      </c>
      <c r="L18" s="18"/>
    </row>
    <row r="19" spans="1:14">
      <c r="A19" s="16"/>
      <c r="B19" s="11" t="s">
        <v>20</v>
      </c>
      <c r="C19" s="25">
        <v>79.36066666666666</v>
      </c>
      <c r="D19" s="25">
        <v>87.839333333333343</v>
      </c>
      <c r="E19" s="25">
        <v>93.65666666666668</v>
      </c>
      <c r="F19" s="25">
        <v>100.46166666666666</v>
      </c>
      <c r="G19" s="26">
        <v>108.33600000000001</v>
      </c>
      <c r="H19" s="28">
        <f t="shared" si="0"/>
        <v>7.8381472203328251</v>
      </c>
      <c r="I19" s="27">
        <f t="shared" si="3"/>
        <v>7.2659002740505851</v>
      </c>
      <c r="J19" s="28">
        <f t="shared" si="1"/>
        <v>3.0560662456106567</v>
      </c>
      <c r="K19" s="27">
        <f t="shared" si="2"/>
        <v>2.8073264994724587</v>
      </c>
      <c r="L19" s="18"/>
    </row>
    <row r="20" spans="1:14">
      <c r="A20" s="16"/>
      <c r="B20" s="11" t="s">
        <v>6</v>
      </c>
      <c r="C20" s="25">
        <v>80.943666666666672</v>
      </c>
      <c r="D20" s="25">
        <v>85.082333333333338</v>
      </c>
      <c r="E20" s="25">
        <v>78.826666666666668</v>
      </c>
      <c r="F20" s="25">
        <v>88.143666666666661</v>
      </c>
      <c r="G20" s="26">
        <v>95.882999999999996</v>
      </c>
      <c r="H20" s="28">
        <f t="shared" si="0"/>
        <v>8.7803623629604708</v>
      </c>
      <c r="I20" s="27">
        <f t="shared" si="3"/>
        <v>11.819604194857902</v>
      </c>
      <c r="J20" s="28">
        <f t="shared" si="1"/>
        <v>2.7047777269595197</v>
      </c>
      <c r="K20" s="27">
        <f t="shared" si="2"/>
        <v>2.4631091579939342</v>
      </c>
      <c r="L20" s="18"/>
    </row>
    <row r="21" spans="1:14">
      <c r="A21" s="16"/>
      <c r="B21" s="11" t="s">
        <v>21</v>
      </c>
      <c r="C21" s="25">
        <v>56.490333333333332</v>
      </c>
      <c r="D21" s="25">
        <v>61.652000000000008</v>
      </c>
      <c r="E21" s="25">
        <v>62.235666666666667</v>
      </c>
      <c r="F21" s="25">
        <v>61.040999999999997</v>
      </c>
      <c r="G21" s="26">
        <v>54.893000000000001</v>
      </c>
      <c r="H21" s="28">
        <f t="shared" si="0"/>
        <v>-10.071918874199303</v>
      </c>
      <c r="I21" s="27">
        <f t="shared" si="3"/>
        <v>-1.9195852324765617</v>
      </c>
      <c r="J21" s="28">
        <f t="shared" si="1"/>
        <v>1.5484847550242371</v>
      </c>
      <c r="K21" s="27">
        <f t="shared" si="2"/>
        <v>1.7057453110237573</v>
      </c>
      <c r="L21" s="18"/>
    </row>
    <row r="22" spans="1:14">
      <c r="A22" s="16"/>
      <c r="B22" s="11" t="s">
        <v>23</v>
      </c>
      <c r="C22" s="25">
        <v>54.451000000000001</v>
      </c>
      <c r="D22" s="25">
        <v>48.726666666666667</v>
      </c>
      <c r="E22" s="25">
        <v>48.764333333333333</v>
      </c>
      <c r="F22" s="25">
        <v>53.186</v>
      </c>
      <c r="G22" s="26">
        <v>54.494999999999997</v>
      </c>
      <c r="H22" s="28">
        <f t="shared" si="0"/>
        <v>2.461173993156085</v>
      </c>
      <c r="I22" s="27">
        <f t="shared" si="3"/>
        <v>9.0674194937556898</v>
      </c>
      <c r="J22" s="28">
        <f t="shared" si="1"/>
        <v>1.5372575141647533</v>
      </c>
      <c r="K22" s="27">
        <f t="shared" si="2"/>
        <v>1.4862431826495235</v>
      </c>
      <c r="L22" s="18"/>
    </row>
    <row r="23" spans="1:14">
      <c r="A23" s="16"/>
      <c r="B23" s="11" t="s">
        <v>8</v>
      </c>
      <c r="C23" s="25">
        <v>48.581666666666671</v>
      </c>
      <c r="D23" s="25">
        <v>46.69166666666667</v>
      </c>
      <c r="E23" s="25">
        <v>48.520666666666671</v>
      </c>
      <c r="F23" s="25">
        <v>50.629666666666672</v>
      </c>
      <c r="G23" s="26">
        <v>49.37233333333333</v>
      </c>
      <c r="H23" s="28">
        <f t="shared" si="0"/>
        <v>-2.4833924774012806</v>
      </c>
      <c r="I23" s="27">
        <f t="shared" si="3"/>
        <v>4.346601448180154</v>
      </c>
      <c r="J23" s="28">
        <f t="shared" si="1"/>
        <v>1.3927514525830551</v>
      </c>
      <c r="K23" s="27">
        <f t="shared" si="2"/>
        <v>1.4148083503770008</v>
      </c>
      <c r="L23" s="18"/>
    </row>
    <row r="24" spans="1:14">
      <c r="A24" s="16"/>
      <c r="B24" s="11" t="s">
        <v>22</v>
      </c>
      <c r="C24" s="25">
        <v>39.757000000000005</v>
      </c>
      <c r="D24" s="25">
        <v>41.959333333333333</v>
      </c>
      <c r="E24" s="25">
        <v>36.765500000000003</v>
      </c>
      <c r="F24" s="25">
        <v>42.068000000000005</v>
      </c>
      <c r="G24" s="26">
        <v>41.577666666666666</v>
      </c>
      <c r="H24" s="28">
        <f t="shared" si="0"/>
        <v>-1.1655731989477447</v>
      </c>
      <c r="I24" s="27">
        <f t="shared" si="3"/>
        <v>14.422488474248961</v>
      </c>
      <c r="J24" s="28">
        <f t="shared" si="1"/>
        <v>1.1728705478442192</v>
      </c>
      <c r="K24" s="27">
        <f t="shared" si="2"/>
        <v>1.1755589479881954</v>
      </c>
      <c r="L24" s="18"/>
    </row>
    <row r="25" spans="1:14">
      <c r="A25" s="16"/>
      <c r="B25" s="11" t="s">
        <v>9</v>
      </c>
      <c r="C25" s="25">
        <v>36.836333333333336</v>
      </c>
      <c r="D25" s="25">
        <v>36.000333333333337</v>
      </c>
      <c r="E25" s="25">
        <v>36.723666666666666</v>
      </c>
      <c r="F25" s="25">
        <v>35.368666666666662</v>
      </c>
      <c r="G25" s="26">
        <v>37.919666666666664</v>
      </c>
      <c r="H25" s="28">
        <f t="shared" si="0"/>
        <v>7.2125987220326815</v>
      </c>
      <c r="I25" s="27">
        <f t="shared" si="3"/>
        <v>-3.689718710005363</v>
      </c>
      <c r="J25" s="28">
        <f t="shared" si="1"/>
        <v>1.0696814848693652</v>
      </c>
      <c r="K25" s="27">
        <f t="shared" si="2"/>
        <v>0.98835106442930043</v>
      </c>
      <c r="L25" s="18"/>
    </row>
    <row r="26" spans="1:14">
      <c r="A26" s="16"/>
      <c r="B26" s="11" t="s">
        <v>11</v>
      </c>
      <c r="C26" s="25">
        <v>41.401333333333334</v>
      </c>
      <c r="D26" s="25">
        <v>38.547333333333334</v>
      </c>
      <c r="E26" s="25">
        <v>37.511000000000003</v>
      </c>
      <c r="F26" s="25">
        <v>38.224666666666671</v>
      </c>
      <c r="G26" s="26">
        <v>37.623666666666672</v>
      </c>
      <c r="H26" s="28">
        <f t="shared" si="0"/>
        <v>-1.5722831679369276</v>
      </c>
      <c r="I26" s="27">
        <f t="shared" si="3"/>
        <v>1.9025530288893089</v>
      </c>
      <c r="J26" s="28">
        <f t="shared" si="1"/>
        <v>1.0613315770944729</v>
      </c>
      <c r="K26" s="27">
        <f t="shared" si="2"/>
        <v>1.0681598586542291</v>
      </c>
      <c r="L26" s="18"/>
    </row>
    <row r="27" spans="1:14">
      <c r="A27" s="16"/>
      <c r="B27" s="11" t="s">
        <v>19</v>
      </c>
      <c r="C27" s="25">
        <v>35.094999999999999</v>
      </c>
      <c r="D27" s="25">
        <v>38.191333333333326</v>
      </c>
      <c r="E27" s="25">
        <v>33.811999999999998</v>
      </c>
      <c r="F27" s="25">
        <v>40.573666666666668</v>
      </c>
      <c r="G27" s="26">
        <v>37.434666666666665</v>
      </c>
      <c r="H27" s="28">
        <f t="shared" si="0"/>
        <v>-7.7365450497449135</v>
      </c>
      <c r="I27" s="27">
        <f t="shared" si="3"/>
        <v>19.997831144761236</v>
      </c>
      <c r="J27" s="28">
        <f t="shared" si="1"/>
        <v>1.0560000481436123</v>
      </c>
      <c r="K27" s="27">
        <f t="shared" si="2"/>
        <v>1.1338009152488917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6" t="s">
        <v>189</v>
      </c>
      <c r="D7" s="186"/>
      <c r="E7" s="186"/>
      <c r="F7" s="186"/>
      <c r="G7" s="186"/>
      <c r="H7" s="186"/>
      <c r="I7" s="186"/>
      <c r="J7" s="18"/>
    </row>
    <row r="8" spans="1:22">
      <c r="A8" s="16"/>
      <c r="B8" s="3"/>
      <c r="C8" s="186" t="s">
        <v>159</v>
      </c>
      <c r="D8" s="186"/>
      <c r="E8" s="186"/>
      <c r="F8" s="186"/>
      <c r="G8" s="186"/>
      <c r="H8" s="186"/>
      <c r="I8" s="186"/>
      <c r="J8" s="18"/>
    </row>
    <row r="9" spans="1:22">
      <c r="A9" s="16"/>
      <c r="C9" s="193" t="s">
        <v>196</v>
      </c>
      <c r="D9" s="193"/>
      <c r="E9" s="193"/>
      <c r="F9" s="193"/>
      <c r="G9" s="193"/>
      <c r="H9" s="193"/>
      <c r="I9" s="193"/>
      <c r="J9" s="18"/>
    </row>
    <row r="10" spans="1:22" ht="15.75" customHeight="1">
      <c r="A10" s="16"/>
      <c r="B10" s="11"/>
      <c r="C10" s="187" t="s">
        <v>2</v>
      </c>
      <c r="D10" s="187"/>
      <c r="E10" s="187"/>
      <c r="F10" s="187"/>
      <c r="G10" s="188" t="s">
        <v>110</v>
      </c>
      <c r="H10" s="188"/>
      <c r="I10" s="188" t="s">
        <v>28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109</v>
      </c>
      <c r="H11" s="156" t="s">
        <v>111</v>
      </c>
      <c r="I11" s="188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135</v>
      </c>
      <c r="C13" s="27">
        <v>325.05200000000002</v>
      </c>
      <c r="D13" s="27">
        <v>366.096</v>
      </c>
      <c r="E13" s="27">
        <v>455.94133333333338</v>
      </c>
      <c r="F13" s="36">
        <v>417.98633333333333</v>
      </c>
      <c r="G13" s="28">
        <f>IF(OR(OR(F13=0,E13=0),F13=""),"",(F13/E13-1)*100)</f>
        <v>-8.3245359052041898</v>
      </c>
      <c r="H13" s="26">
        <f>F13-E13</f>
        <v>-37.955000000000041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124</v>
      </c>
      <c r="C14" s="27">
        <v>3.5909999999999997</v>
      </c>
      <c r="D14" s="27">
        <v>3.86</v>
      </c>
      <c r="E14" s="27">
        <v>0</v>
      </c>
      <c r="F14" s="36">
        <v>0.83899999999999997</v>
      </c>
      <c r="G14" s="28" t="str">
        <f t="shared" ref="G14:G24" si="0">IF(OR(OR(F14=0,E14=0),F14=""),"",(F14/E14-1)*100)</f>
        <v/>
      </c>
      <c r="H14" s="26">
        <f t="shared" ref="H14:H24" si="1">F14-E14</f>
        <v>0.83899999999999997</v>
      </c>
      <c r="I14" s="28">
        <f t="shared" ref="I14:I24" si="2">IF(F14=0,"",F14/$F$13*100)</f>
        <v>0.20072426610439417</v>
      </c>
      <c r="J14" s="18"/>
      <c r="L14" s="23"/>
      <c r="M14" s="34"/>
    </row>
    <row r="15" spans="1:22">
      <c r="A15" s="16"/>
      <c r="B15" s="120" t="s">
        <v>161</v>
      </c>
      <c r="C15" s="27">
        <v>4.8376666666666663</v>
      </c>
      <c r="D15" s="27">
        <v>3.3806666666666665</v>
      </c>
      <c r="E15" s="27">
        <v>4.7716666666666674</v>
      </c>
      <c r="F15" s="36">
        <v>5.7756666666666661</v>
      </c>
      <c r="G15" s="28">
        <f t="shared" si="0"/>
        <v>21.040866224240283</v>
      </c>
      <c r="H15" s="26">
        <f t="shared" si="1"/>
        <v>1.0039999999999987</v>
      </c>
      <c r="I15" s="28">
        <f t="shared" si="2"/>
        <v>1.3817836149347784</v>
      </c>
      <c r="J15" s="18"/>
      <c r="M15" s="34"/>
    </row>
    <row r="16" spans="1:22">
      <c r="A16" s="16"/>
      <c r="B16" s="121" t="s">
        <v>126</v>
      </c>
      <c r="C16" s="53">
        <v>0.71933333333333327</v>
      </c>
      <c r="D16" s="53">
        <v>1.0066666666666666</v>
      </c>
      <c r="E16" s="53">
        <v>0</v>
      </c>
      <c r="F16" s="36">
        <v>0.66900000000000004</v>
      </c>
      <c r="G16" s="28" t="str">
        <f t="shared" si="0"/>
        <v/>
      </c>
      <c r="H16" s="26">
        <f t="shared" si="1"/>
        <v>0.66900000000000004</v>
      </c>
      <c r="I16" s="28">
        <f t="shared" si="2"/>
        <v>0.16005307988538703</v>
      </c>
      <c r="J16" s="18"/>
      <c r="K16" s="105"/>
    </row>
    <row r="17" spans="1:12">
      <c r="A17" s="16"/>
      <c r="B17" s="120" t="s">
        <v>127</v>
      </c>
      <c r="C17" s="27">
        <v>55.073666666666668</v>
      </c>
      <c r="D17" s="27">
        <v>66.177000000000007</v>
      </c>
      <c r="E17" s="27">
        <v>75.24966666666667</v>
      </c>
      <c r="F17" s="36">
        <v>85.969000000000008</v>
      </c>
      <c r="G17" s="28">
        <f t="shared" si="0"/>
        <v>14.245024341193101</v>
      </c>
      <c r="H17" s="26">
        <f t="shared" si="1"/>
        <v>10.719333333333338</v>
      </c>
      <c r="I17" s="28">
        <f t="shared" si="2"/>
        <v>20.567418870951922</v>
      </c>
      <c r="J17" s="18"/>
      <c r="K17" s="105"/>
    </row>
    <row r="18" spans="1:12">
      <c r="A18" s="16"/>
      <c r="B18" s="120" t="s">
        <v>163</v>
      </c>
      <c r="C18" s="27">
        <v>1.1073333333333333</v>
      </c>
      <c r="D18" s="27">
        <v>0</v>
      </c>
      <c r="E18" s="27">
        <v>2.2866666666666666</v>
      </c>
      <c r="F18" s="36">
        <v>0.58833333333333326</v>
      </c>
      <c r="G18" s="28">
        <f t="shared" si="0"/>
        <v>-74.27113702623906</v>
      </c>
      <c r="H18" s="26">
        <f t="shared" si="1"/>
        <v>-1.6983333333333333</v>
      </c>
      <c r="I18" s="28">
        <f t="shared" si="2"/>
        <v>0.14075420328734828</v>
      </c>
      <c r="J18" s="18"/>
      <c r="K18" s="105"/>
    </row>
    <row r="19" spans="1:12">
      <c r="A19" s="16"/>
      <c r="B19" s="120" t="s">
        <v>129</v>
      </c>
      <c r="C19" s="27">
        <v>21.999666666666666</v>
      </c>
      <c r="D19" s="27">
        <v>33.957666666666661</v>
      </c>
      <c r="E19" s="27">
        <v>32.705333333333328</v>
      </c>
      <c r="F19" s="36">
        <v>38.538666666666671</v>
      </c>
      <c r="G19" s="28">
        <f t="shared" si="0"/>
        <v>17.836030820661296</v>
      </c>
      <c r="H19" s="26">
        <f t="shared" si="1"/>
        <v>5.8333333333333428</v>
      </c>
      <c r="I19" s="28">
        <f t="shared" si="2"/>
        <v>9.2200781684249655</v>
      </c>
      <c r="J19" s="18"/>
      <c r="K19" s="105"/>
    </row>
    <row r="20" spans="1:12">
      <c r="A20" s="16"/>
      <c r="B20" s="120" t="s">
        <v>130</v>
      </c>
      <c r="C20" s="27">
        <v>90.36933333333333</v>
      </c>
      <c r="D20" s="27">
        <v>91.980999999999995</v>
      </c>
      <c r="E20" s="27">
        <v>114.57066666666667</v>
      </c>
      <c r="F20" s="36">
        <v>107.83966666666667</v>
      </c>
      <c r="G20" s="28">
        <f t="shared" si="0"/>
        <v>-5.8749767246997431</v>
      </c>
      <c r="H20" s="26">
        <f t="shared" si="1"/>
        <v>-6.7309999999999945</v>
      </c>
      <c r="I20" s="28">
        <f t="shared" si="2"/>
        <v>25.79980685173917</v>
      </c>
      <c r="J20" s="18"/>
      <c r="K20" s="105"/>
    </row>
    <row r="21" spans="1:12">
      <c r="A21" s="16"/>
      <c r="B21" s="120" t="s">
        <v>165</v>
      </c>
      <c r="C21" s="27">
        <v>32.635666666666665</v>
      </c>
      <c r="D21" s="27">
        <v>28.071666666666669</v>
      </c>
      <c r="E21" s="27">
        <v>47.638666666666666</v>
      </c>
      <c r="F21" s="36">
        <v>27.42</v>
      </c>
      <c r="G21" s="28">
        <f t="shared" si="0"/>
        <v>-42.441714013826306</v>
      </c>
      <c r="H21" s="26">
        <f t="shared" si="1"/>
        <v>-20.218666666666664</v>
      </c>
      <c r="I21" s="28">
        <f t="shared" si="2"/>
        <v>6.5600230948539782</v>
      </c>
      <c r="J21" s="18"/>
      <c r="K21" s="105"/>
    </row>
    <row r="22" spans="1:12">
      <c r="A22" s="16"/>
      <c r="B22" s="120" t="s">
        <v>132</v>
      </c>
      <c r="C22" s="27">
        <v>10.467333333333332</v>
      </c>
      <c r="D22" s="27">
        <v>12.840999999999999</v>
      </c>
      <c r="E22" s="27">
        <v>10.768000000000001</v>
      </c>
      <c r="F22" s="36">
        <v>10.726999999999999</v>
      </c>
      <c r="G22" s="28">
        <f t="shared" si="0"/>
        <v>-0.38075780089155131</v>
      </c>
      <c r="H22" s="26">
        <f t="shared" si="1"/>
        <v>-4.1000000000002146E-2</v>
      </c>
      <c r="I22" s="28">
        <f t="shared" si="2"/>
        <v>2.5663518504193514</v>
      </c>
      <c r="J22" s="18"/>
      <c r="K22" s="105"/>
    </row>
    <row r="23" spans="1:12">
      <c r="A23" s="16"/>
      <c r="B23" s="120" t="s">
        <v>133</v>
      </c>
      <c r="C23" s="27">
        <v>42.619333333333337</v>
      </c>
      <c r="D23" s="27">
        <v>41.713333333333338</v>
      </c>
      <c r="E23" s="27">
        <v>45.439666666666675</v>
      </c>
      <c r="F23" s="36">
        <v>45.638666666666666</v>
      </c>
      <c r="G23" s="28">
        <f t="shared" si="0"/>
        <v>0.43794335345768154</v>
      </c>
      <c r="H23" s="26">
        <f t="shared" si="1"/>
        <v>0.19899999999999096</v>
      </c>
      <c r="I23" s="28">
        <f t="shared" si="2"/>
        <v>10.918698298748204</v>
      </c>
      <c r="J23" s="18"/>
    </row>
    <row r="24" spans="1:12">
      <c r="A24" s="16"/>
      <c r="B24" s="105" t="s">
        <v>167</v>
      </c>
      <c r="C24" s="27">
        <v>61.631666666666668</v>
      </c>
      <c r="D24" s="27">
        <v>83.10733333333333</v>
      </c>
      <c r="E24" s="27">
        <v>122.51066666666667</v>
      </c>
      <c r="F24" s="36">
        <v>93.981333333333339</v>
      </c>
      <c r="G24" s="28">
        <f t="shared" si="0"/>
        <v>-23.287223969613525</v>
      </c>
      <c r="H24" s="26">
        <f t="shared" si="1"/>
        <v>-28.529333333333327</v>
      </c>
      <c r="I24" s="28">
        <f t="shared" si="2"/>
        <v>22.484307700650501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162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164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166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168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194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108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106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183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177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1889.7306666666666</v>
      </c>
      <c r="D13" s="26">
        <v>1782.289</v>
      </c>
      <c r="E13" s="26">
        <v>2050.442</v>
      </c>
      <c r="F13" s="26">
        <v>2339.8883333333333</v>
      </c>
      <c r="G13" s="26">
        <v>2318.6436666666664</v>
      </c>
      <c r="H13" s="28">
        <f t="shared" ref="H13:H27" si="0">IF(OR(OR(G13=0,F13=0),G13=""),"",(G13/F13-1)*100)</f>
        <v>-0.90793506527734325</v>
      </c>
      <c r="I13" s="27">
        <f>IF(OR(OR(G13=0,F13=0),F13=""),"",(F13/E13-1)*100)</f>
        <v>14.116289723549036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876.63366666666661</v>
      </c>
      <c r="D14" s="25">
        <f>D13-SUM(D15:D27)</f>
        <v>845.77566666666667</v>
      </c>
      <c r="E14" s="25">
        <f>E13-SUM(E15:E27)</f>
        <v>953.62266666666665</v>
      </c>
      <c r="F14" s="25">
        <f>F13-SUM(F15:F27)</f>
        <v>1082.7646666666665</v>
      </c>
      <c r="G14" s="26">
        <f>G13-SUM(G15:G27)</f>
        <v>1098.4913333333334</v>
      </c>
      <c r="H14" s="28">
        <f t="shared" si="0"/>
        <v>1.4524547347007699</v>
      </c>
      <c r="I14" s="27">
        <f>IF(OR(OR(G14=0,F14=0),F14=""),"",(F14/E14-1)*100)</f>
        <v>13.542253609743593</v>
      </c>
      <c r="J14" s="28">
        <f t="shared" si="1"/>
        <v>47.376461899923974</v>
      </c>
      <c r="K14" s="27">
        <f t="shared" si="2"/>
        <v>46.274202543853583</v>
      </c>
      <c r="L14" s="18"/>
    </row>
    <row r="15" spans="1:15">
      <c r="A15" s="16"/>
      <c r="B15" s="12" t="s">
        <v>5</v>
      </c>
      <c r="C15" s="109">
        <v>352.7326666666666</v>
      </c>
      <c r="D15" s="109">
        <v>325.05200000000002</v>
      </c>
      <c r="E15" s="109">
        <v>366.096</v>
      </c>
      <c r="F15" s="109">
        <v>455.94133333333338</v>
      </c>
      <c r="G15" s="109">
        <v>417.98633333333333</v>
      </c>
      <c r="H15" s="50">
        <f t="shared" si="0"/>
        <v>-8.3245359052041898</v>
      </c>
      <c r="I15" s="36">
        <f t="shared" ref="I15:I27" si="3">IF(OR(OR(G15=0,F15=0),F15=""),"",(F15/E15-1)*100)</f>
        <v>24.541468175924731</v>
      </c>
      <c r="J15" s="50">
        <f t="shared" si="1"/>
        <v>18.027191471565779</v>
      </c>
      <c r="K15" s="36">
        <f t="shared" si="2"/>
        <v>19.485602233155003</v>
      </c>
      <c r="L15" s="18"/>
      <c r="N15" s="23" t="s">
        <v>5</v>
      </c>
      <c r="O15" s="34">
        <f>J15</f>
        <v>18.027191471565779</v>
      </c>
    </row>
    <row r="16" spans="1:15">
      <c r="A16" s="16"/>
      <c r="B16" s="11" t="s">
        <v>24</v>
      </c>
      <c r="C16" s="55">
        <v>171.50433333333334</v>
      </c>
      <c r="D16" s="55">
        <v>180.56433333333334</v>
      </c>
      <c r="E16" s="55">
        <v>242.1526666666667</v>
      </c>
      <c r="F16" s="55">
        <v>249.81100000000001</v>
      </c>
      <c r="G16" s="56">
        <v>217.00066666666669</v>
      </c>
      <c r="H16" s="28">
        <f t="shared" si="0"/>
        <v>-13.134062684722981</v>
      </c>
      <c r="I16" s="27">
        <f t="shared" si="3"/>
        <v>3.162605408709096</v>
      </c>
      <c r="J16" s="28">
        <f t="shared" si="1"/>
        <v>9.3589485002079549</v>
      </c>
      <c r="K16" s="27">
        <f t="shared" si="2"/>
        <v>10.676193237141659</v>
      </c>
      <c r="L16" s="18"/>
      <c r="N16" s="23" t="s">
        <v>39</v>
      </c>
      <c r="O16" s="34">
        <f>100-O15</f>
        <v>81.972808528434228</v>
      </c>
    </row>
    <row r="17" spans="1:14">
      <c r="A17" s="16"/>
      <c r="B17" s="11" t="s">
        <v>25</v>
      </c>
      <c r="C17" s="25">
        <v>123.03399999999999</v>
      </c>
      <c r="D17" s="25">
        <v>113.50699999999999</v>
      </c>
      <c r="E17" s="25">
        <v>146.09866666666667</v>
      </c>
      <c r="F17" s="25">
        <v>145.05466666666666</v>
      </c>
      <c r="G17" s="26">
        <v>167.87366666666665</v>
      </c>
      <c r="H17" s="28">
        <f t="shared" si="0"/>
        <v>15.731310494434281</v>
      </c>
      <c r="I17" s="27">
        <f t="shared" si="3"/>
        <v>-0.71458557687043012</v>
      </c>
      <c r="J17" s="28">
        <f t="shared" si="1"/>
        <v>7.2401667009060322</v>
      </c>
      <c r="K17" s="27">
        <f t="shared" si="2"/>
        <v>6.1992132103170166</v>
      </c>
      <c r="L17" s="18"/>
    </row>
    <row r="18" spans="1:14">
      <c r="A18" s="16"/>
      <c r="B18" s="11" t="s">
        <v>21</v>
      </c>
      <c r="C18" s="25">
        <v>44.053333333333335</v>
      </c>
      <c r="D18" s="25">
        <v>29.650666666666666</v>
      </c>
      <c r="E18" s="25">
        <v>37.235666666666667</v>
      </c>
      <c r="F18" s="25">
        <v>54.604000000000006</v>
      </c>
      <c r="G18" s="26">
        <v>62.048000000000002</v>
      </c>
      <c r="H18" s="28">
        <f t="shared" si="0"/>
        <v>13.63270090103288</v>
      </c>
      <c r="I18" s="27">
        <f t="shared" si="3"/>
        <v>46.644346370415477</v>
      </c>
      <c r="J18" s="28">
        <f t="shared" si="1"/>
        <v>2.6760472465871219</v>
      </c>
      <c r="K18" s="27">
        <f t="shared" si="2"/>
        <v>2.3336156355039739</v>
      </c>
      <c r="L18" s="18"/>
    </row>
    <row r="19" spans="1:14">
      <c r="A19" s="16"/>
      <c r="B19" s="11" t="s">
        <v>26</v>
      </c>
      <c r="C19" s="25">
        <v>80.941333333333333</v>
      </c>
      <c r="D19" s="25">
        <v>62.637999999999998</v>
      </c>
      <c r="E19" s="25">
        <v>56.45366666666667</v>
      </c>
      <c r="F19" s="25">
        <v>59.997666666666667</v>
      </c>
      <c r="G19" s="26">
        <v>58.622333333333337</v>
      </c>
      <c r="H19" s="28">
        <f t="shared" si="0"/>
        <v>-2.2923113676642903</v>
      </c>
      <c r="I19" s="27">
        <f t="shared" si="3"/>
        <v>6.2777144679117436</v>
      </c>
      <c r="J19" s="28">
        <f t="shared" si="1"/>
        <v>2.528302825315548</v>
      </c>
      <c r="K19" s="27">
        <f t="shared" si="2"/>
        <v>2.564125211103379</v>
      </c>
      <c r="L19" s="18"/>
    </row>
    <row r="20" spans="1:14">
      <c r="A20" s="16"/>
      <c r="B20" s="11" t="s">
        <v>20</v>
      </c>
      <c r="C20" s="25">
        <v>52.211000000000006</v>
      </c>
      <c r="D20" s="25">
        <v>41.888666666666666</v>
      </c>
      <c r="E20" s="25">
        <v>43.706333333333333</v>
      </c>
      <c r="F20" s="25">
        <v>57.713333333333331</v>
      </c>
      <c r="G20" s="26">
        <v>58.293666666666667</v>
      </c>
      <c r="H20" s="28">
        <f t="shared" si="0"/>
        <v>1.0055446459512618</v>
      </c>
      <c r="I20" s="27">
        <f t="shared" si="3"/>
        <v>32.047986943158492</v>
      </c>
      <c r="J20" s="28">
        <f t="shared" si="1"/>
        <v>2.5141278715961963</v>
      </c>
      <c r="K20" s="27">
        <f t="shared" si="2"/>
        <v>2.4664994697040385</v>
      </c>
      <c r="L20" s="18"/>
    </row>
    <row r="21" spans="1:14">
      <c r="A21" s="16"/>
      <c r="B21" s="11" t="s">
        <v>23</v>
      </c>
      <c r="C21" s="25">
        <v>33.190333333333335</v>
      </c>
      <c r="D21" s="25">
        <v>32.613</v>
      </c>
      <c r="E21" s="25">
        <v>40.709000000000003</v>
      </c>
      <c r="F21" s="25">
        <v>56.054000000000002</v>
      </c>
      <c r="G21" s="26">
        <v>52.945</v>
      </c>
      <c r="H21" s="28">
        <f t="shared" si="0"/>
        <v>-5.5464373639704583</v>
      </c>
      <c r="I21" s="27">
        <f t="shared" si="3"/>
        <v>37.694367338917687</v>
      </c>
      <c r="J21" s="28">
        <f t="shared" si="1"/>
        <v>2.2834470324676883</v>
      </c>
      <c r="K21" s="27">
        <f t="shared" si="2"/>
        <v>2.3955844046688837</v>
      </c>
      <c r="L21" s="18"/>
    </row>
    <row r="22" spans="1:14">
      <c r="A22" s="16"/>
      <c r="B22" s="11" t="s">
        <v>8</v>
      </c>
      <c r="C22" s="25">
        <v>40.110666666666667</v>
      </c>
      <c r="D22" s="25">
        <v>43.258333333333333</v>
      </c>
      <c r="E22" s="25">
        <v>43.352000000000004</v>
      </c>
      <c r="F22" s="25">
        <v>40.283333333333339</v>
      </c>
      <c r="G22" s="26">
        <v>46.946000000000005</v>
      </c>
      <c r="H22" s="28">
        <f t="shared" si="0"/>
        <v>16.539511791477036</v>
      </c>
      <c r="I22" s="27">
        <f t="shared" si="3"/>
        <v>-7.0784892661622685</v>
      </c>
      <c r="J22" s="28">
        <f t="shared" si="1"/>
        <v>2.0247181865375037</v>
      </c>
      <c r="K22" s="27">
        <f t="shared" si="2"/>
        <v>1.7215921272596344</v>
      </c>
      <c r="L22" s="18"/>
    </row>
    <row r="23" spans="1:14">
      <c r="A23" s="16"/>
      <c r="B23" s="11" t="s">
        <v>6</v>
      </c>
      <c r="C23" s="25">
        <v>39.402999999999999</v>
      </c>
      <c r="D23" s="25">
        <v>31.048333333333332</v>
      </c>
      <c r="E23" s="25">
        <v>37.187000000000005</v>
      </c>
      <c r="F23" s="25">
        <v>34.771666666666668</v>
      </c>
      <c r="G23" s="26">
        <v>34.471666666666664</v>
      </c>
      <c r="H23" s="28">
        <f t="shared" si="0"/>
        <v>-0.86277141350717956</v>
      </c>
      <c r="I23" s="27">
        <f t="shared" si="3"/>
        <v>-6.4951013346958186</v>
      </c>
      <c r="J23" s="28">
        <f t="shared" si="1"/>
        <v>1.4867168751386408</v>
      </c>
      <c r="K23" s="27">
        <f t="shared" si="2"/>
        <v>1.4860395759626708</v>
      </c>
      <c r="L23" s="18"/>
    </row>
    <row r="24" spans="1:14">
      <c r="A24" s="16"/>
      <c r="B24" s="11" t="s">
        <v>22</v>
      </c>
      <c r="C24" s="25">
        <v>21.216666666666669</v>
      </c>
      <c r="D24" s="25">
        <v>19.455666666666669</v>
      </c>
      <c r="E24" s="25">
        <v>24.106333333333335</v>
      </c>
      <c r="F24" s="25">
        <v>30.038</v>
      </c>
      <c r="G24" s="26">
        <v>29.09</v>
      </c>
      <c r="H24" s="28">
        <f t="shared" si="0"/>
        <v>-3.1560023969638418</v>
      </c>
      <c r="I24" s="27">
        <f t="shared" si="3"/>
        <v>24.606258382997549</v>
      </c>
      <c r="J24" s="28">
        <f t="shared" si="1"/>
        <v>1.2546127901498738</v>
      </c>
      <c r="K24" s="27">
        <f t="shared" si="2"/>
        <v>1.2837364746038451</v>
      </c>
      <c r="L24" s="18"/>
    </row>
    <row r="25" spans="1:14">
      <c r="A25" s="16"/>
      <c r="B25" s="11" t="s">
        <v>19</v>
      </c>
      <c r="C25" s="25">
        <v>19.134333333333334</v>
      </c>
      <c r="D25" s="25">
        <v>20.286000000000001</v>
      </c>
      <c r="E25" s="25">
        <v>17.855999999999998</v>
      </c>
      <c r="F25" s="25">
        <v>22.228666666666665</v>
      </c>
      <c r="G25" s="26">
        <v>26.565333333333331</v>
      </c>
      <c r="H25" s="28">
        <f t="shared" si="0"/>
        <v>19.509342290735688</v>
      </c>
      <c r="I25" s="27">
        <f t="shared" si="3"/>
        <v>24.488500597371576</v>
      </c>
      <c r="J25" s="28">
        <f t="shared" si="1"/>
        <v>1.1457272937296246</v>
      </c>
      <c r="K25" s="27">
        <f t="shared" si="2"/>
        <v>0.94998835414510507</v>
      </c>
      <c r="L25" s="18"/>
    </row>
    <row r="26" spans="1:14">
      <c r="A26" s="16"/>
      <c r="B26" s="11" t="s">
        <v>11</v>
      </c>
      <c r="C26" s="25">
        <v>19.596666666666668</v>
      </c>
      <c r="D26" s="25">
        <v>20.324999999999999</v>
      </c>
      <c r="E26" s="25">
        <v>23.684999999999999</v>
      </c>
      <c r="F26" s="25">
        <v>29.215666666666664</v>
      </c>
      <c r="G26" s="26">
        <v>26.546666666666667</v>
      </c>
      <c r="H26" s="28">
        <f t="shared" si="0"/>
        <v>-9.1355094869191138</v>
      </c>
      <c r="I26" s="27">
        <f t="shared" si="3"/>
        <v>23.35092533952572</v>
      </c>
      <c r="J26" s="28">
        <f t="shared" si="1"/>
        <v>1.1449222253642253</v>
      </c>
      <c r="K26" s="27">
        <f t="shared" si="2"/>
        <v>1.2485923473556073</v>
      </c>
      <c r="L26" s="18"/>
    </row>
    <row r="27" spans="1:14">
      <c r="A27" s="16"/>
      <c r="B27" s="11" t="s">
        <v>9</v>
      </c>
      <c r="C27" s="25">
        <v>15.968666666666669</v>
      </c>
      <c r="D27" s="25">
        <v>16.226333333333333</v>
      </c>
      <c r="E27" s="25">
        <v>18.181000000000001</v>
      </c>
      <c r="F27" s="25">
        <v>21.41033333333333</v>
      </c>
      <c r="G27" s="26">
        <v>21.763000000000002</v>
      </c>
      <c r="H27" s="28">
        <f t="shared" si="0"/>
        <v>1.6471797107316055</v>
      </c>
      <c r="I27" s="27">
        <f t="shared" si="3"/>
        <v>17.762132629301618</v>
      </c>
      <c r="J27" s="28">
        <f t="shared" si="1"/>
        <v>0.9386090805098557</v>
      </c>
      <c r="K27" s="27">
        <f t="shared" si="2"/>
        <v>0.91501517522559817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7.7676666666666669</v>
      </c>
      <c r="D13" s="26">
        <v>8.3006666666666664</v>
      </c>
      <c r="E13" s="26">
        <v>8.2896666666666672</v>
      </c>
      <c r="F13" s="26">
        <v>1.2486666666666666</v>
      </c>
      <c r="G13" s="26">
        <v>2.3806666666666665</v>
      </c>
      <c r="H13" s="28">
        <f t="shared" ref="H13:H14" si="0">IF(OR(OR(G13=0,F13=0),G13=""),"",(G13/F13-1)*100)</f>
        <v>90.656700480512555</v>
      </c>
      <c r="I13" s="27">
        <f>IF(OR(OR(G13=0,F13=0),F13=""),"",(F13/E13-1)*100)</f>
        <v>-84.937070248100042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4.499666666666668</v>
      </c>
      <c r="D14" s="25">
        <f>D13-SUM(D15:D27)</f>
        <v>2.3876666666666662</v>
      </c>
      <c r="E14" s="25">
        <f>E13-SUM(E15:E27)</f>
        <v>2.2843333333333344</v>
      </c>
      <c r="F14" s="25">
        <f>F13-SUM(F15:F27)</f>
        <v>0.52766666666666651</v>
      </c>
      <c r="G14" s="25">
        <f>G13-SUM(G15:G27)</f>
        <v>1.1166666666666665</v>
      </c>
      <c r="H14" s="28">
        <f t="shared" si="0"/>
        <v>111.62349968414405</v>
      </c>
      <c r="I14" s="27">
        <f>IF(OR(OR(G14=0,F14=0),F14=""),"",(F14/E14-1)*100)</f>
        <v>-76.900627462425234</v>
      </c>
      <c r="J14" s="28">
        <f t="shared" si="1"/>
        <v>46.905628675441044</v>
      </c>
      <c r="K14" s="27">
        <f t="shared" si="2"/>
        <v>42.258408969567526</v>
      </c>
      <c r="L14" s="18"/>
    </row>
    <row r="15" spans="1:15">
      <c r="A15" s="16"/>
      <c r="B15" s="12" t="s">
        <v>5</v>
      </c>
      <c r="C15" s="109">
        <v>0</v>
      </c>
      <c r="D15" s="109">
        <v>3.5909999999999997</v>
      </c>
      <c r="E15" s="109">
        <v>3.86</v>
      </c>
      <c r="F15" s="109">
        <v>0</v>
      </c>
      <c r="G15" s="109">
        <v>0.83899999999999997</v>
      </c>
      <c r="H15" s="50" t="str">
        <f t="shared" ref="H15" si="3">IF(OR(OR(G15=0,F15=0),G15=""),"",(G15/F15-1)*100)</f>
        <v/>
      </c>
      <c r="I15" s="36" t="str">
        <f>IF(OR(OR(G15=0,F15=0),F15=""),"",(F15/E15-1)*100)</f>
        <v/>
      </c>
      <c r="J15" s="50">
        <f t="shared" ref="J15" si="4">IF(G15=0,"",G15/$G$13*100)</f>
        <v>35.242229067488104</v>
      </c>
      <c r="K15" s="36" t="str">
        <f t="shared" ref="K15" si="5">IF(F15=0,"",F15/$F$13*100)</f>
        <v/>
      </c>
      <c r="L15" s="18"/>
      <c r="N15" s="23" t="s">
        <v>5</v>
      </c>
      <c r="O15" s="34">
        <f>+G15</f>
        <v>0.83899999999999997</v>
      </c>
    </row>
    <row r="16" spans="1:15">
      <c r="A16" s="16"/>
      <c r="B16" s="11" t="s">
        <v>24</v>
      </c>
      <c r="C16" s="55">
        <v>1.8823333333333332</v>
      </c>
      <c r="D16" s="55">
        <v>0.99966666666666659</v>
      </c>
      <c r="E16" s="55">
        <v>0.64500000000000002</v>
      </c>
      <c r="F16" s="55">
        <v>0.28333333333333333</v>
      </c>
      <c r="G16" s="55">
        <v>0.42499999999999999</v>
      </c>
      <c r="H16" s="28">
        <f t="shared" ref="H16:H27" si="6">IF(OR(OR(G16=0,F16=0),G16=""),"",(G16/F16-1)*100)</f>
        <v>50</v>
      </c>
      <c r="I16" s="27">
        <f t="shared" ref="I16:I27" si="7">IF(OR(OR(G16=0,F16=0),F16=""),"",(F16/E16-1)*100)</f>
        <v>-56.072351421188628</v>
      </c>
      <c r="J16" s="28">
        <f t="shared" ref="J16:J27" si="8">IF(G16=0,"",G16/$G$13*100)</f>
        <v>17.852142257070849</v>
      </c>
      <c r="K16" s="27">
        <f t="shared" ref="K16:K27" si="9">IF(F16=0,"",F16/$F$13*100)</f>
        <v>22.690870261612385</v>
      </c>
      <c r="L16" s="18"/>
      <c r="N16" s="23" t="s">
        <v>39</v>
      </c>
      <c r="O16" s="34">
        <f>100-O19</f>
        <v>100</v>
      </c>
    </row>
    <row r="17" spans="1:14">
      <c r="A17" s="16"/>
      <c r="B17" s="11" t="s">
        <v>20</v>
      </c>
      <c r="C17" s="25">
        <v>0.54033333333333333</v>
      </c>
      <c r="D17" s="25">
        <v>0</v>
      </c>
      <c r="E17" s="25">
        <v>0</v>
      </c>
      <c r="F17" s="25">
        <v>0.14866666666666667</v>
      </c>
      <c r="G17" s="25">
        <v>0</v>
      </c>
      <c r="H17" s="28" t="str">
        <f t="shared" si="6"/>
        <v/>
      </c>
      <c r="I17" s="27" t="str">
        <f t="shared" si="7"/>
        <v/>
      </c>
      <c r="J17" s="28" t="str">
        <f t="shared" si="8"/>
        <v/>
      </c>
      <c r="K17" s="27">
        <f t="shared" si="9"/>
        <v>11.90603310197544</v>
      </c>
      <c r="L17" s="18"/>
    </row>
    <row r="18" spans="1:14">
      <c r="A18" s="16"/>
      <c r="B18" s="11" t="s">
        <v>6</v>
      </c>
      <c r="C18" s="25">
        <v>7.3666666666666672E-2</v>
      </c>
      <c r="D18" s="25">
        <v>0.105</v>
      </c>
      <c r="E18" s="25">
        <v>0</v>
      </c>
      <c r="F18" s="25">
        <v>0.10733333333333334</v>
      </c>
      <c r="G18" s="25">
        <v>0</v>
      </c>
      <c r="H18" s="28" t="str">
        <f t="shared" si="6"/>
        <v/>
      </c>
      <c r="I18" s="27" t="str">
        <f t="shared" si="7"/>
        <v/>
      </c>
      <c r="J18" s="28" t="str">
        <f t="shared" si="8"/>
        <v/>
      </c>
      <c r="K18" s="27">
        <f t="shared" si="9"/>
        <v>8.5958355579284582</v>
      </c>
      <c r="L18" s="18"/>
    </row>
    <row r="19" spans="1:14">
      <c r="A19" s="16"/>
      <c r="B19" s="11" t="s">
        <v>21</v>
      </c>
      <c r="C19" s="25">
        <v>0</v>
      </c>
      <c r="D19" s="25">
        <v>0</v>
      </c>
      <c r="E19" s="25">
        <v>0.15533333333333335</v>
      </c>
      <c r="F19" s="25">
        <v>0</v>
      </c>
      <c r="G19" s="25">
        <v>0</v>
      </c>
      <c r="H19" s="28" t="str">
        <f t="shared" si="6"/>
        <v/>
      </c>
      <c r="I19" s="27" t="str">
        <f t="shared" si="7"/>
        <v/>
      </c>
      <c r="J19" s="28" t="str">
        <f t="shared" si="8"/>
        <v/>
      </c>
      <c r="K19" s="27" t="str">
        <f t="shared" si="9"/>
        <v/>
      </c>
      <c r="L19" s="18"/>
    </row>
    <row r="20" spans="1:14">
      <c r="A20" s="16"/>
      <c r="B20" s="11" t="s">
        <v>8</v>
      </c>
      <c r="C20" s="25">
        <v>0</v>
      </c>
      <c r="D20" s="25">
        <v>6.133333333333333E-2</v>
      </c>
      <c r="E20" s="25">
        <v>0</v>
      </c>
      <c r="F20" s="25">
        <v>0.11966666666666666</v>
      </c>
      <c r="G20" s="25">
        <v>0</v>
      </c>
      <c r="H20" s="28" t="str">
        <f t="shared" si="6"/>
        <v/>
      </c>
      <c r="I20" s="27" t="str">
        <f t="shared" si="7"/>
        <v/>
      </c>
      <c r="J20" s="28" t="str">
        <f t="shared" si="8"/>
        <v/>
      </c>
      <c r="K20" s="27">
        <f t="shared" si="9"/>
        <v>9.5835557928457025</v>
      </c>
      <c r="L20" s="18"/>
    </row>
    <row r="21" spans="1:14">
      <c r="A21" s="16"/>
      <c r="B21" s="11" t="s">
        <v>22</v>
      </c>
      <c r="C21" s="25">
        <v>0</v>
      </c>
      <c r="D21" s="25">
        <v>0</v>
      </c>
      <c r="E21" s="25">
        <v>0.11299999999999999</v>
      </c>
      <c r="F21" s="25">
        <v>0</v>
      </c>
      <c r="G21" s="25">
        <v>0</v>
      </c>
      <c r="H21" s="28" t="str">
        <f t="shared" si="6"/>
        <v/>
      </c>
      <c r="I21" s="27" t="str">
        <f t="shared" si="7"/>
        <v/>
      </c>
      <c r="J21" s="28" t="str">
        <f t="shared" si="8"/>
        <v/>
      </c>
      <c r="K21" s="27" t="str">
        <f t="shared" si="9"/>
        <v/>
      </c>
      <c r="L21" s="18"/>
    </row>
    <row r="22" spans="1:14">
      <c r="A22" s="16"/>
      <c r="B22" s="11" t="s">
        <v>9</v>
      </c>
      <c r="C22" s="25">
        <v>0</v>
      </c>
      <c r="D22" s="25">
        <v>0</v>
      </c>
      <c r="E22" s="25">
        <v>0</v>
      </c>
      <c r="F22" s="25">
        <v>0</v>
      </c>
      <c r="G22" s="25">
        <v>0</v>
      </c>
      <c r="H22" s="28" t="str">
        <f t="shared" si="6"/>
        <v/>
      </c>
      <c r="I22" s="27" t="str">
        <f t="shared" si="7"/>
        <v/>
      </c>
      <c r="J22" s="28" t="str">
        <f t="shared" si="8"/>
        <v/>
      </c>
      <c r="K22" s="27" t="str">
        <f t="shared" si="9"/>
        <v/>
      </c>
      <c r="L22" s="18"/>
    </row>
    <row r="23" spans="1:14">
      <c r="A23" s="16"/>
      <c r="B23" s="11" t="s">
        <v>11</v>
      </c>
      <c r="C23" s="25">
        <v>5.6000000000000001E-2</v>
      </c>
      <c r="D23" s="25">
        <v>5.9333333333333328E-2</v>
      </c>
      <c r="E23" s="25">
        <v>0</v>
      </c>
      <c r="F23" s="25">
        <v>0</v>
      </c>
      <c r="G23" s="25">
        <v>0</v>
      </c>
      <c r="H23" s="28" t="str">
        <f t="shared" si="6"/>
        <v/>
      </c>
      <c r="I23" s="27" t="str">
        <f t="shared" si="7"/>
        <v/>
      </c>
      <c r="J23" s="28" t="str">
        <f t="shared" si="8"/>
        <v/>
      </c>
      <c r="K23" s="27" t="str">
        <f t="shared" si="9"/>
        <v/>
      </c>
      <c r="L23" s="18"/>
    </row>
    <row r="24" spans="1:14" s="23" customFormat="1">
      <c r="A24" s="16"/>
      <c r="B24" s="11" t="s">
        <v>23</v>
      </c>
      <c r="C24" s="25">
        <v>0</v>
      </c>
      <c r="D24" s="25">
        <v>0.32400000000000001</v>
      </c>
      <c r="E24" s="25">
        <v>0.111</v>
      </c>
      <c r="F24" s="25">
        <v>0</v>
      </c>
      <c r="G24" s="25">
        <v>0</v>
      </c>
      <c r="H24" s="28" t="str">
        <f t="shared" si="6"/>
        <v/>
      </c>
      <c r="I24" s="27" t="str">
        <f t="shared" si="7"/>
        <v/>
      </c>
      <c r="J24" s="28" t="str">
        <f t="shared" si="8"/>
        <v/>
      </c>
      <c r="K24" s="27" t="str">
        <f t="shared" si="9"/>
        <v/>
      </c>
      <c r="L24" s="18"/>
      <c r="M24" s="9"/>
    </row>
    <row r="25" spans="1:14" s="23" customFormat="1">
      <c r="A25" s="16"/>
      <c r="B25" s="11" t="s">
        <v>19</v>
      </c>
      <c r="C25" s="25">
        <v>0</v>
      </c>
      <c r="D25" s="25">
        <v>0</v>
      </c>
      <c r="E25" s="25">
        <v>3.9333333333333331E-2</v>
      </c>
      <c r="F25" s="25">
        <v>6.2E-2</v>
      </c>
      <c r="G25" s="25">
        <v>0</v>
      </c>
      <c r="H25" s="28" t="str">
        <f t="shared" si="6"/>
        <v/>
      </c>
      <c r="I25" s="27" t="str">
        <f t="shared" si="7"/>
        <v/>
      </c>
      <c r="J25" s="28" t="str">
        <f t="shared" si="8"/>
        <v/>
      </c>
      <c r="K25" s="27">
        <f t="shared" si="9"/>
        <v>4.9652963160704759</v>
      </c>
      <c r="L25" s="18"/>
      <c r="M25" s="9"/>
    </row>
    <row r="26" spans="1:14" s="23" customFormat="1">
      <c r="A26" s="16"/>
      <c r="B26" s="11" t="s">
        <v>25</v>
      </c>
      <c r="C26" s="25">
        <v>0.22633333333333336</v>
      </c>
      <c r="D26" s="25">
        <v>0.3193333333333333</v>
      </c>
      <c r="E26" s="25">
        <v>0.67766666666666664</v>
      </c>
      <c r="F26" s="25">
        <v>0</v>
      </c>
      <c r="G26" s="25">
        <v>0</v>
      </c>
      <c r="H26" s="28" t="str">
        <f t="shared" si="6"/>
        <v/>
      </c>
      <c r="I26" s="27" t="str">
        <f t="shared" si="7"/>
        <v/>
      </c>
      <c r="J26" s="28" t="str">
        <f t="shared" si="8"/>
        <v/>
      </c>
      <c r="K26" s="27" t="str">
        <f t="shared" si="9"/>
        <v/>
      </c>
      <c r="L26" s="18"/>
      <c r="M26" s="9"/>
    </row>
    <row r="27" spans="1:14" s="23" customFormat="1">
      <c r="A27" s="16"/>
      <c r="B27" s="11" t="s">
        <v>26</v>
      </c>
      <c r="C27" s="25">
        <v>0.48933333333333334</v>
      </c>
      <c r="D27" s="25">
        <v>0.45333333333333337</v>
      </c>
      <c r="E27" s="25">
        <v>0.40399999999999997</v>
      </c>
      <c r="F27" s="25">
        <v>0</v>
      </c>
      <c r="G27" s="25">
        <v>0</v>
      </c>
      <c r="H27" s="28" t="str">
        <f t="shared" si="6"/>
        <v/>
      </c>
      <c r="I27" s="27" t="str">
        <f t="shared" si="7"/>
        <v/>
      </c>
      <c r="J27" s="28" t="str">
        <f t="shared" si="8"/>
        <v/>
      </c>
      <c r="K27" s="27" t="str">
        <f t="shared" si="9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201.93200000000002</v>
      </c>
      <c r="D13" s="26">
        <v>149.55600000000001</v>
      </c>
      <c r="E13" s="26">
        <v>164.17233333333331</v>
      </c>
      <c r="F13" s="26">
        <v>228.49699999999999</v>
      </c>
      <c r="G13" s="26">
        <v>202.35733333333334</v>
      </c>
      <c r="H13" s="28">
        <f t="shared" ref="H13:H27" si="0">IF(OR(OR(G13=0,F13=0),G13=""),"",(G13/F13-1)*100)</f>
        <v>-11.439829261069789</v>
      </c>
      <c r="I13" s="27">
        <f>IF(OR(OR(G13=0,F13=0),F13=""),"",(F13/E13-1)*100)</f>
        <v>39.181185624049533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187.83766666666668</v>
      </c>
      <c r="D14" s="25">
        <f>D13-SUM(D15:D27)</f>
        <v>132.76100000000002</v>
      </c>
      <c r="E14" s="25">
        <f>E13-SUM(E15:E27)</f>
        <v>148.78166666666664</v>
      </c>
      <c r="F14" s="25">
        <f>F13-SUM(F15:F27)</f>
        <v>209.09133333333332</v>
      </c>
      <c r="G14" s="26">
        <f>G13-SUM(G15:G27)</f>
        <v>182.84366666666668</v>
      </c>
      <c r="H14" s="28">
        <f t="shared" si="0"/>
        <v>-12.553206413784078</v>
      </c>
      <c r="I14" s="27">
        <f>IF(OR(OR(G14=0,F14=0),F14=""),"",(F14/E14-1)*100)</f>
        <v>40.535684280097264</v>
      </c>
      <c r="J14" s="28">
        <f t="shared" si="1"/>
        <v>90.356827526224237</v>
      </c>
      <c r="K14" s="27">
        <f t="shared" si="2"/>
        <v>91.50725538336755</v>
      </c>
      <c r="L14" s="18"/>
    </row>
    <row r="15" spans="1:15">
      <c r="A15" s="16"/>
      <c r="B15" s="12" t="s">
        <v>5</v>
      </c>
      <c r="C15" s="109">
        <v>4.7446666666666664</v>
      </c>
      <c r="D15" s="109">
        <v>4.8376666666666663</v>
      </c>
      <c r="E15" s="109">
        <v>3.3806666666666665</v>
      </c>
      <c r="F15" s="109">
        <v>4.7716666666666674</v>
      </c>
      <c r="G15" s="109">
        <v>5.7756666666666661</v>
      </c>
      <c r="H15" s="50">
        <f t="shared" si="0"/>
        <v>21.040866224240283</v>
      </c>
      <c r="I15" s="36">
        <f t="shared" ref="I15:I27" si="3">IF(OR(OR(G15=0,F15=0),F15=""),"",(F15/E15-1)*100)</f>
        <v>41.145730625123278</v>
      </c>
      <c r="J15" s="50">
        <f t="shared" si="1"/>
        <v>2.8541919245163667</v>
      </c>
      <c r="K15" s="36">
        <f t="shared" si="2"/>
        <v>2.088284164197634</v>
      </c>
      <c r="L15" s="18"/>
      <c r="N15" s="23" t="s">
        <v>5</v>
      </c>
      <c r="O15" s="34">
        <f>J15</f>
        <v>2.8541919245163667</v>
      </c>
    </row>
    <row r="16" spans="1:15">
      <c r="A16" s="16"/>
      <c r="B16" s="11" t="s">
        <v>23</v>
      </c>
      <c r="C16" s="55">
        <v>1.1319999999999999</v>
      </c>
      <c r="D16" s="55">
        <v>0.48199999999999998</v>
      </c>
      <c r="E16" s="55">
        <v>0.84199999999999997</v>
      </c>
      <c r="F16" s="55">
        <v>2.0960000000000001</v>
      </c>
      <c r="G16" s="56">
        <v>2.4689999999999999</v>
      </c>
      <c r="H16" s="28">
        <f t="shared" si="0"/>
        <v>17.795801526717536</v>
      </c>
      <c r="I16" s="27">
        <f t="shared" si="3"/>
        <v>148.93111638954872</v>
      </c>
      <c r="J16" s="28">
        <f t="shared" si="1"/>
        <v>1.2201188656370248</v>
      </c>
      <c r="K16" s="27">
        <f t="shared" si="2"/>
        <v>0.91729869538768571</v>
      </c>
      <c r="L16" s="18"/>
      <c r="N16" s="23" t="s">
        <v>39</v>
      </c>
      <c r="O16" s="34">
        <f>100-O15</f>
        <v>97.145808075483629</v>
      </c>
    </row>
    <row r="17" spans="1:14">
      <c r="A17" s="16"/>
      <c r="B17" s="11" t="s">
        <v>24</v>
      </c>
      <c r="C17" s="25">
        <v>1.7503333333333335</v>
      </c>
      <c r="D17" s="25">
        <v>3.8280000000000007</v>
      </c>
      <c r="E17" s="25">
        <v>4.7699999999999996</v>
      </c>
      <c r="F17" s="25">
        <v>4.1023333333333332</v>
      </c>
      <c r="G17" s="26">
        <v>2.1709999999999998</v>
      </c>
      <c r="H17" s="28">
        <f t="shared" si="0"/>
        <v>-47.078898188023075</v>
      </c>
      <c r="I17" s="27">
        <f t="shared" si="3"/>
        <v>-13.997204751921732</v>
      </c>
      <c r="J17" s="28">
        <f t="shared" si="1"/>
        <v>1.0728546202097937</v>
      </c>
      <c r="K17" s="27">
        <f t="shared" si="2"/>
        <v>1.7953554459504208</v>
      </c>
      <c r="L17" s="18"/>
    </row>
    <row r="18" spans="1:14">
      <c r="A18" s="16"/>
      <c r="B18" s="11" t="s">
        <v>25</v>
      </c>
      <c r="C18" s="25">
        <v>0.87300000000000011</v>
      </c>
      <c r="D18" s="25">
        <v>2.0276666666666667</v>
      </c>
      <c r="E18" s="25">
        <v>1.7380000000000002</v>
      </c>
      <c r="F18" s="25">
        <v>1.5106666666666666</v>
      </c>
      <c r="G18" s="26">
        <v>2.0076666666666667</v>
      </c>
      <c r="H18" s="28">
        <f t="shared" si="0"/>
        <v>32.899382171226833</v>
      </c>
      <c r="I18" s="27">
        <f t="shared" si="3"/>
        <v>-13.080168776371327</v>
      </c>
      <c r="J18" s="28">
        <f t="shared" si="1"/>
        <v>0.99213931790627785</v>
      </c>
      <c r="K18" s="27">
        <f t="shared" si="2"/>
        <v>0.66113194775715511</v>
      </c>
      <c r="L18" s="18"/>
    </row>
    <row r="19" spans="1:14">
      <c r="A19" s="16"/>
      <c r="B19" s="11" t="s">
        <v>19</v>
      </c>
      <c r="C19" s="25">
        <v>0.98366666666666658</v>
      </c>
      <c r="D19" s="25">
        <v>1.2769999999999999</v>
      </c>
      <c r="E19" s="25">
        <v>0.84533333333333338</v>
      </c>
      <c r="F19" s="25">
        <v>1.3793333333333333</v>
      </c>
      <c r="G19" s="26">
        <v>1.6210000000000002</v>
      </c>
      <c r="H19" s="28">
        <f t="shared" si="0"/>
        <v>17.520541324311289</v>
      </c>
      <c r="I19" s="27">
        <f t="shared" si="3"/>
        <v>63.170347003154561</v>
      </c>
      <c r="J19" s="28">
        <f t="shared" si="1"/>
        <v>0.80105819408570977</v>
      </c>
      <c r="K19" s="27">
        <f t="shared" si="2"/>
        <v>0.60365489845964426</v>
      </c>
      <c r="L19" s="18"/>
    </row>
    <row r="20" spans="1:14">
      <c r="A20" s="16"/>
      <c r="B20" s="11" t="s">
        <v>8</v>
      </c>
      <c r="C20" s="25">
        <v>1.0426666666666666</v>
      </c>
      <c r="D20" s="25">
        <v>1.3169999999999999</v>
      </c>
      <c r="E20" s="25">
        <v>0.89200000000000002</v>
      </c>
      <c r="F20" s="25">
        <v>1.2123333333333333</v>
      </c>
      <c r="G20" s="26">
        <v>1.6123333333333332</v>
      </c>
      <c r="H20" s="28">
        <f t="shared" si="0"/>
        <v>32.994226010448166</v>
      </c>
      <c r="I20" s="27">
        <f t="shared" si="3"/>
        <v>35.911808669656196</v>
      </c>
      <c r="J20" s="28">
        <f t="shared" si="1"/>
        <v>0.79677534131042094</v>
      </c>
      <c r="K20" s="27">
        <f t="shared" si="2"/>
        <v>0.53056859973362158</v>
      </c>
      <c r="L20" s="18"/>
    </row>
    <row r="21" spans="1:14">
      <c r="A21" s="16"/>
      <c r="B21" s="11" t="s">
        <v>21</v>
      </c>
      <c r="C21" s="25">
        <v>0.75033333333333341</v>
      </c>
      <c r="D21" s="25">
        <v>0.34166666666666662</v>
      </c>
      <c r="E21" s="25">
        <v>0.3726666666666667</v>
      </c>
      <c r="F21" s="25">
        <v>1.5033333333333332</v>
      </c>
      <c r="G21" s="26">
        <v>0.72299999999999998</v>
      </c>
      <c r="H21" s="28">
        <f t="shared" si="0"/>
        <v>-51.906873614190687</v>
      </c>
      <c r="I21" s="27"/>
      <c r="J21" s="28">
        <f t="shared" si="1"/>
        <v>0.3572887565231142</v>
      </c>
      <c r="K21" s="27">
        <f t="shared" si="2"/>
        <v>0.65792256936998439</v>
      </c>
      <c r="L21" s="18"/>
    </row>
    <row r="22" spans="1:14">
      <c r="A22" s="16"/>
      <c r="B22" s="11" t="s">
        <v>11</v>
      </c>
      <c r="C22" s="25">
        <v>0.2213333333333333</v>
      </c>
      <c r="D22" s="25">
        <v>0.122</v>
      </c>
      <c r="E22" s="25">
        <v>0.36800000000000005</v>
      </c>
      <c r="F22" s="25">
        <v>0.67933333333333323</v>
      </c>
      <c r="G22" s="26">
        <v>0.71266666666666667</v>
      </c>
      <c r="H22" s="28">
        <f t="shared" si="0"/>
        <v>4.9067713444553629</v>
      </c>
      <c r="I22" s="27">
        <f t="shared" si="3"/>
        <v>84.601449275362256</v>
      </c>
      <c r="J22" s="28">
        <f t="shared" si="1"/>
        <v>0.35218227821411624</v>
      </c>
      <c r="K22" s="27">
        <f t="shared" si="2"/>
        <v>0.29730514332062707</v>
      </c>
      <c r="L22" s="18"/>
    </row>
    <row r="23" spans="1:14">
      <c r="A23" s="16"/>
      <c r="B23" s="11" t="s">
        <v>26</v>
      </c>
      <c r="C23" s="25">
        <v>0.45633333333333331</v>
      </c>
      <c r="D23" s="25">
        <v>0.8706666666666667</v>
      </c>
      <c r="E23" s="25">
        <v>0.16833333333333333</v>
      </c>
      <c r="F23" s="25">
        <v>0.40266666666666667</v>
      </c>
      <c r="G23" s="26">
        <v>0.70733333333333326</v>
      </c>
      <c r="H23" s="28">
        <f t="shared" si="0"/>
        <v>75.66225165562912</v>
      </c>
      <c r="I23" s="27">
        <f t="shared" si="3"/>
        <v>139.20792079207919</v>
      </c>
      <c r="J23" s="28">
        <f t="shared" si="1"/>
        <v>0.34954667650624632</v>
      </c>
      <c r="K23" s="27">
        <f t="shared" si="2"/>
        <v>0.17622404962282512</v>
      </c>
      <c r="L23" s="18"/>
    </row>
    <row r="24" spans="1:14">
      <c r="A24" s="16"/>
      <c r="B24" s="11" t="s">
        <v>22</v>
      </c>
      <c r="C24" s="25">
        <v>0.51266666666666671</v>
      </c>
      <c r="D24" s="25">
        <v>0.60499999999999998</v>
      </c>
      <c r="E24" s="25">
        <v>0.435</v>
      </c>
      <c r="F24" s="25">
        <v>0.44799999999999995</v>
      </c>
      <c r="G24" s="26">
        <v>0.6263333333333333</v>
      </c>
      <c r="H24" s="28">
        <f t="shared" si="0"/>
        <v>39.806547619047628</v>
      </c>
      <c r="I24" s="27">
        <f t="shared" si="3"/>
        <v>2.9885057471264354</v>
      </c>
      <c r="J24" s="28">
        <f t="shared" si="1"/>
        <v>0.30951847556797213</v>
      </c>
      <c r="K24" s="27">
        <f t="shared" si="2"/>
        <v>0.19606384328897095</v>
      </c>
      <c r="L24" s="18"/>
    </row>
    <row r="25" spans="1:14">
      <c r="A25" s="16"/>
      <c r="B25" s="11" t="s">
        <v>20</v>
      </c>
      <c r="C25" s="25">
        <v>0.8933333333333332</v>
      </c>
      <c r="D25" s="25">
        <v>0.38</v>
      </c>
      <c r="E25" s="25">
        <v>1.3559999999999999</v>
      </c>
      <c r="F25" s="25">
        <v>0.95866666666666678</v>
      </c>
      <c r="G25" s="26">
        <v>0.49933333333333341</v>
      </c>
      <c r="H25" s="28">
        <f t="shared" si="0"/>
        <v>-47.913769123783034</v>
      </c>
      <c r="I25" s="27">
        <f t="shared" si="3"/>
        <v>-29.301868239921326</v>
      </c>
      <c r="J25" s="28">
        <f t="shared" si="1"/>
        <v>0.24675820989932001</v>
      </c>
      <c r="K25" s="27">
        <f t="shared" si="2"/>
        <v>0.41955328370467304</v>
      </c>
      <c r="L25" s="18"/>
    </row>
    <row r="26" spans="1:14">
      <c r="A26" s="16"/>
      <c r="B26" s="11" t="s">
        <v>9</v>
      </c>
      <c r="C26" s="25">
        <v>0.29533333333333339</v>
      </c>
      <c r="D26" s="25">
        <v>0.23666666666666666</v>
      </c>
      <c r="E26" s="25">
        <v>9.6000000000000016E-2</v>
      </c>
      <c r="F26" s="25">
        <v>0.34133333333333332</v>
      </c>
      <c r="G26" s="26">
        <v>0.47600000000000003</v>
      </c>
      <c r="H26" s="28">
        <f t="shared" ref="H26" si="4">IF(OR(OR(G26=0,F26=0),G26=""),"",(G26/F26-1)*100)</f>
        <v>39.453125000000021</v>
      </c>
      <c r="I26" s="27">
        <f t="shared" ref="I26" si="5">IF(OR(OR(G26=0,F26=0),F26=""),"",(F26/E26-1)*100)</f>
        <v>255.55555555555549</v>
      </c>
      <c r="J26" s="28">
        <f t="shared" ref="J26" si="6">IF(G26=0,"",G26/$G$13*100)</f>
        <v>0.23522745242738918</v>
      </c>
      <c r="K26" s="27">
        <f t="shared" ref="K26" si="7">IF(F26=0,"",F26/$F$13*100)</f>
        <v>0.14938197583921597</v>
      </c>
      <c r="L26" s="18"/>
    </row>
    <row r="27" spans="1:14">
      <c r="A27" s="16"/>
      <c r="B27" s="11" t="s">
        <v>6</v>
      </c>
      <c r="C27" s="25">
        <v>0.43866666666666659</v>
      </c>
      <c r="D27" s="25">
        <v>0.46966666666666668</v>
      </c>
      <c r="E27" s="25">
        <v>0.12666666666666668</v>
      </c>
      <c r="F27" s="25">
        <v>0</v>
      </c>
      <c r="G27" s="26">
        <v>0.11233333333333334</v>
      </c>
      <c r="H27" s="28" t="str">
        <f t="shared" si="0"/>
        <v/>
      </c>
      <c r="I27" s="27" t="str">
        <f t="shared" si="3"/>
        <v/>
      </c>
      <c r="J27" s="28">
        <f t="shared" si="1"/>
        <v>5.5512360972009907E-2</v>
      </c>
      <c r="K27" s="27" t="str">
        <f t="shared" si="2"/>
        <v/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21.888333333333332</v>
      </c>
      <c r="D13" s="26">
        <v>22.675999999999998</v>
      </c>
      <c r="E13" s="26">
        <v>22.043666666666667</v>
      </c>
      <c r="F13" s="26">
        <v>10.692</v>
      </c>
      <c r="G13" s="26">
        <v>23.166666666666668</v>
      </c>
      <c r="H13" s="28">
        <f t="shared" ref="H13:H14" si="0">IF(OR(OR(G13=0,F13=0),G13=""),"",(G13/F13-1)*100)</f>
        <v>116.67290185808703</v>
      </c>
      <c r="I13" s="27">
        <f>IF(OR(OR(G13=0,F13=0),F13=""),"",(F13/E13-1)*100)</f>
        <v>-51.496272549938759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19.964333333333332</v>
      </c>
      <c r="D14" s="25">
        <f>D13-SUM(D15:D27)</f>
        <v>20.588666666666665</v>
      </c>
      <c r="E14" s="25">
        <f>E13-SUM(E15:E27)</f>
        <v>18.929333333333332</v>
      </c>
      <c r="F14" s="25">
        <f>F13-SUM(F15:F27)</f>
        <v>8.1539999999999999</v>
      </c>
      <c r="G14" s="26">
        <f>G13-SUM(G15:G27)</f>
        <v>16.825000000000003</v>
      </c>
      <c r="H14" s="28">
        <f t="shared" si="0"/>
        <v>106.34044640667159</v>
      </c>
      <c r="I14" s="27">
        <f>IF(OR(OR(G14=0,F14=0),F14=""),"",(F14/E14-1)*100)</f>
        <v>-56.92399802775234</v>
      </c>
      <c r="J14" s="28">
        <f t="shared" si="1"/>
        <v>72.625899280575538</v>
      </c>
      <c r="K14" s="27">
        <f t="shared" si="2"/>
        <v>76.26262626262627</v>
      </c>
      <c r="L14" s="18"/>
    </row>
    <row r="15" spans="1:15">
      <c r="A15" s="16"/>
      <c r="B15" s="11" t="s">
        <v>24</v>
      </c>
      <c r="C15" s="55">
        <v>0.29833333333333334</v>
      </c>
      <c r="D15" s="55">
        <v>0.33200000000000002</v>
      </c>
      <c r="E15" s="55">
        <v>0.34600000000000003</v>
      </c>
      <c r="F15" s="55">
        <v>0</v>
      </c>
      <c r="G15" s="56">
        <v>1.7969999999999999</v>
      </c>
      <c r="H15" s="28" t="str">
        <f t="shared" ref="H15:H21" si="3">IF(OR(OR(G15=0,F15=0),G15=""),"",(G15/F15-1)*100)</f>
        <v/>
      </c>
      <c r="I15" s="27" t="str">
        <f t="shared" ref="I15:I27" si="4">IF(OR(OR(G15=0,F15=0),F15=""),"",(F15/E15-1)*100)</f>
        <v/>
      </c>
      <c r="J15" s="28">
        <f t="shared" ref="J15:J21" si="5">IF(G15=0,"",G15/$G$13*100)</f>
        <v>7.7568345323740999</v>
      </c>
      <c r="K15" s="27" t="str">
        <f t="shared" ref="K15:K21" si="6">IF(F15=0,"",F15/$F$13*100)</f>
        <v/>
      </c>
      <c r="L15" s="18"/>
      <c r="N15" s="23" t="s">
        <v>5</v>
      </c>
      <c r="O15" s="34">
        <f>J18</f>
        <v>2.3856115107913669</v>
      </c>
    </row>
    <row r="16" spans="1:15">
      <c r="A16" s="16"/>
      <c r="B16" s="11" t="s">
        <v>21</v>
      </c>
      <c r="C16" s="25">
        <v>0.52866666666666662</v>
      </c>
      <c r="D16" s="25">
        <v>0.18333333333333335</v>
      </c>
      <c r="E16" s="25">
        <v>0.5073333333333333</v>
      </c>
      <c r="F16" s="25">
        <v>0.70299999999999996</v>
      </c>
      <c r="G16" s="26">
        <v>1.7379999999999998</v>
      </c>
      <c r="H16" s="28">
        <f t="shared" si="3"/>
        <v>147.22617354196302</v>
      </c>
      <c r="I16" s="27"/>
      <c r="J16" s="28">
        <f t="shared" si="5"/>
        <v>7.5021582733812933</v>
      </c>
      <c r="K16" s="27">
        <f t="shared" si="6"/>
        <v>6.5750093527871298</v>
      </c>
      <c r="L16" s="18"/>
      <c r="N16" s="23" t="s">
        <v>39</v>
      </c>
      <c r="O16" s="34">
        <f>100-O15</f>
        <v>97.614388489208636</v>
      </c>
    </row>
    <row r="17" spans="1:14">
      <c r="A17" s="16"/>
      <c r="B17" s="12" t="s">
        <v>5</v>
      </c>
      <c r="C17" s="109">
        <v>0</v>
      </c>
      <c r="D17" s="109">
        <v>0.71933333333333327</v>
      </c>
      <c r="E17" s="109">
        <v>1.0066666666666666</v>
      </c>
      <c r="F17" s="109">
        <v>0</v>
      </c>
      <c r="G17" s="109">
        <v>0.66900000000000004</v>
      </c>
      <c r="H17" s="50" t="str">
        <f t="shared" si="3"/>
        <v/>
      </c>
      <c r="I17" s="36" t="str">
        <f t="shared" si="4"/>
        <v/>
      </c>
      <c r="J17" s="50">
        <f t="shared" si="5"/>
        <v>2.8877697841726619</v>
      </c>
      <c r="K17" s="36" t="str">
        <f t="shared" si="6"/>
        <v/>
      </c>
      <c r="L17" s="18"/>
    </row>
    <row r="18" spans="1:14">
      <c r="A18" s="16"/>
      <c r="B18" s="11" t="s">
        <v>6</v>
      </c>
      <c r="C18" s="25">
        <v>0.48100000000000004</v>
      </c>
      <c r="D18" s="25">
        <v>9.6666666666666665E-2</v>
      </c>
      <c r="E18" s="25">
        <v>0.626</v>
      </c>
      <c r="F18" s="25">
        <v>0</v>
      </c>
      <c r="G18" s="26">
        <v>0.55266666666666664</v>
      </c>
      <c r="H18" s="28" t="str">
        <f t="shared" si="3"/>
        <v/>
      </c>
      <c r="I18" s="27" t="str">
        <f t="shared" si="4"/>
        <v/>
      </c>
      <c r="J18" s="28">
        <f t="shared" si="5"/>
        <v>2.3856115107913669</v>
      </c>
      <c r="K18" s="27" t="str">
        <f t="shared" si="6"/>
        <v/>
      </c>
      <c r="L18" s="18"/>
    </row>
    <row r="19" spans="1:14">
      <c r="A19" s="16"/>
      <c r="B19" s="11" t="s">
        <v>20</v>
      </c>
      <c r="C19" s="25">
        <v>0.13566666666666666</v>
      </c>
      <c r="D19" s="25">
        <v>0.47166666666666668</v>
      </c>
      <c r="E19" s="25">
        <v>0.159</v>
      </c>
      <c r="F19" s="25">
        <v>0.6110000000000001</v>
      </c>
      <c r="G19" s="26">
        <v>0.47166666666666668</v>
      </c>
      <c r="H19" s="28">
        <f t="shared" si="3"/>
        <v>-22.804146208401544</v>
      </c>
      <c r="I19" s="27">
        <f t="shared" si="4"/>
        <v>284.2767295597485</v>
      </c>
      <c r="J19" s="28">
        <f t="shared" si="5"/>
        <v>2.035971223021583</v>
      </c>
      <c r="K19" s="27">
        <f t="shared" si="6"/>
        <v>5.71455293677516</v>
      </c>
      <c r="L19" s="18"/>
    </row>
    <row r="20" spans="1:14">
      <c r="A20" s="16"/>
      <c r="B20" s="11" t="s">
        <v>19</v>
      </c>
      <c r="C20" s="25">
        <v>0</v>
      </c>
      <c r="D20" s="25">
        <v>0</v>
      </c>
      <c r="E20" s="25">
        <v>0.161</v>
      </c>
      <c r="F20" s="25">
        <v>7.8E-2</v>
      </c>
      <c r="G20" s="26">
        <v>0.40933333333333333</v>
      </c>
      <c r="H20" s="28">
        <f t="shared" si="3"/>
        <v>424.78632478632477</v>
      </c>
      <c r="I20" s="27">
        <f t="shared" si="4"/>
        <v>-51.552795031055901</v>
      </c>
      <c r="J20" s="28">
        <f t="shared" si="5"/>
        <v>1.7669064748201437</v>
      </c>
      <c r="K20" s="27">
        <f t="shared" si="6"/>
        <v>0.72951739618406286</v>
      </c>
      <c r="L20" s="18"/>
    </row>
    <row r="21" spans="1:14">
      <c r="A21" s="16"/>
      <c r="B21" s="11" t="s">
        <v>25</v>
      </c>
      <c r="C21" s="25">
        <v>0</v>
      </c>
      <c r="D21" s="25">
        <v>0</v>
      </c>
      <c r="E21" s="25">
        <v>0</v>
      </c>
      <c r="F21" s="25">
        <v>0.29433333333333334</v>
      </c>
      <c r="G21" s="26">
        <v>0.36566666666666664</v>
      </c>
      <c r="H21" s="28">
        <f t="shared" si="3"/>
        <v>24.23556058890146</v>
      </c>
      <c r="I21" s="27"/>
      <c r="J21" s="28">
        <f t="shared" si="5"/>
        <v>1.5784172661870501</v>
      </c>
      <c r="K21" s="27">
        <f t="shared" si="6"/>
        <v>2.7528370120962711</v>
      </c>
      <c r="L21" s="18"/>
    </row>
    <row r="22" spans="1:14">
      <c r="A22" s="16"/>
      <c r="B22" s="11" t="s">
        <v>8</v>
      </c>
      <c r="C22" s="25">
        <v>9.2666666666666675E-2</v>
      </c>
      <c r="D22" s="25">
        <v>0</v>
      </c>
      <c r="E22" s="25">
        <v>0.17966666666666667</v>
      </c>
      <c r="F22" s="25">
        <v>0.34466666666666668</v>
      </c>
      <c r="G22" s="26">
        <v>0.114</v>
      </c>
      <c r="H22" s="28">
        <f t="shared" ref="H22" si="7">IF(OR(OR(G22=0,F22=0),G22=""),"",(G22/F22-1)*100)</f>
        <v>-66.92456479690523</v>
      </c>
      <c r="I22" s="27">
        <f t="shared" si="4"/>
        <v>91.83673469387756</v>
      </c>
      <c r="J22" s="28">
        <f t="shared" ref="J22:J27" si="8">IF(G22=0,"",G22/$G$13*100)</f>
        <v>0.49208633093525178</v>
      </c>
      <c r="K22" s="27">
        <f t="shared" ref="K22:K27" si="9">IF(F22=0,"",F22/$F$13*100)</f>
        <v>3.2235939643347056</v>
      </c>
      <c r="L22" s="18"/>
    </row>
    <row r="23" spans="1:14">
      <c r="A23" s="16"/>
      <c r="B23" s="11" t="s">
        <v>22</v>
      </c>
      <c r="C23" s="25">
        <v>0.13966666666666666</v>
      </c>
      <c r="D23" s="25">
        <v>0</v>
      </c>
      <c r="E23" s="25">
        <v>4.1333333333333333E-2</v>
      </c>
      <c r="F23" s="25">
        <v>9.2000000000000012E-2</v>
      </c>
      <c r="G23" s="26">
        <v>0.104</v>
      </c>
      <c r="H23" s="28">
        <f t="shared" ref="H23:H27" si="10">IF(OR(OR(G23=0,F23=0),G23=""),"",(G23/F23-1)*100)</f>
        <v>13.043478260869534</v>
      </c>
      <c r="I23" s="27">
        <f t="shared" si="4"/>
        <v>122.58064516129035</v>
      </c>
      <c r="J23" s="28">
        <f t="shared" si="8"/>
        <v>0.44892086330935244</v>
      </c>
      <c r="K23" s="27">
        <f t="shared" si="9"/>
        <v>0.86045641601197165</v>
      </c>
      <c r="L23" s="18"/>
    </row>
    <row r="24" spans="1:14">
      <c r="A24" s="16"/>
      <c r="B24" s="11" t="s">
        <v>23</v>
      </c>
      <c r="C24" s="162">
        <v>0</v>
      </c>
      <c r="D24" s="162">
        <v>0</v>
      </c>
      <c r="E24" s="162">
        <v>8.7333333333333332E-2</v>
      </c>
      <c r="F24" s="162">
        <v>0.17166666666666666</v>
      </c>
      <c r="G24" s="163">
        <v>7.0000000000000007E-2</v>
      </c>
      <c r="H24" s="28">
        <f t="shared" si="10"/>
        <v>-59.22330097087378</v>
      </c>
      <c r="I24" s="27">
        <f t="shared" si="4"/>
        <v>96.564885496183209</v>
      </c>
      <c r="J24" s="28">
        <f t="shared" si="8"/>
        <v>0.30215827338129497</v>
      </c>
      <c r="K24" s="27">
        <f t="shared" si="9"/>
        <v>1.6055617907469761</v>
      </c>
      <c r="L24" s="18"/>
    </row>
    <row r="25" spans="1:14">
      <c r="A25" s="16"/>
      <c r="B25" s="11" t="s">
        <v>9</v>
      </c>
      <c r="C25" s="25">
        <v>3.9E-2</v>
      </c>
      <c r="D25" s="25">
        <v>0</v>
      </c>
      <c r="E25" s="25">
        <v>0</v>
      </c>
      <c r="F25" s="25">
        <v>0</v>
      </c>
      <c r="G25" s="25">
        <v>5.0333333333333334E-2</v>
      </c>
      <c r="H25" s="28" t="str">
        <f t="shared" si="10"/>
        <v/>
      </c>
      <c r="I25" s="27" t="str">
        <f t="shared" si="4"/>
        <v/>
      </c>
      <c r="J25" s="28">
        <f t="shared" si="8"/>
        <v>0.21726618705035969</v>
      </c>
      <c r="K25" s="27" t="str">
        <f t="shared" si="9"/>
        <v/>
      </c>
      <c r="L25" s="18"/>
    </row>
    <row r="26" spans="1:14">
      <c r="A26" s="16"/>
      <c r="B26" s="11" t="s">
        <v>11</v>
      </c>
      <c r="C26" s="25">
        <v>0</v>
      </c>
      <c r="D26" s="25">
        <v>0</v>
      </c>
      <c r="E26" s="25">
        <v>0</v>
      </c>
      <c r="F26" s="25">
        <v>7.4999999999999997E-2</v>
      </c>
      <c r="G26" s="26">
        <v>0</v>
      </c>
      <c r="H26" s="28" t="str">
        <f t="shared" si="10"/>
        <v/>
      </c>
      <c r="I26" s="27" t="str">
        <f t="shared" si="4"/>
        <v/>
      </c>
      <c r="J26" s="28" t="str">
        <f t="shared" si="8"/>
        <v/>
      </c>
      <c r="K26" s="27">
        <f t="shared" si="9"/>
        <v>0.70145903479236804</v>
      </c>
      <c r="L26" s="18"/>
    </row>
    <row r="27" spans="1:14">
      <c r="A27" s="16"/>
      <c r="B27" s="11" t="s">
        <v>26</v>
      </c>
      <c r="C27" s="25">
        <v>0.20899999999999999</v>
      </c>
      <c r="D27" s="25">
        <v>0.28433333333333333</v>
      </c>
      <c r="E27" s="25">
        <v>0</v>
      </c>
      <c r="F27" s="25">
        <v>0.16833333333333333</v>
      </c>
      <c r="G27" s="26">
        <v>0</v>
      </c>
      <c r="H27" s="28" t="str">
        <f t="shared" si="10"/>
        <v/>
      </c>
      <c r="I27" s="27" t="str">
        <f t="shared" si="4"/>
        <v/>
      </c>
      <c r="J27" s="28" t="str">
        <f t="shared" si="8"/>
        <v/>
      </c>
      <c r="K27" s="27">
        <f t="shared" si="9"/>
        <v>1.5743858336450929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248.66499999999999</v>
      </c>
      <c r="D13" s="26">
        <v>235.76266666666666</v>
      </c>
      <c r="E13" s="26">
        <v>271.52766666666668</v>
      </c>
      <c r="F13" s="26">
        <v>300.63166666666666</v>
      </c>
      <c r="G13" s="26">
        <v>299.01299999999998</v>
      </c>
      <c r="H13" s="28">
        <f t="shared" ref="H13:H27" si="0">IF(OR(OR(G13=0,F13=0),G13=""),"",(G13/F13-1)*100)</f>
        <v>-0.53842187837831457</v>
      </c>
      <c r="I13" s="27">
        <f>IF(OR(OR(G13=0,F13=0),F13=""),"",(F13/E13-1)*100)</f>
        <v>10.718613081785389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59.338333333333281</v>
      </c>
      <c r="D14" s="25">
        <f>D13-SUM(D15:D27)</f>
        <v>59.245333333333321</v>
      </c>
      <c r="E14" s="25">
        <f>E13-SUM(E15:E27)</f>
        <v>69.38</v>
      </c>
      <c r="F14" s="25">
        <f>F13-SUM(F15:F27)</f>
        <v>78.610666666666674</v>
      </c>
      <c r="G14" s="26">
        <f>G13-SUM(G15:G27)</f>
        <v>75.075666666666621</v>
      </c>
      <c r="H14" s="28">
        <f t="shared" si="0"/>
        <v>-4.4968452118457902</v>
      </c>
      <c r="I14" s="27">
        <f>IF(OR(OR(G14=0,F14=0),F14=""),"",(F14/E14-1)*100)</f>
        <v>13.304506582108221</v>
      </c>
      <c r="J14" s="28">
        <f t="shared" si="1"/>
        <v>25.107826972963259</v>
      </c>
      <c r="K14" s="27">
        <f t="shared" si="2"/>
        <v>26.148498439397049</v>
      </c>
      <c r="L14" s="18"/>
    </row>
    <row r="15" spans="1:15">
      <c r="A15" s="16"/>
      <c r="B15" s="12" t="s">
        <v>5</v>
      </c>
      <c r="C15" s="109">
        <v>66.540666666666667</v>
      </c>
      <c r="D15" s="109">
        <v>55.073666666666668</v>
      </c>
      <c r="E15" s="109">
        <v>66.177000000000007</v>
      </c>
      <c r="F15" s="109">
        <v>75.24966666666667</v>
      </c>
      <c r="G15" s="109">
        <v>85.969000000000008</v>
      </c>
      <c r="H15" s="50">
        <f t="shared" si="0"/>
        <v>14.245024341193101</v>
      </c>
      <c r="I15" s="36">
        <f t="shared" ref="I15:I27" si="3">IF(OR(OR(G15=0,F15=0),F15=""),"",(F15/E15-1)*100)</f>
        <v>13.709697729825553</v>
      </c>
      <c r="J15" s="50">
        <f t="shared" si="1"/>
        <v>28.750923872875095</v>
      </c>
      <c r="K15" s="36">
        <f t="shared" si="2"/>
        <v>25.030519073728097</v>
      </c>
      <c r="L15" s="18"/>
      <c r="N15" s="23" t="s">
        <v>5</v>
      </c>
      <c r="O15" s="34">
        <f>J15</f>
        <v>28.750923872875095</v>
      </c>
    </row>
    <row r="16" spans="1:15">
      <c r="A16" s="16"/>
      <c r="B16" s="11" t="s">
        <v>24</v>
      </c>
      <c r="C16" s="55">
        <v>41.57</v>
      </c>
      <c r="D16" s="55">
        <v>46.666333333333334</v>
      </c>
      <c r="E16" s="55">
        <v>53.101666666666667</v>
      </c>
      <c r="F16" s="55">
        <v>58.244333333333337</v>
      </c>
      <c r="G16" s="56">
        <v>48.457000000000001</v>
      </c>
      <c r="H16" s="28">
        <f t="shared" si="0"/>
        <v>-16.803923700731982</v>
      </c>
      <c r="I16" s="27">
        <f t="shared" si="3"/>
        <v>9.6845673393804343</v>
      </c>
      <c r="J16" s="28">
        <f t="shared" si="1"/>
        <v>16.205649921575318</v>
      </c>
      <c r="K16" s="27">
        <f t="shared" si="2"/>
        <v>19.373984776498375</v>
      </c>
      <c r="L16" s="18"/>
      <c r="N16" s="23" t="s">
        <v>39</v>
      </c>
      <c r="O16" s="34">
        <f>100-O15</f>
        <v>71.249076127124908</v>
      </c>
    </row>
    <row r="17" spans="1:14">
      <c r="A17" s="16"/>
      <c r="B17" s="11" t="s">
        <v>25</v>
      </c>
      <c r="C17" s="25">
        <v>21.494333333333334</v>
      </c>
      <c r="D17" s="25">
        <v>21.127333333333336</v>
      </c>
      <c r="E17" s="25">
        <v>28.84</v>
      </c>
      <c r="F17" s="25">
        <v>23.814666666666668</v>
      </c>
      <c r="G17" s="26">
        <v>32.267333333333333</v>
      </c>
      <c r="H17" s="28">
        <f t="shared" si="0"/>
        <v>35.49353339678629</v>
      </c>
      <c r="I17" s="27">
        <f t="shared" si="3"/>
        <v>-17.424872861766062</v>
      </c>
      <c r="J17" s="28">
        <f t="shared" si="1"/>
        <v>10.791281092572341</v>
      </c>
      <c r="K17" s="27">
        <f t="shared" si="2"/>
        <v>7.9215429734059954</v>
      </c>
      <c r="L17" s="18"/>
    </row>
    <row r="18" spans="1:14">
      <c r="A18" s="16"/>
      <c r="B18" s="11" t="s">
        <v>21</v>
      </c>
      <c r="C18" s="25">
        <v>14.287666666666667</v>
      </c>
      <c r="D18" s="25">
        <v>9.4670000000000005</v>
      </c>
      <c r="E18" s="25">
        <v>11.990333333333332</v>
      </c>
      <c r="F18" s="25">
        <v>15.989666666666666</v>
      </c>
      <c r="G18" s="26">
        <v>13.400333333333334</v>
      </c>
      <c r="H18" s="28">
        <f t="shared" si="0"/>
        <v>-16.193791823886251</v>
      </c>
      <c r="I18" s="27">
        <f t="shared" si="3"/>
        <v>33.354646798810172</v>
      </c>
      <c r="J18" s="28">
        <f t="shared" si="1"/>
        <v>4.4815219851087864</v>
      </c>
      <c r="K18" s="27">
        <f t="shared" si="2"/>
        <v>5.3186900914186239</v>
      </c>
      <c r="L18" s="18"/>
    </row>
    <row r="19" spans="1:14">
      <c r="A19" s="16"/>
      <c r="B19" s="11" t="s">
        <v>20</v>
      </c>
      <c r="C19" s="25">
        <v>13.074666666666667</v>
      </c>
      <c r="D19" s="25">
        <v>13.867333333333335</v>
      </c>
      <c r="E19" s="25">
        <v>9.5143333333333331</v>
      </c>
      <c r="F19" s="25">
        <v>13.029666666666666</v>
      </c>
      <c r="G19" s="26">
        <v>12.137333333333332</v>
      </c>
      <c r="H19" s="28">
        <f t="shared" si="0"/>
        <v>-6.8484739952416334</v>
      </c>
      <c r="I19" s="27">
        <f t="shared" si="3"/>
        <v>36.947763024209081</v>
      </c>
      <c r="J19" s="28">
        <f t="shared" si="1"/>
        <v>4.0591323231208456</v>
      </c>
      <c r="K19" s="27">
        <f t="shared" si="2"/>
        <v>4.3340965411716441</v>
      </c>
      <c r="L19" s="18"/>
    </row>
    <row r="20" spans="1:14">
      <c r="A20" s="16"/>
      <c r="B20" s="11" t="s">
        <v>26</v>
      </c>
      <c r="C20" s="25">
        <v>10.616666666666667</v>
      </c>
      <c r="D20" s="25">
        <v>9.2816666666666663</v>
      </c>
      <c r="E20" s="25">
        <v>9.6963333333333335</v>
      </c>
      <c r="F20" s="25">
        <v>10.555666666666667</v>
      </c>
      <c r="G20" s="26">
        <v>8.2580000000000009</v>
      </c>
      <c r="H20" s="28">
        <f t="shared" si="0"/>
        <v>-21.767139293270588</v>
      </c>
      <c r="I20" s="27">
        <f t="shared" si="3"/>
        <v>8.8624565987142958</v>
      </c>
      <c r="J20" s="28">
        <f t="shared" si="1"/>
        <v>2.7617528334888455</v>
      </c>
      <c r="K20" s="27">
        <f t="shared" si="2"/>
        <v>3.5111626076206215</v>
      </c>
      <c r="L20" s="18"/>
    </row>
    <row r="21" spans="1:14">
      <c r="A21" s="16"/>
      <c r="B21" s="11" t="s">
        <v>8</v>
      </c>
      <c r="C21" s="25">
        <v>5.8936666666666673</v>
      </c>
      <c r="D21" s="25">
        <v>6.8150000000000004</v>
      </c>
      <c r="E21" s="25">
        <v>5.4110000000000005</v>
      </c>
      <c r="F21" s="25">
        <v>4.5096666666666669</v>
      </c>
      <c r="G21" s="26">
        <v>6.4119999999999999</v>
      </c>
      <c r="H21" s="28">
        <f t="shared" si="0"/>
        <v>42.18345775740999</v>
      </c>
      <c r="I21" s="27">
        <f t="shared" si="3"/>
        <v>-16.65742623051808</v>
      </c>
      <c r="J21" s="28">
        <f t="shared" si="1"/>
        <v>2.1443883710741676</v>
      </c>
      <c r="K21" s="27">
        <f t="shared" si="2"/>
        <v>1.5000637546499318</v>
      </c>
      <c r="L21" s="18"/>
    </row>
    <row r="22" spans="1:14">
      <c r="A22" s="16"/>
      <c r="B22" s="11" t="s">
        <v>23</v>
      </c>
      <c r="C22" s="25">
        <v>5.144000000000001</v>
      </c>
      <c r="D22" s="25">
        <v>4.5960000000000001</v>
      </c>
      <c r="E22" s="25">
        <v>5.9666666666666659</v>
      </c>
      <c r="F22" s="25">
        <v>7.5766666666666653</v>
      </c>
      <c r="G22" s="26">
        <v>5.8816666666666677</v>
      </c>
      <c r="H22" s="28">
        <f t="shared" si="0"/>
        <v>-22.371315442146912</v>
      </c>
      <c r="I22" s="27">
        <f t="shared" si="3"/>
        <v>26.983240223463678</v>
      </c>
      <c r="J22" s="28">
        <f t="shared" si="1"/>
        <v>1.9670270746310923</v>
      </c>
      <c r="K22" s="27">
        <f t="shared" si="2"/>
        <v>2.5202490312065149</v>
      </c>
      <c r="L22" s="18"/>
    </row>
    <row r="23" spans="1:14">
      <c r="A23" s="16"/>
      <c r="B23" s="11" t="s">
        <v>6</v>
      </c>
      <c r="C23" s="25">
        <v>4.0533333333333337</v>
      </c>
      <c r="D23" s="25">
        <v>3.8896666666666668</v>
      </c>
      <c r="E23" s="25">
        <v>3.8066666666666666</v>
      </c>
      <c r="F23" s="25">
        <v>4.3663333333333334</v>
      </c>
      <c r="G23" s="26">
        <v>3.0603333333333338</v>
      </c>
      <c r="H23" s="28">
        <f t="shared" si="0"/>
        <v>-29.910680204595764</v>
      </c>
      <c r="I23" s="27">
        <f t="shared" si="3"/>
        <v>14.702276707530659</v>
      </c>
      <c r="J23" s="28">
        <f t="shared" si="1"/>
        <v>1.0234783548987281</v>
      </c>
      <c r="K23" s="27">
        <f t="shared" si="2"/>
        <v>1.4523863642663504</v>
      </c>
      <c r="L23" s="18"/>
    </row>
    <row r="24" spans="1:14">
      <c r="A24" s="16"/>
      <c r="B24" s="11" t="s">
        <v>206</v>
      </c>
      <c r="C24" s="25">
        <v>2.1526666666666667</v>
      </c>
      <c r="D24" s="25">
        <v>2.1480000000000001</v>
      </c>
      <c r="E24" s="25">
        <v>3.78</v>
      </c>
      <c r="F24" s="25">
        <v>3.7323333333333331</v>
      </c>
      <c r="G24" s="26">
        <v>3.0293333333333332</v>
      </c>
      <c r="H24" s="28">
        <f t="shared" si="0"/>
        <v>-18.835402339912477</v>
      </c>
      <c r="I24" s="27">
        <f t="shared" si="3"/>
        <v>-1.2610229276895923</v>
      </c>
      <c r="J24" s="28">
        <f t="shared" si="1"/>
        <v>1.0131109126804967</v>
      </c>
      <c r="K24" s="27">
        <f t="shared" si="2"/>
        <v>1.2414970700580443</v>
      </c>
      <c r="L24" s="18"/>
    </row>
    <row r="25" spans="1:14">
      <c r="A25" s="16"/>
      <c r="B25" s="11" t="s">
        <v>11</v>
      </c>
      <c r="C25" s="25">
        <v>2.0370000000000004</v>
      </c>
      <c r="D25" s="25">
        <v>1.7676666666666667</v>
      </c>
      <c r="E25" s="25">
        <v>2.2473333333333332</v>
      </c>
      <c r="F25" s="25">
        <v>2.9339999999999997</v>
      </c>
      <c r="G25" s="26">
        <v>2.4576666666666669</v>
      </c>
      <c r="H25" s="28">
        <f t="shared" si="0"/>
        <v>-16.23494660304474</v>
      </c>
      <c r="I25" s="27">
        <f t="shared" si="3"/>
        <v>30.554731533669521</v>
      </c>
      <c r="J25" s="28">
        <f t="shared" si="1"/>
        <v>0.82192635994644614</v>
      </c>
      <c r="K25" s="27">
        <f t="shared" si="2"/>
        <v>0.97594509338670232</v>
      </c>
      <c r="L25" s="18"/>
    </row>
    <row r="26" spans="1:14">
      <c r="A26" s="16"/>
      <c r="B26" s="11" t="s">
        <v>9</v>
      </c>
      <c r="C26" s="25">
        <v>1.248</v>
      </c>
      <c r="D26" s="25">
        <v>0.89266666666666661</v>
      </c>
      <c r="E26" s="25">
        <v>0.53533333333333333</v>
      </c>
      <c r="F26" s="25">
        <v>1.1759999999999999</v>
      </c>
      <c r="G26" s="26">
        <v>1.3936666666666664</v>
      </c>
      <c r="H26" s="28">
        <f t="shared" si="0"/>
        <v>18.509070294784568</v>
      </c>
      <c r="I26" s="27">
        <f t="shared" si="3"/>
        <v>119.67621419676213</v>
      </c>
      <c r="J26" s="28">
        <f t="shared" si="1"/>
        <v>0.46608898832715179</v>
      </c>
      <c r="K26" s="27">
        <f t="shared" si="2"/>
        <v>0.39117635644947579</v>
      </c>
      <c r="L26" s="18"/>
    </row>
    <row r="27" spans="1:14">
      <c r="A27" s="16"/>
      <c r="B27" s="11" t="s">
        <v>19</v>
      </c>
      <c r="C27" s="25">
        <v>1.2140000000000002</v>
      </c>
      <c r="D27" s="25">
        <v>0.92500000000000004</v>
      </c>
      <c r="E27" s="25">
        <v>1.0810000000000002</v>
      </c>
      <c r="F27" s="25">
        <v>0.84233333333333338</v>
      </c>
      <c r="G27" s="26">
        <v>1.2136666666666667</v>
      </c>
      <c r="H27" s="28">
        <f t="shared" si="0"/>
        <v>44.083893945389782</v>
      </c>
      <c r="I27" s="27">
        <f t="shared" si="3"/>
        <v>-22.078322540857243</v>
      </c>
      <c r="J27" s="28">
        <f t="shared" si="1"/>
        <v>0.40589093673742171</v>
      </c>
      <c r="K27" s="27">
        <f t="shared" si="2"/>
        <v>0.28018782674258091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10.031333333333333</v>
      </c>
      <c r="D13" s="26">
        <v>9.8456666666666663</v>
      </c>
      <c r="E13" s="26">
        <v>7.1026666666666669</v>
      </c>
      <c r="F13" s="26">
        <v>8.4593333333333334</v>
      </c>
      <c r="G13" s="26">
        <v>9.8680000000000003</v>
      </c>
      <c r="H13" s="28">
        <f t="shared" ref="H13" si="0">IF(OR(OR(G13=0,F13=0),G13=""),"",(G13/F13-1)*100)</f>
        <v>16.652218456931212</v>
      </c>
      <c r="I13" s="27">
        <f>IF(OR(OR(G13=0,F13=0),F13=""),"",(F13/E13-1)*100)</f>
        <v>19.100807208560155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5.7526666666666655</v>
      </c>
      <c r="D14" s="25">
        <f>D13-SUM(D15:D27)</f>
        <v>6.6020000000000003</v>
      </c>
      <c r="E14" s="25">
        <f>E13-SUM(E15:E27)</f>
        <v>4.4896666666666665</v>
      </c>
      <c r="F14" s="25">
        <f>F13-SUM(F15:F27)</f>
        <v>4.8503333333333334</v>
      </c>
      <c r="G14" s="26">
        <f>G13-SUM(G15:G27)</f>
        <v>6.6023333333333341</v>
      </c>
      <c r="H14" s="28">
        <f t="shared" ref="H14:H27" si="3">IF(OR(OR(G14=0,F14=0),G14=""),"",(G14/F14-1)*100)</f>
        <v>36.121228781527059</v>
      </c>
      <c r="I14" s="27">
        <f t="shared" ref="I14:I27" si="4">IF(OR(OR(G14=0,F14=0),F14=""),"",(F14/E14-1)*100)</f>
        <v>8.0332615635904769</v>
      </c>
      <c r="J14" s="28">
        <f t="shared" ref="J14:J27" si="5">IF(G14=0,"",G14/$G$13*100)</f>
        <v>66.90649912174031</v>
      </c>
      <c r="K14" s="27">
        <f t="shared" ref="K14:K27" si="6">IF(F14=0,"",F14/$F$13*100)</f>
        <v>57.337063598392312</v>
      </c>
      <c r="L14" s="18"/>
    </row>
    <row r="15" spans="1:15">
      <c r="A15" s="16"/>
      <c r="B15" s="11" t="s">
        <v>24</v>
      </c>
      <c r="C15" s="25">
        <v>0</v>
      </c>
      <c r="D15" s="25">
        <v>0</v>
      </c>
      <c r="E15" s="25">
        <v>0.37633333333333335</v>
      </c>
      <c r="F15" s="25">
        <v>0</v>
      </c>
      <c r="G15" s="26">
        <v>0.65666666666666662</v>
      </c>
      <c r="H15" s="28" t="str">
        <f t="shared" ref="H15" si="7">IF(OR(OR(G15=0,F15=0),G15=""),"",(G15/F15-1)*100)</f>
        <v/>
      </c>
      <c r="I15" s="27" t="str">
        <f t="shared" ref="I15" si="8">IF(OR(OR(G15=0,F15=0),F15=""),"",(F15/E15-1)*100)</f>
        <v/>
      </c>
      <c r="J15" s="28">
        <f t="shared" si="5"/>
        <v>6.6545061478178624</v>
      </c>
      <c r="K15" s="27" t="str">
        <f t="shared" si="6"/>
        <v/>
      </c>
      <c r="L15" s="18"/>
      <c r="N15" s="23" t="s">
        <v>5</v>
      </c>
      <c r="O15" s="34">
        <f>+G16</f>
        <v>0.58833333333333326</v>
      </c>
    </row>
    <row r="16" spans="1:15">
      <c r="A16" s="16"/>
      <c r="B16" s="12" t="s">
        <v>5</v>
      </c>
      <c r="C16" s="109">
        <v>0.96566666666666656</v>
      </c>
      <c r="D16" s="109">
        <v>1.1073333333333333</v>
      </c>
      <c r="E16" s="109">
        <v>0</v>
      </c>
      <c r="F16" s="109">
        <v>2.2866666666666666</v>
      </c>
      <c r="G16" s="109">
        <v>0.58833333333333326</v>
      </c>
      <c r="H16" s="50">
        <f t="shared" si="3"/>
        <v>-74.27113702623906</v>
      </c>
      <c r="I16" s="36"/>
      <c r="J16" s="50">
        <f t="shared" si="5"/>
        <v>5.9620321578165107</v>
      </c>
      <c r="K16" s="36">
        <f t="shared" si="6"/>
        <v>27.031286941445348</v>
      </c>
      <c r="L16" s="18"/>
      <c r="N16" s="23" t="s">
        <v>39</v>
      </c>
      <c r="O16" s="34">
        <f>100-O26</f>
        <v>100</v>
      </c>
    </row>
    <row r="17" spans="1:15">
      <c r="A17" s="16"/>
      <c r="B17" s="11" t="s">
        <v>23</v>
      </c>
      <c r="C17" s="25">
        <v>0.33733333333333332</v>
      </c>
      <c r="D17" s="25">
        <v>0</v>
      </c>
      <c r="E17" s="25">
        <v>0.30333333333333329</v>
      </c>
      <c r="F17" s="25">
        <v>0</v>
      </c>
      <c r="G17" s="26">
        <v>0.33833333333333337</v>
      </c>
      <c r="H17" s="28" t="str">
        <f t="shared" si="3"/>
        <v/>
      </c>
      <c r="I17" s="27" t="str">
        <f t="shared" si="4"/>
        <v/>
      </c>
      <c r="J17" s="28">
        <f t="shared" si="5"/>
        <v>3.4285907309822998</v>
      </c>
      <c r="K17" s="27" t="str">
        <f t="shared" si="6"/>
        <v/>
      </c>
      <c r="L17" s="18"/>
      <c r="O17" s="34"/>
    </row>
    <row r="18" spans="1:15">
      <c r="A18" s="16"/>
      <c r="B18" s="11" t="s">
        <v>11</v>
      </c>
      <c r="C18" s="25">
        <v>0.33033333333333331</v>
      </c>
      <c r="D18" s="25">
        <v>0.17233333333333334</v>
      </c>
      <c r="E18" s="25">
        <v>6.4666666666666664E-2</v>
      </c>
      <c r="F18" s="25">
        <v>0</v>
      </c>
      <c r="G18" s="26">
        <v>0.33266666666666667</v>
      </c>
      <c r="H18" s="28" t="str">
        <f t="shared" si="3"/>
        <v/>
      </c>
      <c r="I18" s="27"/>
      <c r="J18" s="28">
        <f t="shared" si="5"/>
        <v>3.3711660586407239</v>
      </c>
      <c r="K18" s="27" t="str">
        <f t="shared" si="6"/>
        <v/>
      </c>
      <c r="L18" s="18"/>
    </row>
    <row r="19" spans="1:15">
      <c r="A19" s="16"/>
      <c r="B19" s="11" t="s">
        <v>9</v>
      </c>
      <c r="C19" s="25">
        <v>0.12633333333333333</v>
      </c>
      <c r="D19" s="25">
        <v>0</v>
      </c>
      <c r="E19" s="25">
        <v>0.13300000000000001</v>
      </c>
      <c r="F19" s="25">
        <v>7.333333333333332E-2</v>
      </c>
      <c r="G19" s="26">
        <v>0.28333333333333333</v>
      </c>
      <c r="H19" s="28">
        <f t="shared" si="3"/>
        <v>286.36363636363643</v>
      </c>
      <c r="I19" s="27">
        <f t="shared" si="4"/>
        <v>-44.862155388471194</v>
      </c>
      <c r="J19" s="28">
        <f t="shared" si="5"/>
        <v>2.8712336170787731</v>
      </c>
      <c r="K19" s="27">
        <f t="shared" si="6"/>
        <v>0.86689258412798476</v>
      </c>
      <c r="L19" s="18"/>
    </row>
    <row r="20" spans="1:15">
      <c r="A20" s="16"/>
      <c r="B20" s="11" t="s">
        <v>6</v>
      </c>
      <c r="C20" s="25">
        <v>0.19766666666666666</v>
      </c>
      <c r="D20" s="25">
        <v>9.6999999999999989E-2</v>
      </c>
      <c r="E20" s="25">
        <v>0.54700000000000004</v>
      </c>
      <c r="F20" s="25">
        <v>0.128</v>
      </c>
      <c r="G20" s="26">
        <v>0.27866666666666667</v>
      </c>
      <c r="H20" s="28">
        <f t="shared" si="3"/>
        <v>117.70833333333334</v>
      </c>
      <c r="I20" s="27">
        <f t="shared" si="4"/>
        <v>-76.599634369287017</v>
      </c>
      <c r="J20" s="28">
        <f t="shared" si="5"/>
        <v>2.8239427104445345</v>
      </c>
      <c r="K20" s="27">
        <f t="shared" si="6"/>
        <v>1.5131216013870281</v>
      </c>
      <c r="L20" s="18"/>
    </row>
    <row r="21" spans="1:15">
      <c r="A21" s="16"/>
      <c r="B21" s="11" t="s">
        <v>22</v>
      </c>
      <c r="C21" s="25">
        <v>4.8999999999999995E-2</v>
      </c>
      <c r="D21" s="25">
        <v>0.24366666666666667</v>
      </c>
      <c r="E21" s="25">
        <v>3.8333333333333337E-2</v>
      </c>
      <c r="F21" s="25">
        <v>0.36133333333333334</v>
      </c>
      <c r="G21" s="26">
        <v>0.23266666666666666</v>
      </c>
      <c r="H21" s="28">
        <f t="shared" si="3"/>
        <v>-35.608856088560891</v>
      </c>
      <c r="I21" s="27">
        <f t="shared" si="4"/>
        <v>842.60869565217376</v>
      </c>
      <c r="J21" s="28">
        <f t="shared" si="5"/>
        <v>2.3577894879070396</v>
      </c>
      <c r="K21" s="27">
        <f t="shared" si="6"/>
        <v>4.2714161872487981</v>
      </c>
      <c r="L21" s="18"/>
    </row>
    <row r="22" spans="1:15">
      <c r="A22" s="16"/>
      <c r="B22" s="11" t="s">
        <v>8</v>
      </c>
      <c r="C22" s="25">
        <v>0.40900000000000003</v>
      </c>
      <c r="D22" s="25">
        <v>0.67799999999999994</v>
      </c>
      <c r="E22" s="25">
        <v>0.17733333333333334</v>
      </c>
      <c r="F22" s="25">
        <v>0.22966666666666669</v>
      </c>
      <c r="G22" s="26">
        <v>0.23033333333333336</v>
      </c>
      <c r="H22" s="28">
        <f t="shared" si="3"/>
        <v>0.29027576197389049</v>
      </c>
      <c r="I22" s="27">
        <f t="shared" si="4"/>
        <v>29.511278195488732</v>
      </c>
      <c r="J22" s="28">
        <f t="shared" si="5"/>
        <v>2.3341440345899205</v>
      </c>
      <c r="K22" s="27">
        <f t="shared" si="6"/>
        <v>2.7149499566553712</v>
      </c>
      <c r="L22" s="18"/>
    </row>
    <row r="23" spans="1:15">
      <c r="A23" s="16"/>
      <c r="B23" s="11" t="s">
        <v>26</v>
      </c>
      <c r="C23" s="25">
        <v>0.94633333333333336</v>
      </c>
      <c r="D23" s="25">
        <v>0.42</v>
      </c>
      <c r="E23" s="25">
        <v>0.33200000000000002</v>
      </c>
      <c r="F23" s="25">
        <v>0.21133333333333335</v>
      </c>
      <c r="G23" s="26">
        <v>0.14566666666666667</v>
      </c>
      <c r="H23" s="28">
        <f t="shared" si="3"/>
        <v>-31.072555205047326</v>
      </c>
      <c r="I23" s="27">
        <f t="shared" si="4"/>
        <v>-36.345381526104411</v>
      </c>
      <c r="J23" s="28">
        <f t="shared" si="5"/>
        <v>1.476151871368734</v>
      </c>
      <c r="K23" s="27">
        <f t="shared" si="6"/>
        <v>2.4982268106233745</v>
      </c>
      <c r="L23" s="18"/>
    </row>
    <row r="24" spans="1:15">
      <c r="A24" s="16"/>
      <c r="B24" s="11" t="s">
        <v>20</v>
      </c>
      <c r="C24" s="25">
        <v>0.24966666666666668</v>
      </c>
      <c r="D24" s="25">
        <v>0.11566666666666665</v>
      </c>
      <c r="E24" s="25">
        <v>0.12</v>
      </c>
      <c r="F24" s="25">
        <v>0.13933333333333334</v>
      </c>
      <c r="G24" s="26">
        <v>0.12466666666666666</v>
      </c>
      <c r="H24" s="28">
        <f t="shared" si="3"/>
        <v>-10.526315789473696</v>
      </c>
      <c r="I24" s="27">
        <f t="shared" si="4"/>
        <v>16.111111111111121</v>
      </c>
      <c r="J24" s="28">
        <f t="shared" si="5"/>
        <v>1.2633427915146602</v>
      </c>
      <c r="K24" s="27">
        <f t="shared" si="6"/>
        <v>1.6470959098431714</v>
      </c>
      <c r="L24" s="18"/>
    </row>
    <row r="25" spans="1:15">
      <c r="A25" s="16"/>
      <c r="B25" s="11" t="s">
        <v>19</v>
      </c>
      <c r="C25" s="25">
        <v>0.25066666666666665</v>
      </c>
      <c r="D25" s="25">
        <v>0</v>
      </c>
      <c r="E25" s="25">
        <v>8.4000000000000005E-2</v>
      </c>
      <c r="F25" s="25">
        <v>5.6333333333333339E-2</v>
      </c>
      <c r="G25" s="26">
        <v>5.4333333333333338E-2</v>
      </c>
      <c r="H25" s="28">
        <f t="shared" si="3"/>
        <v>-3.5502958579881727</v>
      </c>
      <c r="I25" s="27">
        <f t="shared" si="4"/>
        <v>-32.93650793650793</v>
      </c>
      <c r="J25" s="28">
        <f t="shared" si="5"/>
        <v>0.55060127009863535</v>
      </c>
      <c r="K25" s="27">
        <f t="shared" si="6"/>
        <v>0.66593112144377031</v>
      </c>
      <c r="L25" s="18"/>
    </row>
    <row r="26" spans="1:15">
      <c r="A26" s="16"/>
      <c r="B26" s="11" t="s">
        <v>21</v>
      </c>
      <c r="C26" s="25">
        <v>0.10066666666666667</v>
      </c>
      <c r="D26" s="25">
        <v>0.40966666666666668</v>
      </c>
      <c r="E26" s="25">
        <v>0.10433333333333333</v>
      </c>
      <c r="F26" s="25">
        <v>0.123</v>
      </c>
      <c r="G26" s="26">
        <v>0</v>
      </c>
      <c r="H26" s="28" t="str">
        <f t="shared" si="3"/>
        <v/>
      </c>
      <c r="I26" s="27" t="str">
        <f t="shared" si="4"/>
        <v/>
      </c>
      <c r="J26" s="28" t="str">
        <f t="shared" si="5"/>
        <v/>
      </c>
      <c r="K26" s="27">
        <f t="shared" si="6"/>
        <v>1.4540152888328475</v>
      </c>
      <c r="L26" s="18"/>
    </row>
    <row r="27" spans="1:15" s="23" customFormat="1">
      <c r="A27" s="16"/>
      <c r="B27" s="11" t="s">
        <v>25</v>
      </c>
      <c r="C27" s="25">
        <v>0.316</v>
      </c>
      <c r="D27" s="25">
        <v>0</v>
      </c>
      <c r="E27" s="25">
        <v>0.33266666666666667</v>
      </c>
      <c r="F27" s="25">
        <v>0</v>
      </c>
      <c r="G27" s="26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 t="str">
        <f t="shared" si="6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183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177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185.12366666666665</v>
      </c>
      <c r="D13" s="26">
        <v>171.35366666666667</v>
      </c>
      <c r="E13" s="26">
        <v>211.54066666666665</v>
      </c>
      <c r="F13" s="26">
        <v>236.92</v>
      </c>
      <c r="G13" s="26">
        <v>219.17600000000002</v>
      </c>
      <c r="H13" s="28">
        <f t="shared" ref="H13:H27" si="0">IF(OR(OR(G13=0,F13=0),G13=""),"",(G13/F13-1)*100)</f>
        <v>-7.4894479149079762</v>
      </c>
      <c r="I13" s="27">
        <f>IF(OR(OR(G13=0,F13=0),F13=""),"",(F13/E13-1)*100)</f>
        <v>11.997377966726642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75.757666666666637</v>
      </c>
      <c r="D14" s="25">
        <f>D13-SUM(D15:D27)</f>
        <v>91.40300000000002</v>
      </c>
      <c r="E14" s="25">
        <f>E13-SUM(E15:E27)</f>
        <v>90.63633333333334</v>
      </c>
      <c r="F14" s="25">
        <f>F13-SUM(F15:F27)</f>
        <v>109.97399999999998</v>
      </c>
      <c r="G14" s="26">
        <f>G13-SUM(G15:G27)</f>
        <v>88.421333333333337</v>
      </c>
      <c r="H14" s="28">
        <f t="shared" si="0"/>
        <v>-19.597965579743072</v>
      </c>
      <c r="I14" s="27">
        <f>IF(OR(OR(G14=0,F14=0),F14=""),"",(F14/E14-1)*100)</f>
        <v>21.335446785505408</v>
      </c>
      <c r="J14" s="28">
        <f t="shared" si="1"/>
        <v>40.342616588190921</v>
      </c>
      <c r="K14" s="27">
        <f t="shared" si="2"/>
        <v>46.418200236366694</v>
      </c>
      <c r="L14" s="18"/>
    </row>
    <row r="15" spans="1:15">
      <c r="A15" s="16"/>
      <c r="B15" s="12" t="s">
        <v>5</v>
      </c>
      <c r="C15" s="109">
        <v>34.414000000000001</v>
      </c>
      <c r="D15" s="109">
        <v>21.999666666666666</v>
      </c>
      <c r="E15" s="109">
        <v>33.957666666666661</v>
      </c>
      <c r="F15" s="109">
        <v>32.705333333333328</v>
      </c>
      <c r="G15" s="109">
        <v>38.538666666666671</v>
      </c>
      <c r="H15" s="50">
        <f t="shared" si="0"/>
        <v>17.836030820661296</v>
      </c>
      <c r="I15" s="36">
        <f t="shared" ref="I15:I27" si="3">IF(OR(OR(G15=0,F15=0),F15=""),"",(F15/E15-1)*100)</f>
        <v>-3.6879251617209619</v>
      </c>
      <c r="J15" s="50">
        <f t="shared" si="1"/>
        <v>17.583433709286904</v>
      </c>
      <c r="K15" s="36">
        <f t="shared" si="2"/>
        <v>13.804378411840846</v>
      </c>
      <c r="L15" s="18"/>
      <c r="N15" s="23" t="s">
        <v>5</v>
      </c>
      <c r="O15" s="34">
        <f>J15</f>
        <v>17.583433709286904</v>
      </c>
    </row>
    <row r="16" spans="1:15">
      <c r="A16" s="16"/>
      <c r="B16" s="11" t="s">
        <v>200</v>
      </c>
      <c r="C16" s="25">
        <v>23.405666666666665</v>
      </c>
      <c r="D16" s="25">
        <v>18.773333333333333</v>
      </c>
      <c r="E16" s="25">
        <v>33.115333333333332</v>
      </c>
      <c r="F16" s="25">
        <v>31.059666666666669</v>
      </c>
      <c r="G16" s="26">
        <v>27.532333333333337</v>
      </c>
      <c r="H16" s="28">
        <f t="shared" si="0"/>
        <v>-11.35663615192264</v>
      </c>
      <c r="I16" s="27">
        <f t="shared" si="3"/>
        <v>-6.2075976888853024</v>
      </c>
      <c r="J16" s="28">
        <f t="shared" si="1"/>
        <v>12.561746419924324</v>
      </c>
      <c r="K16" s="27">
        <f t="shared" si="2"/>
        <v>13.109769823850529</v>
      </c>
      <c r="L16" s="18"/>
      <c r="N16" s="23" t="s">
        <v>39</v>
      </c>
      <c r="O16" s="34">
        <f>100-O15</f>
        <v>82.416566290713092</v>
      </c>
    </row>
    <row r="17" spans="1:14">
      <c r="A17" s="16"/>
      <c r="B17" s="11" t="s">
        <v>191</v>
      </c>
      <c r="C17" s="25">
        <v>13.975999999999999</v>
      </c>
      <c r="D17" s="25">
        <v>11.036</v>
      </c>
      <c r="E17" s="25">
        <v>17.789333333333332</v>
      </c>
      <c r="F17" s="25">
        <v>21.508666666666667</v>
      </c>
      <c r="G17" s="26">
        <v>23.001666666666665</v>
      </c>
      <c r="H17" s="28">
        <f t="shared" si="0"/>
        <v>6.941387967640944</v>
      </c>
      <c r="I17" s="27">
        <f t="shared" si="3"/>
        <v>20.907660020986363</v>
      </c>
      <c r="J17" s="28">
        <f t="shared" si="1"/>
        <v>10.494610115462761</v>
      </c>
      <c r="K17" s="27">
        <f t="shared" si="2"/>
        <v>9.0784512352974289</v>
      </c>
      <c r="L17" s="18"/>
    </row>
    <row r="18" spans="1:14">
      <c r="A18" s="16"/>
      <c r="B18" s="11" t="s">
        <v>202</v>
      </c>
      <c r="C18" s="25">
        <v>3.8896666666666668</v>
      </c>
      <c r="D18" s="25">
        <v>2.0499999999999998</v>
      </c>
      <c r="E18" s="25">
        <v>3.2010000000000001</v>
      </c>
      <c r="F18" s="25">
        <v>5.0136666666666665</v>
      </c>
      <c r="G18" s="26">
        <v>7.1976666666666667</v>
      </c>
      <c r="H18" s="28">
        <f t="shared" si="0"/>
        <v>43.560933448573905</v>
      </c>
      <c r="I18" s="27">
        <f t="shared" si="3"/>
        <v>56.628137040508179</v>
      </c>
      <c r="J18" s="28">
        <f t="shared" si="1"/>
        <v>3.2839666143495023</v>
      </c>
      <c r="K18" s="27">
        <f t="shared" si="2"/>
        <v>2.1161854915864708</v>
      </c>
      <c r="L18" s="18"/>
    </row>
    <row r="19" spans="1:14">
      <c r="A19" s="16"/>
      <c r="B19" s="11" t="s">
        <v>205</v>
      </c>
      <c r="C19" s="25">
        <v>4.6533333333333333</v>
      </c>
      <c r="D19" s="25">
        <v>4.5686666666666662</v>
      </c>
      <c r="E19" s="25">
        <v>5.6493333333333338</v>
      </c>
      <c r="F19" s="25">
        <v>8.3640000000000008</v>
      </c>
      <c r="G19" s="26">
        <v>6.0776666666666666</v>
      </c>
      <c r="H19" s="28">
        <f t="shared" si="0"/>
        <v>-27.335405706998252</v>
      </c>
      <c r="I19" s="27">
        <f t="shared" si="3"/>
        <v>48.052867594996449</v>
      </c>
      <c r="J19" s="28">
        <f t="shared" si="1"/>
        <v>2.7729617598033847</v>
      </c>
      <c r="K19" s="27">
        <f t="shared" si="2"/>
        <v>3.5303055883842651</v>
      </c>
      <c r="L19" s="18"/>
    </row>
    <row r="20" spans="1:14">
      <c r="A20" s="16"/>
      <c r="B20" s="11" t="s">
        <v>8</v>
      </c>
      <c r="C20" s="25">
        <v>4.0256666666666669</v>
      </c>
      <c r="D20" s="25">
        <v>3.5056666666666665</v>
      </c>
      <c r="E20" s="25">
        <v>3.5350000000000001</v>
      </c>
      <c r="F20" s="25">
        <v>5.3560000000000008</v>
      </c>
      <c r="G20" s="26">
        <v>5.7919999999999989</v>
      </c>
      <c r="H20" s="28">
        <f t="shared" si="0"/>
        <v>8.1404032860343136</v>
      </c>
      <c r="I20" s="27">
        <f t="shared" si="3"/>
        <v>51.513437057991517</v>
      </c>
      <c r="J20" s="28">
        <f t="shared" si="1"/>
        <v>2.6426251049384963</v>
      </c>
      <c r="K20" s="27">
        <f t="shared" si="2"/>
        <v>2.2606787101131185</v>
      </c>
      <c r="L20" s="18"/>
    </row>
    <row r="21" spans="1:14">
      <c r="A21" s="16"/>
      <c r="B21" s="11" t="s">
        <v>203</v>
      </c>
      <c r="C21" s="25">
        <v>7.1019999999999994</v>
      </c>
      <c r="D21" s="25">
        <v>2.5960000000000001</v>
      </c>
      <c r="E21" s="25">
        <v>3.4833333333333329</v>
      </c>
      <c r="F21" s="25">
        <v>3.3053333333333335</v>
      </c>
      <c r="G21" s="26">
        <v>4.512666666666667</v>
      </c>
      <c r="H21" s="28">
        <f t="shared" si="0"/>
        <v>36.526825332795497</v>
      </c>
      <c r="I21" s="27">
        <f t="shared" si="3"/>
        <v>-5.1100478468899428</v>
      </c>
      <c r="J21" s="28">
        <f t="shared" si="1"/>
        <v>2.0589237264420679</v>
      </c>
      <c r="K21" s="27">
        <f t="shared" si="2"/>
        <v>1.3951263436321686</v>
      </c>
      <c r="L21" s="18"/>
    </row>
    <row r="22" spans="1:14">
      <c r="A22" s="16"/>
      <c r="B22" s="11" t="s">
        <v>19</v>
      </c>
      <c r="C22" s="25">
        <v>2.7103333333333333</v>
      </c>
      <c r="D22" s="25">
        <v>2.9313333333333333</v>
      </c>
      <c r="E22" s="25">
        <v>2.1776666666666666</v>
      </c>
      <c r="F22" s="25">
        <v>2.6253333333333333</v>
      </c>
      <c r="G22" s="26">
        <v>4.1509999999999998</v>
      </c>
      <c r="H22" s="28">
        <f t="shared" si="0"/>
        <v>58.113255459624177</v>
      </c>
      <c r="I22" s="27">
        <f t="shared" si="3"/>
        <v>20.557171284249186</v>
      </c>
      <c r="J22" s="28">
        <f t="shared" si="1"/>
        <v>1.8939117421615506</v>
      </c>
      <c r="K22" s="27">
        <f t="shared" si="2"/>
        <v>1.1081096291293826</v>
      </c>
      <c r="L22" s="18"/>
    </row>
    <row r="23" spans="1:14">
      <c r="A23" s="16"/>
      <c r="B23" s="11" t="s">
        <v>204</v>
      </c>
      <c r="C23" s="25">
        <v>4.1543333333333328</v>
      </c>
      <c r="D23" s="25">
        <v>2.59</v>
      </c>
      <c r="E23" s="25">
        <v>4.4023333333333339</v>
      </c>
      <c r="F23" s="25">
        <v>5.1510000000000007</v>
      </c>
      <c r="G23" s="26">
        <v>3.887</v>
      </c>
      <c r="H23" s="28">
        <f t="shared" si="0"/>
        <v>-24.538924480683377</v>
      </c>
      <c r="I23" s="27">
        <f t="shared" si="3"/>
        <v>17.006133111228895</v>
      </c>
      <c r="J23" s="28">
        <f t="shared" si="1"/>
        <v>1.7734605978756799</v>
      </c>
      <c r="K23" s="27">
        <f t="shared" si="2"/>
        <v>2.1741516123586027</v>
      </c>
      <c r="L23" s="18"/>
    </row>
    <row r="24" spans="1:14">
      <c r="A24" s="16"/>
      <c r="B24" s="11" t="s">
        <v>11</v>
      </c>
      <c r="C24" s="25">
        <v>0.84733333333333327</v>
      </c>
      <c r="D24" s="25">
        <v>2.1280000000000001</v>
      </c>
      <c r="E24" s="25">
        <v>2.7969999999999993</v>
      </c>
      <c r="F24" s="25">
        <v>3.1936666666666667</v>
      </c>
      <c r="G24" s="26">
        <v>3.1386666666666669</v>
      </c>
      <c r="H24" s="28">
        <f t="shared" si="0"/>
        <v>-1.7221584385763378</v>
      </c>
      <c r="I24" s="27">
        <f t="shared" si="3"/>
        <v>14.181861518293438</v>
      </c>
      <c r="J24" s="28">
        <f t="shared" si="1"/>
        <v>1.4320302709542407</v>
      </c>
      <c r="K24" s="27">
        <f t="shared" si="2"/>
        <v>1.3479936968878385</v>
      </c>
      <c r="L24" s="18"/>
    </row>
    <row r="25" spans="1:14">
      <c r="A25" s="16"/>
      <c r="B25" s="11" t="s">
        <v>9</v>
      </c>
      <c r="C25" s="25">
        <v>1.5976666666666668</v>
      </c>
      <c r="D25" s="25">
        <v>2.0726666666666667</v>
      </c>
      <c r="E25" s="25">
        <v>2.2396666666666665</v>
      </c>
      <c r="F25" s="25">
        <v>2.5430000000000001</v>
      </c>
      <c r="G25" s="26">
        <v>2.6223333333333336</v>
      </c>
      <c r="H25" s="28">
        <f t="shared" si="0"/>
        <v>3.1196749246297006</v>
      </c>
      <c r="I25" s="27">
        <f t="shared" si="3"/>
        <v>13.543682095549947</v>
      </c>
      <c r="J25" s="28">
        <f t="shared" si="1"/>
        <v>1.1964509496173548</v>
      </c>
      <c r="K25" s="27">
        <f t="shared" si="2"/>
        <v>1.0733580955596826</v>
      </c>
      <c r="L25" s="18"/>
    </row>
    <row r="26" spans="1:14">
      <c r="A26" s="16"/>
      <c r="B26" s="11" t="s">
        <v>201</v>
      </c>
      <c r="C26" s="25">
        <v>5.9103333333333339</v>
      </c>
      <c r="D26" s="25">
        <v>4.4459999999999997</v>
      </c>
      <c r="E26" s="25">
        <v>6.125</v>
      </c>
      <c r="F26" s="25">
        <v>2.2676666666666669</v>
      </c>
      <c r="G26" s="26">
        <v>2.2276666666666665</v>
      </c>
      <c r="H26" s="28">
        <f t="shared" si="0"/>
        <v>-1.7639276789651825</v>
      </c>
      <c r="I26" s="27">
        <f t="shared" si="3"/>
        <v>-62.976870748299319</v>
      </c>
      <c r="J26" s="28">
        <f t="shared" si="1"/>
        <v>1.0163825723011035</v>
      </c>
      <c r="K26" s="27">
        <f t="shared" si="2"/>
        <v>0.95714446507963324</v>
      </c>
      <c r="L26" s="18"/>
    </row>
    <row r="27" spans="1:14">
      <c r="A27" s="16"/>
      <c r="B27" s="11" t="s">
        <v>6</v>
      </c>
      <c r="C27" s="25">
        <v>2.6796666666666664</v>
      </c>
      <c r="D27" s="25">
        <v>1.2533333333333334</v>
      </c>
      <c r="E27" s="25">
        <v>2.4316666666666666</v>
      </c>
      <c r="F27" s="25">
        <v>3.8526666666666665</v>
      </c>
      <c r="G27" s="26">
        <v>2.0753333333333335</v>
      </c>
      <c r="H27" s="28">
        <f t="shared" si="0"/>
        <v>-46.132548883889932</v>
      </c>
      <c r="I27" s="27">
        <f t="shared" si="3"/>
        <v>58.437285812200138</v>
      </c>
      <c r="J27" s="28">
        <f t="shared" si="1"/>
        <v>0.94687982869170584</v>
      </c>
      <c r="K27" s="27">
        <f t="shared" si="2"/>
        <v>1.6261466599133321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466.96966666666668</v>
      </c>
      <c r="D13" s="26">
        <v>433.13266666666669</v>
      </c>
      <c r="E13" s="26">
        <v>534.52599999999995</v>
      </c>
      <c r="F13" s="26">
        <v>613.24599999999998</v>
      </c>
      <c r="G13" s="26">
        <v>606.05533333333335</v>
      </c>
      <c r="H13" s="28">
        <f t="shared" ref="H13:H27" si="0">IF(OR(OR(G13=0,F13=0),G13=""),"",(G13/F13-1)*100)</f>
        <v>-1.1725582664488088</v>
      </c>
      <c r="I13" s="27">
        <f>IF(OR(OR(G13=0,F13=0),F13=""),"",(F13/E13-1)*100)</f>
        <v>14.727066597321748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188.80700000000002</v>
      </c>
      <c r="D14" s="25">
        <f>D13-SUM(D15:D27)</f>
        <v>168.76833333333337</v>
      </c>
      <c r="E14" s="25">
        <f>E13-SUM(E15:E27)</f>
        <v>231.1316666666666</v>
      </c>
      <c r="F14" s="25">
        <f>F13-SUM(F15:F27)</f>
        <v>263.07166666666666</v>
      </c>
      <c r="G14" s="26">
        <f>G13-SUM(G15:G27)</f>
        <v>263.83233333333334</v>
      </c>
      <c r="H14" s="28">
        <f t="shared" si="0"/>
        <v>0.28914807752007388</v>
      </c>
      <c r="I14" s="27">
        <f>IF(OR(OR(G14=0,F14=0),F14=""),"",(F14/E14-1)*100)</f>
        <v>13.818963217213875</v>
      </c>
      <c r="J14" s="28">
        <f t="shared" si="1"/>
        <v>43.532713734609487</v>
      </c>
      <c r="K14" s="27">
        <f t="shared" si="2"/>
        <v>42.898227899842261</v>
      </c>
      <c r="L14" s="18"/>
    </row>
    <row r="15" spans="1:15">
      <c r="A15" s="16"/>
      <c r="B15" s="12" t="s">
        <v>5</v>
      </c>
      <c r="C15" s="109">
        <v>83.608666666666679</v>
      </c>
      <c r="D15" s="109">
        <v>90.36933333333333</v>
      </c>
      <c r="E15" s="109">
        <v>91.980999999999995</v>
      </c>
      <c r="F15" s="109">
        <v>114.57066666666667</v>
      </c>
      <c r="G15" s="109">
        <v>107.83966666666667</v>
      </c>
      <c r="H15" s="50">
        <f t="shared" si="0"/>
        <v>-5.8749767246997431</v>
      </c>
      <c r="I15" s="36">
        <f t="shared" ref="I15:I27" si="3">IF(OR(OR(G15=0,F15=0),F15=""),"",(F15/E15-1)*100)</f>
        <v>24.559057486509907</v>
      </c>
      <c r="J15" s="50">
        <f t="shared" si="1"/>
        <v>17.793699805188307</v>
      </c>
      <c r="K15" s="36">
        <f t="shared" si="2"/>
        <v>18.682660248361451</v>
      </c>
      <c r="L15" s="18"/>
      <c r="N15" s="23" t="s">
        <v>5</v>
      </c>
      <c r="O15" s="34">
        <f>J15</f>
        <v>17.793699805188307</v>
      </c>
    </row>
    <row r="16" spans="1:15">
      <c r="A16" s="16"/>
      <c r="B16" s="11" t="s">
        <v>24</v>
      </c>
      <c r="C16" s="55">
        <v>49.078666666666663</v>
      </c>
      <c r="D16" s="55">
        <v>43.106333333333332</v>
      </c>
      <c r="E16" s="55">
        <v>63.906000000000006</v>
      </c>
      <c r="F16" s="55">
        <v>67.99966666666667</v>
      </c>
      <c r="G16" s="56">
        <v>62.836999999999996</v>
      </c>
      <c r="H16" s="28">
        <f t="shared" si="0"/>
        <v>-7.592194079382752</v>
      </c>
      <c r="I16" s="27">
        <f t="shared" si="3"/>
        <v>6.405762630530254</v>
      </c>
      <c r="J16" s="28">
        <f t="shared" si="1"/>
        <v>10.368195203298267</v>
      </c>
      <c r="K16" s="27">
        <f t="shared" si="2"/>
        <v>11.088481077196862</v>
      </c>
      <c r="L16" s="18"/>
      <c r="N16" s="23" t="s">
        <v>39</v>
      </c>
      <c r="O16" s="34">
        <f>100-O15</f>
        <v>82.206300194811689</v>
      </c>
    </row>
    <row r="17" spans="1:14">
      <c r="A17" s="16"/>
      <c r="B17" s="11" t="s">
        <v>25</v>
      </c>
      <c r="C17" s="25">
        <v>36.624000000000002</v>
      </c>
      <c r="D17" s="25">
        <v>35.505666666666663</v>
      </c>
      <c r="E17" s="25">
        <v>44.214666666666666</v>
      </c>
      <c r="F17" s="25">
        <v>43.812999999999995</v>
      </c>
      <c r="G17" s="26">
        <v>45.718333333333334</v>
      </c>
      <c r="H17" s="28">
        <f t="shared" si="0"/>
        <v>4.3487853681175359</v>
      </c>
      <c r="I17" s="27">
        <f t="shared" si="3"/>
        <v>-0.90844666928018292</v>
      </c>
      <c r="J17" s="28">
        <f t="shared" si="1"/>
        <v>7.5435906292384738</v>
      </c>
      <c r="K17" s="27">
        <f t="shared" si="2"/>
        <v>7.1444412193475371</v>
      </c>
      <c r="L17" s="18"/>
    </row>
    <row r="18" spans="1:14">
      <c r="A18" s="16"/>
      <c r="B18" s="11" t="s">
        <v>26</v>
      </c>
      <c r="C18" s="25">
        <v>24.314666666666664</v>
      </c>
      <c r="D18" s="25">
        <v>21.901666666666667</v>
      </c>
      <c r="E18" s="25">
        <v>15.619</v>
      </c>
      <c r="F18" s="25">
        <v>20.318000000000001</v>
      </c>
      <c r="G18" s="26">
        <v>18.338666666666668</v>
      </c>
      <c r="H18" s="28">
        <f t="shared" si="0"/>
        <v>-9.7417724841683864</v>
      </c>
      <c r="I18" s="27">
        <f t="shared" si="3"/>
        <v>30.085152698636296</v>
      </c>
      <c r="J18" s="28">
        <f t="shared" si="1"/>
        <v>3.0259063253850313</v>
      </c>
      <c r="K18" s="27">
        <f t="shared" si="2"/>
        <v>3.3131891606304817</v>
      </c>
      <c r="L18" s="18"/>
    </row>
    <row r="19" spans="1:14">
      <c r="A19" s="16"/>
      <c r="B19" s="11" t="s">
        <v>21</v>
      </c>
      <c r="C19" s="25">
        <v>12.153666666666666</v>
      </c>
      <c r="D19" s="25">
        <v>6.819</v>
      </c>
      <c r="E19" s="25">
        <v>9.7076666666666664</v>
      </c>
      <c r="F19" s="25">
        <v>15.462000000000002</v>
      </c>
      <c r="G19" s="26">
        <v>17.321000000000002</v>
      </c>
      <c r="H19" s="28">
        <f t="shared" si="0"/>
        <v>12.023024188332677</v>
      </c>
      <c r="I19" s="27">
        <f t="shared" si="3"/>
        <v>59.276173471139671</v>
      </c>
      <c r="J19" s="28">
        <f t="shared" si="1"/>
        <v>2.8579898645118216</v>
      </c>
      <c r="K19" s="27">
        <f t="shared" si="2"/>
        <v>2.5213372773731915</v>
      </c>
      <c r="L19" s="18"/>
    </row>
    <row r="20" spans="1:14">
      <c r="A20" s="16"/>
      <c r="B20" s="11" t="s">
        <v>23</v>
      </c>
      <c r="C20" s="25">
        <v>11.063666666666668</v>
      </c>
      <c r="D20" s="25">
        <v>11.530333333333333</v>
      </c>
      <c r="E20" s="25">
        <v>12.949666666666667</v>
      </c>
      <c r="F20" s="25">
        <v>20.04066666666667</v>
      </c>
      <c r="G20" s="26">
        <v>17.100999999999999</v>
      </c>
      <c r="H20" s="28">
        <f t="shared" si="0"/>
        <v>-14.668507368351037</v>
      </c>
      <c r="I20" s="27">
        <f t="shared" si="3"/>
        <v>54.758166233365088</v>
      </c>
      <c r="J20" s="28">
        <f t="shared" si="1"/>
        <v>2.8216895486990734</v>
      </c>
      <c r="K20" s="27">
        <f t="shared" si="2"/>
        <v>3.2679653298458811</v>
      </c>
      <c r="L20" s="18"/>
    </row>
    <row r="21" spans="1:14">
      <c r="A21" s="16"/>
      <c r="B21" s="11" t="s">
        <v>20</v>
      </c>
      <c r="C21" s="25">
        <v>13.086999999999998</v>
      </c>
      <c r="D21" s="25">
        <v>8.4109999999999996</v>
      </c>
      <c r="E21" s="25">
        <v>13.322000000000001</v>
      </c>
      <c r="F21" s="25">
        <v>17.897000000000002</v>
      </c>
      <c r="G21" s="26">
        <v>16.604000000000003</v>
      </c>
      <c r="H21" s="28">
        <f t="shared" si="0"/>
        <v>-7.2246745264569423</v>
      </c>
      <c r="I21" s="27">
        <f t="shared" si="3"/>
        <v>34.341690436871339</v>
      </c>
      <c r="J21" s="28">
        <f t="shared" si="1"/>
        <v>2.7396838352493669</v>
      </c>
      <c r="K21" s="27">
        <f t="shared" si="2"/>
        <v>2.9184046858846213</v>
      </c>
      <c r="L21" s="18"/>
    </row>
    <row r="22" spans="1:14">
      <c r="A22" s="16"/>
      <c r="B22" s="11" t="s">
        <v>8</v>
      </c>
      <c r="C22" s="25">
        <v>13.068666666666667</v>
      </c>
      <c r="D22" s="25">
        <v>13.334333333333333</v>
      </c>
      <c r="E22" s="25">
        <v>14.624000000000001</v>
      </c>
      <c r="F22" s="25">
        <v>10.788333333333334</v>
      </c>
      <c r="G22" s="26">
        <v>14.569333333333333</v>
      </c>
      <c r="H22" s="28">
        <f t="shared" si="0"/>
        <v>35.047118801174108</v>
      </c>
      <c r="I22" s="27">
        <f t="shared" si="3"/>
        <v>-26.228574033552153</v>
      </c>
      <c r="J22" s="28">
        <f t="shared" si="1"/>
        <v>2.4039609144599559</v>
      </c>
      <c r="K22" s="27">
        <f t="shared" si="2"/>
        <v>1.7592178886341427</v>
      </c>
      <c r="L22" s="18"/>
    </row>
    <row r="23" spans="1:14">
      <c r="A23" s="16"/>
      <c r="B23" s="11" t="s">
        <v>6</v>
      </c>
      <c r="C23" s="25">
        <v>12.891</v>
      </c>
      <c r="D23" s="25">
        <v>8.6310000000000002</v>
      </c>
      <c r="E23" s="25">
        <v>11.026000000000002</v>
      </c>
      <c r="F23" s="25">
        <v>9.6630000000000003</v>
      </c>
      <c r="G23" s="26">
        <v>10.709333333333333</v>
      </c>
      <c r="H23" s="28">
        <f t="shared" si="0"/>
        <v>10.828245196453823</v>
      </c>
      <c r="I23" s="27">
        <f t="shared" si="3"/>
        <v>-12.361690549610028</v>
      </c>
      <c r="J23" s="28">
        <f t="shared" si="1"/>
        <v>1.7670553733817485</v>
      </c>
      <c r="K23" s="27">
        <f t="shared" si="2"/>
        <v>1.5757134983350893</v>
      </c>
      <c r="L23" s="18"/>
    </row>
    <row r="24" spans="1:14">
      <c r="A24" s="16"/>
      <c r="B24" s="11" t="s">
        <v>22</v>
      </c>
      <c r="C24" s="25">
        <v>5.2836666666666661</v>
      </c>
      <c r="D24" s="25">
        <v>5.8753333333333337</v>
      </c>
      <c r="E24" s="25">
        <v>5.5313333333333334</v>
      </c>
      <c r="F24" s="25">
        <v>8.1146666666666665</v>
      </c>
      <c r="G24" s="26">
        <v>8.7730000000000015</v>
      </c>
      <c r="H24" s="28">
        <f t="shared" si="0"/>
        <v>8.1128820243181252</v>
      </c>
      <c r="I24" s="27">
        <f t="shared" si="3"/>
        <v>46.703627817283348</v>
      </c>
      <c r="J24" s="28">
        <f t="shared" si="1"/>
        <v>1.4475575937510659</v>
      </c>
      <c r="K24" s="27">
        <f t="shared" si="2"/>
        <v>1.32323189497635</v>
      </c>
      <c r="L24" s="18"/>
    </row>
    <row r="25" spans="1:14">
      <c r="A25" s="16"/>
      <c r="B25" s="11" t="s">
        <v>19</v>
      </c>
      <c r="C25" s="25">
        <v>5.8906666666666672</v>
      </c>
      <c r="D25" s="25">
        <v>5.5873333333333335</v>
      </c>
      <c r="E25" s="25">
        <v>6.1093333333333328</v>
      </c>
      <c r="F25" s="25">
        <v>7.2016666666666671</v>
      </c>
      <c r="G25" s="26">
        <v>8.2210000000000001</v>
      </c>
      <c r="H25" s="28">
        <f t="shared" si="0"/>
        <v>14.154130988197178</v>
      </c>
      <c r="I25" s="27">
        <f t="shared" si="3"/>
        <v>17.879746835443044</v>
      </c>
      <c r="J25" s="28">
        <f t="shared" si="1"/>
        <v>1.3564768013481716</v>
      </c>
      <c r="K25" s="27">
        <f t="shared" si="2"/>
        <v>1.1743520001217567</v>
      </c>
      <c r="L25" s="18"/>
    </row>
    <row r="26" spans="1:14">
      <c r="A26" s="16"/>
      <c r="B26" s="11" t="s">
        <v>11</v>
      </c>
      <c r="C26" s="25">
        <v>6.4826666666666668</v>
      </c>
      <c r="D26" s="25">
        <v>7.7543333333333342</v>
      </c>
      <c r="E26" s="25">
        <v>7.836666666666666</v>
      </c>
      <c r="F26" s="25">
        <v>8.6963333333333335</v>
      </c>
      <c r="G26" s="26">
        <v>7.6523333333333339</v>
      </c>
      <c r="H26" s="28">
        <f t="shared" si="0"/>
        <v>-12.005059603664369</v>
      </c>
      <c r="I26" s="27">
        <f t="shared" si="3"/>
        <v>10.969800085070203</v>
      </c>
      <c r="J26" s="28">
        <f t="shared" si="1"/>
        <v>1.2626459850200697</v>
      </c>
      <c r="K26" s="27">
        <f t="shared" si="2"/>
        <v>1.4180823573791488</v>
      </c>
      <c r="L26" s="18"/>
    </row>
    <row r="27" spans="1:14">
      <c r="A27" s="16"/>
      <c r="B27" s="11" t="s">
        <v>9</v>
      </c>
      <c r="C27" s="25">
        <v>4.6156666666666659</v>
      </c>
      <c r="D27" s="25">
        <v>5.5386666666666668</v>
      </c>
      <c r="E27" s="25">
        <v>6.5670000000000002</v>
      </c>
      <c r="F27" s="25">
        <v>5.6093333333333346</v>
      </c>
      <c r="G27" s="26">
        <v>6.5383333333333331</v>
      </c>
      <c r="H27" s="28">
        <f t="shared" si="0"/>
        <v>16.561682909436627</v>
      </c>
      <c r="I27" s="27">
        <f t="shared" si="3"/>
        <v>-14.583016090553757</v>
      </c>
      <c r="J27" s="28">
        <f t="shared" si="1"/>
        <v>1.0788343858591569</v>
      </c>
      <c r="K27" s="27">
        <f t="shared" si="2"/>
        <v>0.91469546207122998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139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130.58599999999998</v>
      </c>
      <c r="D13" s="26">
        <v>129.32399999999998</v>
      </c>
      <c r="E13" s="26">
        <v>131.322</v>
      </c>
      <c r="F13" s="26">
        <v>160.983</v>
      </c>
      <c r="G13" s="26">
        <v>147.89966666666669</v>
      </c>
      <c r="H13" s="28">
        <f t="shared" ref="H13:H27" si="0">IF(OR(OR(G13=0,F13=0),G13=""),"",(G13/F13-1)*100)</f>
        <v>-8.1271521423587068</v>
      </c>
      <c r="I13" s="27">
        <f>IF(OR(OR(G13=0,F13=0),F13=""),"",(F13/E13-1)*100)</f>
        <v>22.586466852469499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49.220333333333329</v>
      </c>
      <c r="D14" s="25">
        <f>D13-SUM(D15:D27)</f>
        <v>52.566666666666649</v>
      </c>
      <c r="E14" s="25">
        <f>E13-SUM(E15:E27)</f>
        <v>47.961333333333343</v>
      </c>
      <c r="F14" s="25">
        <f>F13-SUM(F15:F27)</f>
        <v>57.12700000000001</v>
      </c>
      <c r="G14" s="26">
        <f>G13-SUM(G15:G27)</f>
        <v>55.164000000000016</v>
      </c>
      <c r="H14" s="28">
        <f t="shared" si="0"/>
        <v>-3.4362035464841401</v>
      </c>
      <c r="I14" s="27">
        <f>IF(OR(OR(G14=0,F14=0),F14=""),"",(F14/E14-1)*100)</f>
        <v>19.110533485307602</v>
      </c>
      <c r="J14" s="28">
        <f t="shared" si="1"/>
        <v>37.298258504075967</v>
      </c>
      <c r="K14" s="27">
        <f t="shared" si="2"/>
        <v>35.486355702154896</v>
      </c>
      <c r="L14" s="18"/>
    </row>
    <row r="15" spans="1:15">
      <c r="A15" s="16"/>
      <c r="B15" s="12" t="s">
        <v>5</v>
      </c>
      <c r="C15" s="109">
        <v>33.380666666666663</v>
      </c>
      <c r="D15" s="109">
        <v>32.635666666666665</v>
      </c>
      <c r="E15" s="109">
        <v>28.071666666666669</v>
      </c>
      <c r="F15" s="109">
        <v>47.638666666666666</v>
      </c>
      <c r="G15" s="109">
        <v>27.42</v>
      </c>
      <c r="H15" s="50">
        <f t="shared" si="0"/>
        <v>-42.441714013826306</v>
      </c>
      <c r="I15" s="36">
        <f t="shared" ref="I15:I27" si="3">IF(OR(OR(G15=0,F15=0),F15=""),"",(F15/E15-1)*100)</f>
        <v>69.703734489105244</v>
      </c>
      <c r="J15" s="50">
        <f t="shared" si="1"/>
        <v>18.539595536613785</v>
      </c>
      <c r="K15" s="36">
        <f t="shared" si="2"/>
        <v>29.592358613435373</v>
      </c>
      <c r="L15" s="18"/>
      <c r="N15" s="23" t="s">
        <v>5</v>
      </c>
      <c r="O15" s="34">
        <f>J15</f>
        <v>18.539595536613785</v>
      </c>
    </row>
    <row r="16" spans="1:15">
      <c r="A16" s="16"/>
      <c r="B16" s="11" t="s">
        <v>25</v>
      </c>
      <c r="C16" s="55">
        <v>6.8260000000000005</v>
      </c>
      <c r="D16" s="55">
        <v>6.6320000000000006</v>
      </c>
      <c r="E16" s="55">
        <v>10.173333333333334</v>
      </c>
      <c r="F16" s="55">
        <v>9.9139999999999997</v>
      </c>
      <c r="G16" s="56">
        <v>17.243333333333332</v>
      </c>
      <c r="H16" s="28">
        <f t="shared" si="0"/>
        <v>73.929123797996098</v>
      </c>
      <c r="I16" s="27">
        <f t="shared" si="3"/>
        <v>-2.5491480996068239</v>
      </c>
      <c r="J16" s="28">
        <f t="shared" si="1"/>
        <v>11.658804730233783</v>
      </c>
      <c r="K16" s="27">
        <f t="shared" si="2"/>
        <v>6.1584142424976545</v>
      </c>
      <c r="L16" s="18"/>
      <c r="N16" s="23" t="s">
        <v>39</v>
      </c>
      <c r="O16" s="34">
        <f>100-O15</f>
        <v>81.460404463386212</v>
      </c>
    </row>
    <row r="17" spans="1:14">
      <c r="A17" s="16"/>
      <c r="B17" s="11" t="s">
        <v>24</v>
      </c>
      <c r="C17" s="25">
        <v>11.057333333333332</v>
      </c>
      <c r="D17" s="25">
        <v>13.059333333333333</v>
      </c>
      <c r="E17" s="25">
        <v>17.869</v>
      </c>
      <c r="F17" s="25">
        <v>14.452333333333334</v>
      </c>
      <c r="G17" s="26">
        <v>15.450666666666669</v>
      </c>
      <c r="H17" s="28">
        <f t="shared" si="0"/>
        <v>6.9077657587010233</v>
      </c>
      <c r="I17" s="27">
        <f t="shared" si="3"/>
        <v>-19.120637230212466</v>
      </c>
      <c r="J17" s="28">
        <f t="shared" si="1"/>
        <v>10.4467217640788</v>
      </c>
      <c r="K17" s="27">
        <f t="shared" si="2"/>
        <v>8.977552495191004</v>
      </c>
      <c r="L17" s="18"/>
    </row>
    <row r="18" spans="1:14">
      <c r="A18" s="16"/>
      <c r="B18" s="11" t="s">
        <v>26</v>
      </c>
      <c r="C18" s="25">
        <v>9.0953333333333344</v>
      </c>
      <c r="D18" s="25">
        <v>4.6040000000000001</v>
      </c>
      <c r="E18" s="25">
        <v>4.9843333333333337</v>
      </c>
      <c r="F18" s="25">
        <v>4.1646666666666663</v>
      </c>
      <c r="G18" s="26">
        <v>5.4379999999999997</v>
      </c>
      <c r="H18" s="28">
        <f t="shared" si="0"/>
        <v>30.57467584440532</v>
      </c>
      <c r="I18" s="27">
        <f t="shared" si="3"/>
        <v>-16.44486056309772</v>
      </c>
      <c r="J18" s="28">
        <f t="shared" si="1"/>
        <v>3.6768169412146516</v>
      </c>
      <c r="K18" s="27">
        <f t="shared" si="2"/>
        <v>2.5870226462835615</v>
      </c>
      <c r="L18" s="18"/>
    </row>
    <row r="19" spans="1:14">
      <c r="A19" s="16"/>
      <c r="B19" s="11" t="s">
        <v>20</v>
      </c>
      <c r="C19" s="25">
        <v>3.5510000000000002</v>
      </c>
      <c r="D19" s="25">
        <v>3.8346666666666671</v>
      </c>
      <c r="E19" s="25">
        <v>3.0710000000000002</v>
      </c>
      <c r="F19" s="25">
        <v>3.9156666666666666</v>
      </c>
      <c r="G19" s="26">
        <v>4.7826666666666666</v>
      </c>
      <c r="H19" s="28">
        <f t="shared" si="0"/>
        <v>22.141823444283638</v>
      </c>
      <c r="I19" s="27">
        <f t="shared" si="3"/>
        <v>27.504613046781714</v>
      </c>
      <c r="J19" s="28">
        <f t="shared" si="1"/>
        <v>3.2337237631817963</v>
      </c>
      <c r="K19" s="27">
        <f t="shared" si="2"/>
        <v>2.4323479290773973</v>
      </c>
      <c r="L19" s="18"/>
    </row>
    <row r="20" spans="1:14">
      <c r="A20" s="16"/>
      <c r="B20" s="11" t="s">
        <v>6</v>
      </c>
      <c r="C20" s="25">
        <v>3.5516666666666663</v>
      </c>
      <c r="D20" s="25">
        <v>2.488666666666667</v>
      </c>
      <c r="E20" s="25">
        <v>3.9786666666666668</v>
      </c>
      <c r="F20" s="25">
        <v>3.4776666666666665</v>
      </c>
      <c r="G20" s="26">
        <v>4.0606666666666671</v>
      </c>
      <c r="H20" s="28">
        <f t="shared" si="0"/>
        <v>16.764113869452714</v>
      </c>
      <c r="I20" s="27">
        <f t="shared" si="3"/>
        <v>-12.592158176943713</v>
      </c>
      <c r="J20" s="28">
        <f t="shared" si="1"/>
        <v>2.7455549820937164</v>
      </c>
      <c r="K20" s="27">
        <f t="shared" si="2"/>
        <v>2.1602695108593242</v>
      </c>
      <c r="L20" s="18"/>
    </row>
    <row r="21" spans="1:14">
      <c r="A21" s="16"/>
      <c r="B21" s="11" t="s">
        <v>23</v>
      </c>
      <c r="C21" s="25">
        <v>2.9073333333333333</v>
      </c>
      <c r="D21" s="25">
        <v>2.3563333333333336</v>
      </c>
      <c r="E21" s="25">
        <v>2.2526666666666664</v>
      </c>
      <c r="F21" s="25">
        <v>3.6386666666666669</v>
      </c>
      <c r="G21" s="26">
        <v>3.4676666666666662</v>
      </c>
      <c r="H21" s="28">
        <f t="shared" si="0"/>
        <v>-4.6995236350311664</v>
      </c>
      <c r="I21" s="27">
        <f t="shared" si="3"/>
        <v>61.527079017460821</v>
      </c>
      <c r="J21" s="28">
        <f t="shared" si="1"/>
        <v>2.3446074929174952</v>
      </c>
      <c r="K21" s="27">
        <f t="shared" si="2"/>
        <v>2.2602800709805795</v>
      </c>
      <c r="L21" s="18"/>
    </row>
    <row r="22" spans="1:14">
      <c r="A22" s="16"/>
      <c r="B22" s="11" t="s">
        <v>21</v>
      </c>
      <c r="C22" s="25">
        <v>1.3320000000000001</v>
      </c>
      <c r="D22" s="25">
        <v>1.5733333333333333</v>
      </c>
      <c r="E22" s="25">
        <v>1.0526666666666669</v>
      </c>
      <c r="F22" s="25">
        <v>3.7739999999999996</v>
      </c>
      <c r="G22" s="26">
        <v>2.9756666666666667</v>
      </c>
      <c r="H22" s="28">
        <f t="shared" si="0"/>
        <v>-21.153506447624082</v>
      </c>
      <c r="I22" s="27">
        <f t="shared" si="3"/>
        <v>258.5180493983533</v>
      </c>
      <c r="J22" s="28">
        <f t="shared" si="1"/>
        <v>2.0119495423699396</v>
      </c>
      <c r="K22" s="27">
        <f t="shared" si="2"/>
        <v>2.344346918618736</v>
      </c>
      <c r="L22" s="18"/>
    </row>
    <row r="23" spans="1:14">
      <c r="A23" s="16"/>
      <c r="B23" s="11" t="s">
        <v>19</v>
      </c>
      <c r="C23" s="25">
        <v>2.079333333333333</v>
      </c>
      <c r="D23" s="25">
        <v>1.6673333333333333</v>
      </c>
      <c r="E23" s="25">
        <v>1.482</v>
      </c>
      <c r="F23" s="25">
        <v>2.0373333333333332</v>
      </c>
      <c r="G23" s="26">
        <v>2.9103333333333334</v>
      </c>
      <c r="H23" s="28">
        <f t="shared" si="0"/>
        <v>42.850130890052363</v>
      </c>
      <c r="I23" s="27">
        <f t="shared" si="3"/>
        <v>37.471884840305883</v>
      </c>
      <c r="J23" s="28">
        <f t="shared" si="1"/>
        <v>1.9677754513758199</v>
      </c>
      <c r="K23" s="27">
        <f t="shared" si="2"/>
        <v>1.2655580609960886</v>
      </c>
      <c r="L23" s="18"/>
    </row>
    <row r="24" spans="1:14">
      <c r="A24" s="16"/>
      <c r="B24" s="11" t="s">
        <v>8</v>
      </c>
      <c r="C24" s="25">
        <v>2.8516666666666666</v>
      </c>
      <c r="D24" s="25">
        <v>3.202666666666667</v>
      </c>
      <c r="E24" s="25">
        <v>3.4449999999999998</v>
      </c>
      <c r="F24" s="25">
        <v>3.1280000000000001</v>
      </c>
      <c r="G24" s="26">
        <v>2.8480000000000003</v>
      </c>
      <c r="H24" s="28">
        <f t="shared" si="0"/>
        <v>-8.9514066496163665</v>
      </c>
      <c r="I24" s="27">
        <f t="shared" si="3"/>
        <v>-9.2017416545718369</v>
      </c>
      <c r="J24" s="28">
        <f t="shared" si="1"/>
        <v>1.9256297625191852</v>
      </c>
      <c r="K24" s="27">
        <f t="shared" si="2"/>
        <v>1.9430623109272409</v>
      </c>
      <c r="L24" s="18"/>
    </row>
    <row r="25" spans="1:14">
      <c r="A25" s="16"/>
      <c r="B25" s="11" t="s">
        <v>22</v>
      </c>
      <c r="C25" s="25">
        <v>1.8236666666666668</v>
      </c>
      <c r="D25" s="25">
        <v>1.8183333333333334</v>
      </c>
      <c r="E25" s="25">
        <v>2.7943333333333329</v>
      </c>
      <c r="F25" s="25">
        <v>2.11</v>
      </c>
      <c r="G25" s="26">
        <v>2.6940000000000004</v>
      </c>
      <c r="H25" s="28">
        <f t="shared" si="0"/>
        <v>27.67772511848343</v>
      </c>
      <c r="I25" s="27">
        <f t="shared" si="3"/>
        <v>-24.490039365382309</v>
      </c>
      <c r="J25" s="28">
        <f t="shared" si="1"/>
        <v>1.821505119461617</v>
      </c>
      <c r="K25" s="27">
        <f t="shared" si="2"/>
        <v>1.3106974028313547</v>
      </c>
      <c r="L25" s="18"/>
    </row>
    <row r="26" spans="1:14">
      <c r="A26" s="16"/>
      <c r="B26" s="11" t="s">
        <v>11</v>
      </c>
      <c r="C26" s="25">
        <v>1.5960000000000001</v>
      </c>
      <c r="D26" s="25">
        <v>1.9483333333333335</v>
      </c>
      <c r="E26" s="25">
        <v>2.8783333333333334</v>
      </c>
      <c r="F26" s="25">
        <v>3.9723333333333333</v>
      </c>
      <c r="G26" s="26">
        <v>2.2419999999999995</v>
      </c>
      <c r="H26" s="28">
        <f t="shared" si="0"/>
        <v>-43.55962070991022</v>
      </c>
      <c r="I26" s="27">
        <f t="shared" si="3"/>
        <v>38.008106543138375</v>
      </c>
      <c r="J26" s="28">
        <f t="shared" si="1"/>
        <v>1.5158925307471953</v>
      </c>
      <c r="K26" s="27">
        <f t="shared" si="2"/>
        <v>2.4675483332608619</v>
      </c>
      <c r="L26" s="18"/>
    </row>
    <row r="27" spans="1:14">
      <c r="A27" s="16"/>
      <c r="B27" s="11" t="s">
        <v>9</v>
      </c>
      <c r="C27" s="25">
        <v>1.3136666666666665</v>
      </c>
      <c r="D27" s="25">
        <v>0.93666666666666654</v>
      </c>
      <c r="E27" s="25">
        <v>1.3076666666666668</v>
      </c>
      <c r="F27" s="25">
        <v>1.6326666666666665</v>
      </c>
      <c r="G27" s="26">
        <v>1.2026666666666668</v>
      </c>
      <c r="H27" s="28">
        <f t="shared" si="0"/>
        <v>-26.337280522662297</v>
      </c>
      <c r="I27" s="27">
        <f t="shared" si="3"/>
        <v>24.853428498597996</v>
      </c>
      <c r="J27" s="28">
        <f t="shared" si="1"/>
        <v>0.81316387911624755</v>
      </c>
      <c r="K27" s="27">
        <f t="shared" si="2"/>
        <v>1.0141857628859361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138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18.384</v>
      </c>
      <c r="D13" s="26">
        <v>24.118333333333336</v>
      </c>
      <c r="E13" s="26">
        <v>31.688999999999997</v>
      </c>
      <c r="F13" s="26">
        <v>26.004999999999999</v>
      </c>
      <c r="G13" s="26">
        <v>24.895333333333337</v>
      </c>
      <c r="H13" s="28">
        <f t="shared" ref="H13:H27" si="0">IF(OR(OR(G13=0,F13=0),G13=""),"",(G13/F13-1)*100)</f>
        <v>-4.2671281163878527</v>
      </c>
      <c r="I13" s="27">
        <f>IF(OR(OR(G13=0,F13=0),F13=""),"",(F13/E13-1)*100)</f>
        <v>-17.936823503423895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3.8130000000000006</v>
      </c>
      <c r="D14" s="25">
        <f>D13-SUM(D15:D27)</f>
        <v>5.3993333333333347</v>
      </c>
      <c r="E14" s="25">
        <f>E13-SUM(E15:E27)</f>
        <v>9.4219999999999935</v>
      </c>
      <c r="F14" s="25">
        <f>F13-SUM(F15:F27)</f>
        <v>6.426999999999996</v>
      </c>
      <c r="G14" s="26">
        <f>G13-SUM(G15:G27)</f>
        <v>6.092333333333336</v>
      </c>
      <c r="H14" s="28">
        <f t="shared" si="0"/>
        <v>-5.2071987967428068</v>
      </c>
      <c r="I14" s="27">
        <f>IF(OR(OR(G14=0,F14=0),F14=""),"",(F14/E14-1)*100)</f>
        <v>-31.787306304393969</v>
      </c>
      <c r="J14" s="28">
        <f t="shared" si="1"/>
        <v>24.471788554749224</v>
      </c>
      <c r="K14" s="27">
        <f t="shared" si="2"/>
        <v>24.714477985002869</v>
      </c>
      <c r="L14" s="18"/>
    </row>
    <row r="15" spans="1:15">
      <c r="A15" s="16"/>
      <c r="B15" s="12" t="s">
        <v>5</v>
      </c>
      <c r="C15" s="109">
        <v>7.1126666666666667</v>
      </c>
      <c r="D15" s="109">
        <v>10.467333333333332</v>
      </c>
      <c r="E15" s="109">
        <v>12.840999999999999</v>
      </c>
      <c r="F15" s="109">
        <v>10.768000000000001</v>
      </c>
      <c r="G15" s="109">
        <v>10.726999999999999</v>
      </c>
      <c r="H15" s="50">
        <f t="shared" si="0"/>
        <v>-0.38075780089155131</v>
      </c>
      <c r="I15" s="36">
        <f t="shared" ref="I15:I26" si="3">IF(OR(OR(G15=0,F15=0),F15=""),"",(F15/E15-1)*100)</f>
        <v>-16.143602523167967</v>
      </c>
      <c r="J15" s="50">
        <f t="shared" si="1"/>
        <v>43.088396754411789</v>
      </c>
      <c r="K15" s="36">
        <f t="shared" si="2"/>
        <v>41.40742164968276</v>
      </c>
      <c r="L15" s="18"/>
      <c r="N15" s="23" t="s">
        <v>5</v>
      </c>
      <c r="O15" s="34">
        <f>J15</f>
        <v>43.088396754411789</v>
      </c>
    </row>
    <row r="16" spans="1:15">
      <c r="A16" s="16"/>
      <c r="B16" s="11" t="s">
        <v>25</v>
      </c>
      <c r="C16" s="55">
        <v>1.1116666666666666</v>
      </c>
      <c r="D16" s="55">
        <v>1.5126666666666668</v>
      </c>
      <c r="E16" s="55">
        <v>1.5893333333333333</v>
      </c>
      <c r="F16" s="55">
        <v>1.0943333333333334</v>
      </c>
      <c r="G16" s="56">
        <v>1.7423333333333335</v>
      </c>
      <c r="H16" s="28">
        <f t="shared" si="0"/>
        <v>59.214133414559853</v>
      </c>
      <c r="I16" s="27">
        <f t="shared" si="3"/>
        <v>-31.14513422818791</v>
      </c>
      <c r="J16" s="28">
        <f t="shared" si="1"/>
        <v>6.9986342821947893</v>
      </c>
      <c r="K16" s="27">
        <f t="shared" si="2"/>
        <v>4.2081650964558097</v>
      </c>
      <c r="L16" s="18"/>
      <c r="N16" s="23" t="s">
        <v>39</v>
      </c>
      <c r="O16" s="34">
        <f>100-O15</f>
        <v>56.911603245588211</v>
      </c>
    </row>
    <row r="17" spans="1:14">
      <c r="A17" s="16"/>
      <c r="B17" s="11" t="s">
        <v>24</v>
      </c>
      <c r="C17" s="25">
        <v>1.7686666666666666</v>
      </c>
      <c r="D17" s="25">
        <v>2.5616666666666665</v>
      </c>
      <c r="E17" s="25">
        <v>4.1636666666666668</v>
      </c>
      <c r="F17" s="25">
        <v>4.1529999999999996</v>
      </c>
      <c r="G17" s="26">
        <v>1.6633333333333333</v>
      </c>
      <c r="H17" s="28">
        <f t="shared" si="0"/>
        <v>-59.948631511357256</v>
      </c>
      <c r="I17" s="27">
        <f t="shared" si="3"/>
        <v>-0.25618445280602975</v>
      </c>
      <c r="J17" s="28">
        <f t="shared" si="1"/>
        <v>6.6813057333369024</v>
      </c>
      <c r="K17" s="27">
        <f t="shared" si="2"/>
        <v>15.970005768121515</v>
      </c>
      <c r="L17" s="18"/>
    </row>
    <row r="18" spans="1:14">
      <c r="A18" s="16"/>
      <c r="B18" s="11" t="s">
        <v>26</v>
      </c>
      <c r="C18" s="25">
        <v>2.1283333333333334</v>
      </c>
      <c r="D18" s="25">
        <v>1.4113333333333333</v>
      </c>
      <c r="E18" s="25">
        <v>0.94799999999999995</v>
      </c>
      <c r="F18" s="25">
        <v>0</v>
      </c>
      <c r="G18" s="26">
        <v>1.1529999999999998</v>
      </c>
      <c r="H18" s="28" t="str">
        <f t="shared" si="0"/>
        <v/>
      </c>
      <c r="I18" s="27" t="str">
        <f t="shared" si="3"/>
        <v/>
      </c>
      <c r="J18" s="28">
        <f t="shared" si="1"/>
        <v>4.6313900864954594</v>
      </c>
      <c r="K18" s="27" t="str">
        <f t="shared" si="2"/>
        <v/>
      </c>
      <c r="L18" s="18"/>
    </row>
    <row r="19" spans="1:14">
      <c r="A19" s="16"/>
      <c r="B19" s="11" t="s">
        <v>8</v>
      </c>
      <c r="C19" s="25">
        <v>0.14333333333333334</v>
      </c>
      <c r="D19" s="25">
        <v>0.30266666666666669</v>
      </c>
      <c r="E19" s="25">
        <v>0.36633333333333334</v>
      </c>
      <c r="F19" s="25">
        <v>0.31466666666666671</v>
      </c>
      <c r="G19" s="26">
        <v>0.67766666666666675</v>
      </c>
      <c r="H19" s="28">
        <f t="shared" si="0"/>
        <v>115.36016949152543</v>
      </c>
      <c r="I19" s="27"/>
      <c r="J19" s="28">
        <f t="shared" si="1"/>
        <v>2.722063037249284</v>
      </c>
      <c r="K19" s="27">
        <f t="shared" si="2"/>
        <v>1.210023713388451</v>
      </c>
      <c r="L19" s="18"/>
    </row>
    <row r="20" spans="1:14">
      <c r="A20" s="16"/>
      <c r="B20" s="11" t="s">
        <v>22</v>
      </c>
      <c r="C20" s="25">
        <v>0.36066666666666664</v>
      </c>
      <c r="D20" s="25">
        <v>0.26233333333333336</v>
      </c>
      <c r="E20" s="25">
        <v>0.18266666666666667</v>
      </c>
      <c r="F20" s="25">
        <v>0.51433333333333342</v>
      </c>
      <c r="G20" s="26">
        <v>0.58966666666666667</v>
      </c>
      <c r="H20" s="28">
        <f t="shared" si="0"/>
        <v>14.64679196370704</v>
      </c>
      <c r="I20" s="27">
        <f t="shared" si="3"/>
        <v>181.56934306569346</v>
      </c>
      <c r="J20" s="28">
        <f t="shared" si="1"/>
        <v>2.368583134724044</v>
      </c>
      <c r="K20" s="27">
        <f t="shared" si="2"/>
        <v>1.9778247772864199</v>
      </c>
      <c r="L20" s="18"/>
    </row>
    <row r="21" spans="1:14">
      <c r="A21" s="16"/>
      <c r="B21" s="11" t="s">
        <v>20</v>
      </c>
      <c r="C21" s="25">
        <v>0.47400000000000003</v>
      </c>
      <c r="D21" s="25">
        <v>0.41933333333333334</v>
      </c>
      <c r="E21" s="25">
        <v>0.11166666666666668</v>
      </c>
      <c r="F21" s="25">
        <v>1.083</v>
      </c>
      <c r="G21" s="26">
        <v>0.5036666666666666</v>
      </c>
      <c r="H21" s="28">
        <f t="shared" si="0"/>
        <v>-53.493382579255154</v>
      </c>
      <c r="I21" s="27">
        <f t="shared" si="3"/>
        <v>869.85074626865662</v>
      </c>
      <c r="J21" s="28">
        <f t="shared" si="1"/>
        <v>2.0231368663471061</v>
      </c>
      <c r="K21" s="27">
        <f t="shared" si="2"/>
        <v>4.1645837338973273</v>
      </c>
      <c r="L21" s="18"/>
    </row>
    <row r="22" spans="1:14">
      <c r="A22" s="16"/>
      <c r="B22" s="11" t="s">
        <v>23</v>
      </c>
      <c r="C22" s="25">
        <v>0.24666666666666667</v>
      </c>
      <c r="D22" s="25">
        <v>0.33166666666666667</v>
      </c>
      <c r="E22" s="25">
        <v>0.58699999999999997</v>
      </c>
      <c r="F22" s="25">
        <v>0.26566666666666666</v>
      </c>
      <c r="G22" s="26">
        <v>0.41100000000000003</v>
      </c>
      <c r="H22" s="28">
        <f t="shared" si="0"/>
        <v>54.705144291091614</v>
      </c>
      <c r="I22" s="27">
        <f t="shared" si="3"/>
        <v>-54.741624077228849</v>
      </c>
      <c r="J22" s="28">
        <f t="shared" si="1"/>
        <v>1.6509118174758322</v>
      </c>
      <c r="K22" s="27">
        <f t="shared" si="2"/>
        <v>1.0215984105620715</v>
      </c>
      <c r="L22" s="18"/>
    </row>
    <row r="23" spans="1:14">
      <c r="A23" s="16"/>
      <c r="B23" s="11" t="s">
        <v>6</v>
      </c>
      <c r="C23" s="25">
        <v>0.57733333333333337</v>
      </c>
      <c r="D23" s="25">
        <v>0.27233333333333332</v>
      </c>
      <c r="E23" s="25">
        <v>0.4916666666666667</v>
      </c>
      <c r="F23" s="25">
        <v>0.113</v>
      </c>
      <c r="G23" s="26">
        <v>0.38266666666666665</v>
      </c>
      <c r="H23" s="28">
        <f t="shared" si="0"/>
        <v>238.64306784660764</v>
      </c>
      <c r="I23" s="27">
        <f t="shared" si="3"/>
        <v>-77.016949152542381</v>
      </c>
      <c r="J23" s="28">
        <f t="shared" si="1"/>
        <v>1.5371020003749025</v>
      </c>
      <c r="K23" s="27">
        <f t="shared" si="2"/>
        <v>0.43453182080369168</v>
      </c>
      <c r="L23" s="18"/>
    </row>
    <row r="24" spans="1:14">
      <c r="A24" s="16"/>
      <c r="B24" s="11" t="s">
        <v>11</v>
      </c>
      <c r="C24" s="25">
        <v>0.33533333333333332</v>
      </c>
      <c r="D24" s="25">
        <v>0.33800000000000002</v>
      </c>
      <c r="E24" s="25">
        <v>0.39566666666666667</v>
      </c>
      <c r="F24" s="25">
        <v>0.26900000000000002</v>
      </c>
      <c r="G24" s="26">
        <v>0.31266666666666665</v>
      </c>
      <c r="H24" s="28">
        <f t="shared" si="0"/>
        <v>16.232961586121419</v>
      </c>
      <c r="I24" s="27">
        <f t="shared" si="3"/>
        <v>-32.013479359730411</v>
      </c>
      <c r="J24" s="28">
        <f t="shared" si="1"/>
        <v>1.2559248051843717</v>
      </c>
      <c r="K24" s="27">
        <f t="shared" si="2"/>
        <v>1.0344164583733899</v>
      </c>
      <c r="L24" s="18"/>
    </row>
    <row r="25" spans="1:14">
      <c r="A25" s="16"/>
      <c r="B25" s="11" t="s">
        <v>9</v>
      </c>
      <c r="C25" s="25">
        <v>7.6333333333333336E-2</v>
      </c>
      <c r="D25" s="25">
        <v>0.19600000000000004</v>
      </c>
      <c r="E25" s="25">
        <v>0.35433333333333339</v>
      </c>
      <c r="F25" s="25">
        <v>0.28033333333333332</v>
      </c>
      <c r="G25" s="26">
        <v>0.30433333333333334</v>
      </c>
      <c r="H25" s="28">
        <f t="shared" si="0"/>
        <v>8.5612366230677814</v>
      </c>
      <c r="I25" s="27">
        <f t="shared" si="3"/>
        <v>-20.884289746001894</v>
      </c>
      <c r="J25" s="28">
        <f t="shared" si="1"/>
        <v>1.2224513295664514</v>
      </c>
      <c r="K25" s="27">
        <f t="shared" si="2"/>
        <v>1.0779978209318721</v>
      </c>
      <c r="L25" s="18"/>
    </row>
    <row r="26" spans="1:14">
      <c r="A26" s="16"/>
      <c r="B26" s="11" t="s">
        <v>19</v>
      </c>
      <c r="C26" s="25">
        <v>0.10366666666666667</v>
      </c>
      <c r="D26" s="25">
        <v>0.32266666666666666</v>
      </c>
      <c r="E26" s="25">
        <v>5.6666666666666671E-2</v>
      </c>
      <c r="F26" s="25">
        <v>0.5043333333333333</v>
      </c>
      <c r="G26" s="26">
        <v>0.22666666666666668</v>
      </c>
      <c r="H26" s="28">
        <f t="shared" si="0"/>
        <v>-55.056179775280903</v>
      </c>
      <c r="I26" s="27">
        <f t="shared" si="3"/>
        <v>789.99999999999989</v>
      </c>
      <c r="J26" s="28">
        <f t="shared" si="1"/>
        <v>0.91047853680743374</v>
      </c>
      <c r="K26" s="27">
        <f t="shared" si="2"/>
        <v>1.9393706338524643</v>
      </c>
      <c r="L26" s="18"/>
    </row>
    <row r="27" spans="1:14">
      <c r="A27" s="16"/>
      <c r="B27" s="11" t="s">
        <v>21</v>
      </c>
      <c r="C27" s="25">
        <v>0.13233333333333333</v>
      </c>
      <c r="D27" s="25">
        <v>0.32100000000000001</v>
      </c>
      <c r="E27" s="25">
        <v>0.17900000000000002</v>
      </c>
      <c r="F27" s="25">
        <v>0.21833333333333335</v>
      </c>
      <c r="G27" s="26">
        <v>0.109</v>
      </c>
      <c r="H27" s="28">
        <f t="shared" si="0"/>
        <v>-50.076335877862597</v>
      </c>
      <c r="I27" s="27"/>
      <c r="J27" s="28">
        <f t="shared" si="1"/>
        <v>0.43783306108239822</v>
      </c>
      <c r="K27" s="27">
        <f t="shared" si="2"/>
        <v>0.83958213164135109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4" t="s">
        <v>137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8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27</v>
      </c>
      <c r="C13" s="26">
        <v>94.675333333333342</v>
      </c>
      <c r="D13" s="26">
        <v>113.29933333333334</v>
      </c>
      <c r="E13" s="26">
        <v>129.06533333333334</v>
      </c>
      <c r="F13" s="26">
        <v>150.82233333333332</v>
      </c>
      <c r="G13" s="26">
        <v>146.24699999999999</v>
      </c>
      <c r="H13" s="28">
        <f t="shared" ref="H13:H27" si="0">IF(OR(OR(G13=0,F13=0),G13=""),"",(G13/F13-1)*100)</f>
        <v>-3.0335914000358066</v>
      </c>
      <c r="I13" s="27">
        <f>IF(OR(OR(G13=0,F13=0),F13=""),"",(F13/E13-1)*100)</f>
        <v>16.857353898284046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30</v>
      </c>
      <c r="C14" s="25">
        <f>C13-SUM(C15:C27)</f>
        <v>19.301666666666662</v>
      </c>
      <c r="D14" s="25">
        <f>D13-SUM(D15:D27)</f>
        <v>27.973333333333343</v>
      </c>
      <c r="E14" s="25">
        <f>E13-SUM(E15:E27)</f>
        <v>35.901999999999987</v>
      </c>
      <c r="F14" s="25">
        <f>F13-SUM(F15:F27)</f>
        <v>47.85533333333332</v>
      </c>
      <c r="G14" s="26">
        <f>G13-SUM(G15:G27)</f>
        <v>48.600666666666669</v>
      </c>
      <c r="H14" s="28">
        <f t="shared" si="0"/>
        <v>1.5574718248053454</v>
      </c>
      <c r="I14" s="27">
        <f>IF(OR(OR(G14=0,F14=0),F14=""),"",(F14/E14-1)*100)</f>
        <v>33.294338291274414</v>
      </c>
      <c r="J14" s="28">
        <f t="shared" si="1"/>
        <v>33.231906751363567</v>
      </c>
      <c r="K14" s="27">
        <f t="shared" si="2"/>
        <v>31.729606800053922</v>
      </c>
      <c r="L14" s="18"/>
    </row>
    <row r="15" spans="1:18">
      <c r="A15" s="16"/>
      <c r="B15" s="12" t="s">
        <v>5</v>
      </c>
      <c r="C15" s="109">
        <v>39.405333333333338</v>
      </c>
      <c r="D15" s="109">
        <v>42.619333333333337</v>
      </c>
      <c r="E15" s="109">
        <v>41.713333333333338</v>
      </c>
      <c r="F15" s="109">
        <v>45.439666666666675</v>
      </c>
      <c r="G15" s="109">
        <v>45.638666666666666</v>
      </c>
      <c r="H15" s="50">
        <f t="shared" si="0"/>
        <v>0.43794335345768154</v>
      </c>
      <c r="I15" s="36">
        <f t="shared" ref="I15:I27" si="3">IF(OR(OR(G15=0,F15=0),F15=""),"",(F15/E15-1)*100)</f>
        <v>8.9331948217995958</v>
      </c>
      <c r="J15" s="50">
        <f t="shared" si="1"/>
        <v>31.20656606061435</v>
      </c>
      <c r="K15" s="36">
        <f t="shared" si="2"/>
        <v>30.127943032309545</v>
      </c>
      <c r="L15" s="18"/>
      <c r="N15" s="23" t="s">
        <v>5</v>
      </c>
      <c r="O15" s="34">
        <f>J15</f>
        <v>31.20656606061435</v>
      </c>
      <c r="R15" s="122"/>
    </row>
    <row r="16" spans="1:18">
      <c r="A16" s="16"/>
      <c r="B16" s="11" t="s">
        <v>24</v>
      </c>
      <c r="C16" s="55">
        <v>8.9056666666666668</v>
      </c>
      <c r="D16" s="55">
        <v>17.425333333333331</v>
      </c>
      <c r="E16" s="55">
        <v>17.555333333333333</v>
      </c>
      <c r="F16" s="55">
        <v>19.46166666666667</v>
      </c>
      <c r="G16" s="56">
        <v>15.192999999999998</v>
      </c>
      <c r="H16" s="28">
        <f t="shared" si="0"/>
        <v>-21.933715851674251</v>
      </c>
      <c r="I16" s="27">
        <f t="shared" si="3"/>
        <v>10.858998215167293</v>
      </c>
      <c r="J16" s="28">
        <f t="shared" si="1"/>
        <v>10.388589167641046</v>
      </c>
      <c r="K16" s="27">
        <f t="shared" si="2"/>
        <v>12.903703474507536</v>
      </c>
      <c r="L16" s="18"/>
      <c r="N16" s="23" t="s">
        <v>39</v>
      </c>
      <c r="O16" s="34">
        <f>100-O15</f>
        <v>68.79343393938565</v>
      </c>
    </row>
    <row r="17" spans="1:14">
      <c r="A17" s="16"/>
      <c r="B17" s="11" t="s">
        <v>25</v>
      </c>
      <c r="C17" s="25">
        <v>8.7426666666666666</v>
      </c>
      <c r="D17" s="25">
        <v>8.8343333333333334</v>
      </c>
      <c r="E17" s="25">
        <v>12.526666666666666</v>
      </c>
      <c r="F17" s="25">
        <v>14.834333333333333</v>
      </c>
      <c r="G17" s="26">
        <v>11.866666666666667</v>
      </c>
      <c r="H17" s="28">
        <f t="shared" si="0"/>
        <v>-20.005392894861018</v>
      </c>
      <c r="I17" s="27">
        <f t="shared" si="3"/>
        <v>18.422032996274631</v>
      </c>
      <c r="J17" s="28">
        <f t="shared" si="1"/>
        <v>8.1141265575818089</v>
      </c>
      <c r="K17" s="27">
        <f t="shared" si="2"/>
        <v>9.8356344219578453</v>
      </c>
      <c r="L17" s="18"/>
    </row>
    <row r="18" spans="1:14">
      <c r="A18" s="16"/>
      <c r="B18" s="11" t="s">
        <v>20</v>
      </c>
      <c r="C18" s="25">
        <v>2.3663333333333334</v>
      </c>
      <c r="D18" s="25">
        <v>3.1856666666666666</v>
      </c>
      <c r="E18" s="25">
        <v>3.5723333333333329</v>
      </c>
      <c r="F18" s="25">
        <v>3.2563333333333335</v>
      </c>
      <c r="G18" s="26">
        <v>4.1189999999999998</v>
      </c>
      <c r="H18" s="28">
        <f t="shared" si="0"/>
        <v>26.491964377111255</v>
      </c>
      <c r="I18" s="27">
        <f t="shared" si="3"/>
        <v>-8.8457590743678089</v>
      </c>
      <c r="J18" s="28">
        <f t="shared" si="1"/>
        <v>2.8164680301134384</v>
      </c>
      <c r="K18" s="27">
        <f t="shared" si="2"/>
        <v>2.1590524833855289</v>
      </c>
      <c r="L18" s="18"/>
    </row>
    <row r="19" spans="1:14">
      <c r="A19" s="16"/>
      <c r="B19" s="11" t="s">
        <v>8</v>
      </c>
      <c r="C19" s="25">
        <v>2.1473333333333331</v>
      </c>
      <c r="D19" s="25">
        <v>1.7256666666666665</v>
      </c>
      <c r="E19" s="25">
        <v>2.7453333333333334</v>
      </c>
      <c r="F19" s="25">
        <v>2.5259999999999998</v>
      </c>
      <c r="G19" s="26">
        <v>3.9696666666666669</v>
      </c>
      <c r="H19" s="28">
        <f t="shared" si="0"/>
        <v>57.15228292425445</v>
      </c>
      <c r="I19" s="27">
        <f t="shared" si="3"/>
        <v>-7.9893152015541595</v>
      </c>
      <c r="J19" s="28">
        <f t="shared" si="1"/>
        <v>2.7143576734337578</v>
      </c>
      <c r="K19" s="27">
        <f t="shared" si="2"/>
        <v>1.6748182740398747</v>
      </c>
      <c r="L19" s="18"/>
    </row>
    <row r="20" spans="1:14">
      <c r="A20" s="16"/>
      <c r="B20" s="11" t="s">
        <v>26</v>
      </c>
      <c r="C20" s="25">
        <v>5.9353333333333325</v>
      </c>
      <c r="D20" s="25">
        <v>3.4449999999999998</v>
      </c>
      <c r="E20" s="25">
        <v>3.8693333333333335</v>
      </c>
      <c r="F20" s="25">
        <v>4.4460000000000006</v>
      </c>
      <c r="G20" s="26">
        <v>3.7966666666666669</v>
      </c>
      <c r="H20" s="28">
        <f t="shared" si="0"/>
        <v>-14.604888289098827</v>
      </c>
      <c r="I20" s="27">
        <f t="shared" si="3"/>
        <v>14.903514817367336</v>
      </c>
      <c r="J20" s="28">
        <f t="shared" si="1"/>
        <v>2.5960646486195733</v>
      </c>
      <c r="K20" s="27">
        <f t="shared" si="2"/>
        <v>2.9478392899371673</v>
      </c>
      <c r="L20" s="18"/>
    </row>
    <row r="21" spans="1:14">
      <c r="A21" s="16"/>
      <c r="B21" s="11" t="s">
        <v>21</v>
      </c>
      <c r="C21" s="25">
        <v>0.82633333333333336</v>
      </c>
      <c r="D21" s="25">
        <v>0.7513333333333333</v>
      </c>
      <c r="E21" s="25">
        <v>1.0090000000000001</v>
      </c>
      <c r="F21" s="25">
        <v>2.2846666666666664</v>
      </c>
      <c r="G21" s="26">
        <v>3.0306666666666664</v>
      </c>
      <c r="H21" s="28">
        <f t="shared" si="0"/>
        <v>32.652465713451996</v>
      </c>
      <c r="I21" s="27">
        <f t="shared" si="3"/>
        <v>126.42880740006603</v>
      </c>
      <c r="J21" s="28">
        <f t="shared" si="1"/>
        <v>2.072293220829601</v>
      </c>
      <c r="K21" s="27">
        <f t="shared" si="2"/>
        <v>1.5148066046805624</v>
      </c>
      <c r="L21" s="18"/>
    </row>
    <row r="22" spans="1:14">
      <c r="A22" s="16"/>
      <c r="B22" s="11" t="s">
        <v>23</v>
      </c>
      <c r="C22" s="25">
        <v>1.6543333333333334</v>
      </c>
      <c r="D22" s="25">
        <v>1.8966666666666665</v>
      </c>
      <c r="E22" s="25">
        <v>2.3833333333333333</v>
      </c>
      <c r="F22" s="25">
        <v>2.7970000000000002</v>
      </c>
      <c r="G22" s="26">
        <v>2.9433333333333334</v>
      </c>
      <c r="H22" s="28">
        <f t="shared" si="0"/>
        <v>5.2317959718746199</v>
      </c>
      <c r="I22" s="27">
        <f t="shared" si="3"/>
        <v>17.356643356643374</v>
      </c>
      <c r="J22" s="28">
        <f t="shared" si="1"/>
        <v>2.0125768961642523</v>
      </c>
      <c r="K22" s="27">
        <f t="shared" si="2"/>
        <v>1.8544998861795448</v>
      </c>
      <c r="L22" s="18"/>
    </row>
    <row r="23" spans="1:14">
      <c r="A23" s="16"/>
      <c r="B23" s="11" t="s">
        <v>11</v>
      </c>
      <c r="C23" s="25">
        <v>0.76</v>
      </c>
      <c r="D23" s="25">
        <v>0.70699999999999996</v>
      </c>
      <c r="E23" s="25">
        <v>1.9330000000000001</v>
      </c>
      <c r="F23" s="25">
        <v>0.99166666666666659</v>
      </c>
      <c r="G23" s="26">
        <v>1.8356666666666666</v>
      </c>
      <c r="H23" s="28">
        <f t="shared" si="0"/>
        <v>85.109243697478988</v>
      </c>
      <c r="I23" s="27">
        <f t="shared" si="3"/>
        <v>-48.698051388170384</v>
      </c>
      <c r="J23" s="28">
        <f t="shared" si="1"/>
        <v>1.2551824424888489</v>
      </c>
      <c r="K23" s="27">
        <f t="shared" si="2"/>
        <v>0.65750651428722984</v>
      </c>
      <c r="L23" s="18"/>
    </row>
    <row r="24" spans="1:14">
      <c r="A24" s="16"/>
      <c r="B24" s="11" t="s">
        <v>6</v>
      </c>
      <c r="C24" s="25">
        <v>1.7213333333333332</v>
      </c>
      <c r="D24" s="25">
        <v>1.9443333333333335</v>
      </c>
      <c r="E24" s="25">
        <v>2.1283333333333334</v>
      </c>
      <c r="F24" s="25">
        <v>1.8036666666666668</v>
      </c>
      <c r="G24" s="26">
        <v>1.5993333333333333</v>
      </c>
      <c r="H24" s="28">
        <f t="shared" si="0"/>
        <v>-11.3287747181667</v>
      </c>
      <c r="I24" s="27">
        <f t="shared" si="3"/>
        <v>-15.254502740798747</v>
      </c>
      <c r="J24" s="28">
        <f t="shared" si="1"/>
        <v>1.0935836860471213</v>
      </c>
      <c r="K24" s="27">
        <f t="shared" si="2"/>
        <v>1.1958883189271263</v>
      </c>
      <c r="L24" s="18"/>
    </row>
    <row r="25" spans="1:14">
      <c r="A25" s="16"/>
      <c r="B25" s="11" t="s">
        <v>22</v>
      </c>
      <c r="C25" s="25">
        <v>1.0746666666666667</v>
      </c>
      <c r="D25" s="25">
        <v>0.92300000000000004</v>
      </c>
      <c r="E25" s="25">
        <v>1.2926666666666666</v>
      </c>
      <c r="F25" s="25">
        <v>2.444</v>
      </c>
      <c r="G25" s="26">
        <v>1.5596666666666668</v>
      </c>
      <c r="H25" s="28">
        <f t="shared" si="0"/>
        <v>-36.183851609383524</v>
      </c>
      <c r="I25" s="27">
        <f t="shared" si="3"/>
        <v>89.066529138731298</v>
      </c>
      <c r="J25" s="28">
        <f t="shared" si="1"/>
        <v>1.0664606225540809</v>
      </c>
      <c r="K25" s="27">
        <f t="shared" si="2"/>
        <v>1.6204496681525946</v>
      </c>
      <c r="L25" s="18"/>
    </row>
    <row r="26" spans="1:14">
      <c r="A26" s="16"/>
      <c r="B26" s="11" t="s">
        <v>19</v>
      </c>
      <c r="C26" s="25">
        <v>1.1176666666666666</v>
      </c>
      <c r="D26" s="25">
        <v>1.3160000000000001</v>
      </c>
      <c r="E26" s="25">
        <v>1.7439999999999998</v>
      </c>
      <c r="F26" s="25">
        <v>1.4083333333333334</v>
      </c>
      <c r="G26" s="26">
        <v>1.4386666666666665</v>
      </c>
      <c r="H26" s="28">
        <f t="shared" si="0"/>
        <v>2.1538461538461284</v>
      </c>
      <c r="I26" s="27">
        <f t="shared" si="3"/>
        <v>-19.246941896024449</v>
      </c>
      <c r="J26" s="28">
        <f t="shared" si="1"/>
        <v>0.98372388265514277</v>
      </c>
      <c r="K26" s="27">
        <f t="shared" si="2"/>
        <v>0.93376975558438524</v>
      </c>
      <c r="L26" s="18"/>
    </row>
    <row r="27" spans="1:14">
      <c r="A27" s="16"/>
      <c r="B27" s="11" t="s">
        <v>9</v>
      </c>
      <c r="C27" s="25">
        <v>0.71666666666666679</v>
      </c>
      <c r="D27" s="25">
        <v>0.55233333333333334</v>
      </c>
      <c r="E27" s="25">
        <v>0.69066666666666665</v>
      </c>
      <c r="F27" s="25">
        <v>1.2736666666666665</v>
      </c>
      <c r="G27" s="26">
        <v>0.65533333333333343</v>
      </c>
      <c r="H27" s="28">
        <f t="shared" si="0"/>
        <v>-48.547500654278977</v>
      </c>
      <c r="I27" s="27">
        <f t="shared" si="3"/>
        <v>84.411196911196896</v>
      </c>
      <c r="J27" s="28">
        <f t="shared" si="1"/>
        <v>0.4481003598934224</v>
      </c>
      <c r="K27" s="27">
        <f t="shared" si="2"/>
        <v>0.84448147599714452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136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28</v>
      </c>
      <c r="K10" s="188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503.70833333333331</v>
      </c>
      <c r="D13" s="26">
        <v>484.92</v>
      </c>
      <c r="E13" s="26">
        <v>539.16266666666672</v>
      </c>
      <c r="F13" s="26">
        <v>602.38300000000004</v>
      </c>
      <c r="G13" s="26">
        <v>637.58500000000004</v>
      </c>
      <c r="H13" s="28">
        <f t="shared" ref="H13:H27" si="0">IF(OR(OR(G13=0,F13=0),G13=""),"",(G13/F13-1)*100)</f>
        <v>5.843790412412031</v>
      </c>
      <c r="I13" s="27">
        <f>IF(OR(OR(G13=0,F13=0),F13=""),"",(F13/E13-1)*100)</f>
        <v>11.725651133115056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262.34433333333334</v>
      </c>
      <c r="D14" s="25">
        <f>D13-SUM(D15:D27)</f>
        <v>278.07966666666664</v>
      </c>
      <c r="E14" s="25">
        <f>E13-SUM(E15:E27)</f>
        <v>294.4980000000001</v>
      </c>
      <c r="F14" s="25">
        <f>F13-SUM(F15:F27)</f>
        <v>297.07499999999999</v>
      </c>
      <c r="G14" s="26">
        <f>G13-SUM(G15:G27)</f>
        <v>353.91700000000003</v>
      </c>
      <c r="H14" s="28">
        <f t="shared" si="0"/>
        <v>19.133888748632511</v>
      </c>
      <c r="I14" s="27">
        <f>IF(OR(OR(G14=0,F14=0),F14=""),"",(F14/E14-1)*100)</f>
        <v>0.87504838742533675</v>
      </c>
      <c r="J14" s="28">
        <f>IF(G14=0,"",G14/$G$13*100)</f>
        <v>55.508990958068338</v>
      </c>
      <c r="K14" s="27">
        <f t="shared" si="2"/>
        <v>49.316630781413153</v>
      </c>
      <c r="L14" s="18"/>
    </row>
    <row r="15" spans="1:15">
      <c r="A15" s="16"/>
      <c r="B15" s="12" t="s">
        <v>5</v>
      </c>
      <c r="C15" s="109">
        <v>82.560333333333332</v>
      </c>
      <c r="D15" s="109">
        <v>61.631666666666668</v>
      </c>
      <c r="E15" s="109">
        <v>83.10733333333333</v>
      </c>
      <c r="F15" s="109">
        <v>122.51066666666667</v>
      </c>
      <c r="G15" s="109">
        <v>93.981333333333339</v>
      </c>
      <c r="H15" s="50">
        <f t="shared" si="0"/>
        <v>-23.287223969613525</v>
      </c>
      <c r="I15" s="36">
        <f t="shared" ref="I15:I27" si="3">IF(OR(OR(G15=0,F15=0),F15=""),"",(F15/E15-1)*100)</f>
        <v>47.41258292489232</v>
      </c>
      <c r="J15" s="50">
        <f>IF(G15=0,"",G15/$G$13*100)</f>
        <v>14.740204574030653</v>
      </c>
      <c r="K15" s="36">
        <f t="shared" si="2"/>
        <v>20.337669998433995</v>
      </c>
      <c r="L15" s="18"/>
      <c r="N15" s="23" t="s">
        <v>5</v>
      </c>
      <c r="O15" s="34">
        <f>J15</f>
        <v>14.740204574030653</v>
      </c>
    </row>
    <row r="16" spans="1:15">
      <c r="A16" s="16"/>
      <c r="B16" s="11" t="s">
        <v>24</v>
      </c>
      <c r="C16" s="55">
        <v>31.786999999999995</v>
      </c>
      <c r="D16" s="55">
        <v>33.812333333333335</v>
      </c>
      <c r="E16" s="55">
        <v>46.305</v>
      </c>
      <c r="F16" s="55">
        <v>50.055</v>
      </c>
      <c r="G16" s="56">
        <v>40.81733333333333</v>
      </c>
      <c r="H16" s="28">
        <f t="shared" si="0"/>
        <v>-18.455032797256354</v>
      </c>
      <c r="I16" s="27">
        <f t="shared" si="3"/>
        <v>8.0984774862325803</v>
      </c>
      <c r="J16" s="28">
        <f t="shared" si="1"/>
        <v>6.4018653721987384</v>
      </c>
      <c r="K16" s="27">
        <f t="shared" si="2"/>
        <v>8.3094974459770601</v>
      </c>
      <c r="L16" s="18"/>
      <c r="N16" s="23" t="s">
        <v>39</v>
      </c>
      <c r="O16" s="34">
        <f>100-O15</f>
        <v>85.259795425969344</v>
      </c>
    </row>
    <row r="17" spans="1:14">
      <c r="A17" s="16"/>
      <c r="B17" s="11" t="s">
        <v>25</v>
      </c>
      <c r="C17" s="25">
        <v>32.844000000000001</v>
      </c>
      <c r="D17" s="25">
        <v>26.512</v>
      </c>
      <c r="E17" s="25">
        <v>28.216333333333335</v>
      </c>
      <c r="F17" s="25">
        <v>28.271666666666665</v>
      </c>
      <c r="G17" s="26">
        <v>33.661333333333339</v>
      </c>
      <c r="H17" s="28">
        <f t="shared" si="0"/>
        <v>19.063844838766752</v>
      </c>
      <c r="I17" s="27">
        <f t="shared" si="3"/>
        <v>0.19610391144606609</v>
      </c>
      <c r="J17" s="28">
        <f t="shared" si="1"/>
        <v>5.2795052162979585</v>
      </c>
      <c r="K17" s="27">
        <f t="shared" si="2"/>
        <v>4.6933042045785927</v>
      </c>
      <c r="L17" s="18"/>
    </row>
    <row r="18" spans="1:14">
      <c r="A18" s="16"/>
      <c r="B18" s="11" t="s">
        <v>26</v>
      </c>
      <c r="C18" s="25">
        <v>20.838999999999999</v>
      </c>
      <c r="D18" s="25">
        <v>15.520333333333333</v>
      </c>
      <c r="E18" s="25">
        <v>14.307</v>
      </c>
      <c r="F18" s="25">
        <v>17.463999999999999</v>
      </c>
      <c r="G18" s="26">
        <v>18.557666666666666</v>
      </c>
      <c r="H18" s="28">
        <f t="shared" si="0"/>
        <v>6.2624064742708763</v>
      </c>
      <c r="I18" s="27">
        <f t="shared" si="3"/>
        <v>22.066121478996294</v>
      </c>
      <c r="J18" s="28">
        <f t="shared" si="1"/>
        <v>2.9106184534872472</v>
      </c>
      <c r="K18" s="27">
        <f t="shared" si="2"/>
        <v>2.8991522005103061</v>
      </c>
      <c r="L18" s="18"/>
    </row>
    <row r="19" spans="1:14">
      <c r="A19" s="16"/>
      <c r="B19" s="11" t="s">
        <v>21</v>
      </c>
      <c r="C19" s="25">
        <v>10.051666666666668</v>
      </c>
      <c r="D19" s="25">
        <v>7.7336666666666671</v>
      </c>
      <c r="E19" s="25">
        <v>8.9556666666666676</v>
      </c>
      <c r="F19" s="25">
        <v>9.5316666666666663</v>
      </c>
      <c r="G19" s="26">
        <v>15.552666666666667</v>
      </c>
      <c r="H19" s="28">
        <f t="shared" si="0"/>
        <v>63.168386081482787</v>
      </c>
      <c r="I19" s="27">
        <f t="shared" si="3"/>
        <v>6.4316819890571919</v>
      </c>
      <c r="J19" s="28">
        <f t="shared" si="1"/>
        <v>2.4393087457620029</v>
      </c>
      <c r="K19" s="27">
        <f t="shared" si="2"/>
        <v>1.5823266371505613</v>
      </c>
      <c r="L19" s="18"/>
    </row>
    <row r="20" spans="1:14">
      <c r="A20" s="16"/>
      <c r="B20" s="11" t="s">
        <v>20</v>
      </c>
      <c r="C20" s="25">
        <v>10.736666666666665</v>
      </c>
      <c r="D20" s="25">
        <v>8.6079999999999988</v>
      </c>
      <c r="E20" s="25">
        <v>8.9966666666666679</v>
      </c>
      <c r="F20" s="25">
        <v>13.369</v>
      </c>
      <c r="G20" s="26">
        <v>14.538333333333332</v>
      </c>
      <c r="H20" s="28">
        <f t="shared" si="0"/>
        <v>8.7466028374099114</v>
      </c>
      <c r="I20" s="27">
        <f t="shared" si="3"/>
        <v>48.599481289366423</v>
      </c>
      <c r="J20" s="28">
        <f t="shared" si="1"/>
        <v>2.2802188466374416</v>
      </c>
      <c r="K20" s="27">
        <f t="shared" si="2"/>
        <v>2.2193521397516198</v>
      </c>
      <c r="L20" s="18"/>
    </row>
    <row r="21" spans="1:14">
      <c r="A21" s="16"/>
      <c r="B21" s="11" t="s">
        <v>23</v>
      </c>
      <c r="C21" s="25">
        <v>6.0523333333333333</v>
      </c>
      <c r="D21" s="25">
        <v>6.5283333333333333</v>
      </c>
      <c r="E21" s="25">
        <v>9.5766666666666662</v>
      </c>
      <c r="F21" s="25">
        <v>11.103666666666667</v>
      </c>
      <c r="G21" s="26">
        <v>14.185333333333332</v>
      </c>
      <c r="H21" s="28">
        <f t="shared" si="0"/>
        <v>27.753594908588731</v>
      </c>
      <c r="I21" s="27">
        <f t="shared" si="3"/>
        <v>15.945005221023333</v>
      </c>
      <c r="J21" s="28">
        <f t="shared" si="1"/>
        <v>2.2248536796401002</v>
      </c>
      <c r="K21" s="27">
        <f t="shared" si="2"/>
        <v>1.8432901769582917</v>
      </c>
      <c r="L21" s="18"/>
    </row>
    <row r="22" spans="1:14">
      <c r="A22" s="16"/>
      <c r="B22" s="11" t="s">
        <v>6</v>
      </c>
      <c r="C22" s="25">
        <v>12.737666666666668</v>
      </c>
      <c r="D22" s="25">
        <v>11.801</v>
      </c>
      <c r="E22" s="25">
        <v>12.025</v>
      </c>
      <c r="F22" s="25">
        <v>11.260333333333335</v>
      </c>
      <c r="G22" s="26">
        <v>11.640666666666666</v>
      </c>
      <c r="H22" s="28">
        <f t="shared" si="0"/>
        <v>3.3776383173973246</v>
      </c>
      <c r="I22" s="27">
        <f t="shared" si="3"/>
        <v>-6.3589743589743453</v>
      </c>
      <c r="J22" s="28">
        <f t="shared" si="1"/>
        <v>1.8257434956384897</v>
      </c>
      <c r="K22" s="27">
        <f t="shared" si="2"/>
        <v>1.8692979936906144</v>
      </c>
      <c r="L22" s="18"/>
    </row>
    <row r="23" spans="1:14">
      <c r="A23" s="16"/>
      <c r="B23" s="11" t="s">
        <v>8</v>
      </c>
      <c r="C23" s="25">
        <v>10.436</v>
      </c>
      <c r="D23" s="25">
        <v>12.316000000000001</v>
      </c>
      <c r="E23" s="25">
        <v>11.975999999999999</v>
      </c>
      <c r="F23" s="25">
        <v>11.752666666666668</v>
      </c>
      <c r="G23" s="26">
        <v>10.720333333333334</v>
      </c>
      <c r="H23" s="28">
        <f t="shared" si="0"/>
        <v>-8.7838221112938939</v>
      </c>
      <c r="I23" s="27">
        <f t="shared" si="3"/>
        <v>-1.8648407926964872</v>
      </c>
      <c r="J23" s="28">
        <f t="shared" si="1"/>
        <v>1.6813967288021727</v>
      </c>
      <c r="K23" s="27">
        <f t="shared" si="2"/>
        <v>1.9510289411664452</v>
      </c>
      <c r="L23" s="18"/>
    </row>
    <row r="24" spans="1:14">
      <c r="A24" s="16"/>
      <c r="B24" s="11" t="s">
        <v>9</v>
      </c>
      <c r="C24" s="25">
        <v>5.9396666666666667</v>
      </c>
      <c r="D24" s="25">
        <v>5.8003333333333336</v>
      </c>
      <c r="E24" s="25">
        <v>6.2573333333333325</v>
      </c>
      <c r="F24" s="25">
        <v>8.4816666666666674</v>
      </c>
      <c r="G24" s="26">
        <v>8.2376666666666676</v>
      </c>
      <c r="H24" s="28">
        <f t="shared" si="0"/>
        <v>-2.8767930831204547</v>
      </c>
      <c r="I24" s="27">
        <f t="shared" si="3"/>
        <v>35.547624121031362</v>
      </c>
      <c r="J24" s="28">
        <f t="shared" si="1"/>
        <v>1.2920107384374895</v>
      </c>
      <c r="K24" s="27">
        <f t="shared" si="2"/>
        <v>1.4080189292637186</v>
      </c>
      <c r="L24" s="18"/>
    </row>
    <row r="25" spans="1:14">
      <c r="A25" s="16"/>
      <c r="B25" s="11" t="s">
        <v>11</v>
      </c>
      <c r="C25" s="25">
        <v>6.9303333333333335</v>
      </c>
      <c r="D25" s="25">
        <v>5.3280000000000003</v>
      </c>
      <c r="E25" s="25">
        <v>5.4740000000000002</v>
      </c>
      <c r="F25" s="25">
        <v>8.4036666666666662</v>
      </c>
      <c r="G25" s="26">
        <v>7.8626666666666667</v>
      </c>
      <c r="H25" s="28">
        <f t="shared" si="0"/>
        <v>-6.4376660981317668</v>
      </c>
      <c r="I25" s="27">
        <f t="shared" si="3"/>
        <v>53.519668737060023</v>
      </c>
      <c r="J25" s="28">
        <f t="shared" si="1"/>
        <v>1.2331950511173673</v>
      </c>
      <c r="K25" s="27">
        <f t="shared" si="2"/>
        <v>1.3950703566778389</v>
      </c>
      <c r="L25" s="18"/>
    </row>
    <row r="26" spans="1:14">
      <c r="A26" s="16"/>
      <c r="B26" s="11" t="s">
        <v>22</v>
      </c>
      <c r="C26" s="25">
        <v>5.6653333333333338</v>
      </c>
      <c r="D26" s="25">
        <v>4.99</v>
      </c>
      <c r="E26" s="25">
        <v>5.3920000000000003</v>
      </c>
      <c r="F26" s="25">
        <v>7.0710000000000006</v>
      </c>
      <c r="G26" s="26">
        <v>7.5936666666666675</v>
      </c>
      <c r="H26" s="28">
        <f t="shared" si="0"/>
        <v>7.3916937726865584</v>
      </c>
      <c r="I26" s="27">
        <f t="shared" si="3"/>
        <v>31.138724035608313</v>
      </c>
      <c r="J26" s="28">
        <f t="shared" si="1"/>
        <v>1.1910045980797332</v>
      </c>
      <c r="K26" s="27">
        <f t="shared" si="2"/>
        <v>1.1738379071122524</v>
      </c>
      <c r="L26" s="18"/>
    </row>
    <row r="27" spans="1:14">
      <c r="A27" s="16"/>
      <c r="B27" s="11" t="s">
        <v>19</v>
      </c>
      <c r="C27" s="25">
        <v>4.7839999999999998</v>
      </c>
      <c r="D27" s="25">
        <v>6.2586666666666666</v>
      </c>
      <c r="E27" s="25">
        <v>4.0756666666666668</v>
      </c>
      <c r="F27" s="25">
        <v>6.0330000000000004</v>
      </c>
      <c r="G27" s="26">
        <v>6.319</v>
      </c>
      <c r="H27" s="28">
        <f t="shared" si="0"/>
        <v>4.7405934029504326</v>
      </c>
      <c r="I27" s="27">
        <f t="shared" si="3"/>
        <v>48.02486300809683</v>
      </c>
      <c r="J27" s="28">
        <f t="shared" si="1"/>
        <v>0.99108354180226943</v>
      </c>
      <c r="K27" s="27">
        <f t="shared" si="2"/>
        <v>1.0015222873155452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2011-05-05T14:22:11Z</cp:lastPrinted>
  <dcterms:created xsi:type="dcterms:W3CDTF">2009-04-02T15:53:30Z</dcterms:created>
  <dcterms:modified xsi:type="dcterms:W3CDTF">2011-05-12T14:20:59Z</dcterms:modified>
</cp:coreProperties>
</file>