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activeTab="1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asalariado'!$A$1:$L$51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0">Índice!$A$1:$T$50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asalariados'!$A$1:$L$51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_xlnm.Database" localSheetId="32">[2]BASE!#REF!</definedName>
    <definedName name="_xlnm.Database" localSheetId="33">[2]BASE!#REF!</definedName>
    <definedName name="_xlnm.Database" localSheetId="27">[2]BASE!#REF!</definedName>
    <definedName name="_xlnm.Database" localSheetId="23">[2]BASE!#REF!</definedName>
    <definedName name="_xlnm.Database" localSheetId="28">[2]BASE!#REF!</definedName>
    <definedName name="_xlnm.Database" localSheetId="29">[2]BASE!#REF!</definedName>
    <definedName name="_xlnm.Database" localSheetId="24">[2]BASE!#REF!</definedName>
    <definedName name="_xlnm.Database" localSheetId="56">[2]BASE!#REF!</definedName>
    <definedName name="_xlnm.Database" localSheetId="16">[2]BASE!#REF!</definedName>
    <definedName name="_xlnm.Database" localSheetId="31">[2]BASE!#REF!</definedName>
    <definedName name="_xlnm.Database" localSheetId="71">[2]BASE!#REF!</definedName>
    <definedName name="_xlnm.Database" localSheetId="63">[2]BASE!#REF!</definedName>
    <definedName name="_xlnm.Database" localSheetId="72">[2]BASE!#REF!</definedName>
    <definedName name="_xlnm.Database" localSheetId="59">[2]BASE!#REF!</definedName>
    <definedName name="_xlnm.Database" localSheetId="64">[2]BASE!#REF!</definedName>
    <definedName name="_xlnm.Database" localSheetId="51">[2]BASE!#REF!</definedName>
    <definedName name="_xlnm.Database" localSheetId="62">[2]BASE!#REF!</definedName>
    <definedName name="_xlnm.Database" localSheetId="69">[2]BASE!#REF!</definedName>
    <definedName name="_xlnm.Database" localSheetId="68">[2]BASE!#REF!</definedName>
    <definedName name="_xlnm.Database" localSheetId="55">[2]BASE!#REF!</definedName>
    <definedName name="_xlnm.Database" localSheetId="38">[2]BASE!#REF!</definedName>
    <definedName name="_xlnm.Database" localSheetId="22">[2]BASE!#REF!</definedName>
    <definedName name="_xlnm.Database" localSheetId="45">[2]BASE!#REF!</definedName>
    <definedName name="_xlnm.Database" localSheetId="36">[2]BASE!#REF!</definedName>
    <definedName name="_xlnm.Database" localSheetId="37">[2]BASE!#REF!</definedName>
    <definedName name="_xlnm.Database" localSheetId="46">[2]BASE!#REF!</definedName>
    <definedName name="_xlnm.Database" localSheetId="35">[2]BASE!#REF!</definedName>
    <definedName name="_xlnm.Database" localSheetId="11">[2]BASE!#REF!</definedName>
    <definedName name="_xlnm.Database" localSheetId="12">[2]BASE!#REF!</definedName>
    <definedName name="_xlnm.Database" localSheetId="15">[2]BASE!#REF!</definedName>
    <definedName name="_xlnm.Database" localSheetId="52">[2]BASE!#REF!</definedName>
    <definedName name="_xlnm.Database" localSheetId="65">[2]BASE!#REF!</definedName>
    <definedName name="_xlnm.Database" localSheetId="25">[2]BASE!#REF!</definedName>
    <definedName name="_xlnm.Database" localSheetId="44">[2]BASE!#REF!</definedName>
    <definedName name="_xlnm.Database" localSheetId="0">[2]BASE!#REF!</definedName>
    <definedName name="_xlnm.Database" localSheetId="66">[2]BASE!#REF!</definedName>
    <definedName name="_xlnm.Database" localSheetId="53">[2]BASE!#REF!</definedName>
    <definedName name="_xlnm.Database" localSheetId="10">[2]BASE!#REF!</definedName>
    <definedName name="_xlnm.Database" localSheetId="14">[2]BASE!#REF!</definedName>
    <definedName name="_xlnm.Database" localSheetId="58">[2]BASE!#REF!</definedName>
    <definedName name="_xlnm.Database" localSheetId="42">[2]BASE!#REF!</definedName>
    <definedName name="_xlnm.Database" localSheetId="2">[2]BASE!#REF!</definedName>
    <definedName name="_xlnm.Database" localSheetId="17">[2]BASE!#REF!</definedName>
    <definedName name="_xlnm.Database" localSheetId="50">[2]BASE!#REF!</definedName>
    <definedName name="_xlnm.Database" localSheetId="21">[2]BASE!#REF!</definedName>
    <definedName name="_xlnm.Database" localSheetId="43">[2]BASE!#REF!</definedName>
    <definedName name="_xlnm.Database" localSheetId="39">[2]BASE!#REF!</definedName>
    <definedName name="_xlnm.Database" localSheetId="61">[2]BASE!#REF!</definedName>
    <definedName name="_xlnm.Database" localSheetId="20">[2]BASE!#REF!</definedName>
    <definedName name="_xlnm.Database" localSheetId="3">[2]BASE!#REF!</definedName>
    <definedName name="_xlnm.Database" localSheetId="18">[2]BASE!#REF!</definedName>
    <definedName name="_xlnm.Database" localSheetId="49">[2]BASE!#REF!</definedName>
    <definedName name="_xlnm.Database" localSheetId="60">[2]BASE!#REF!</definedName>
    <definedName name="_xlnm.Database" localSheetId="73">[2]BASE!#REF!</definedName>
    <definedName name="_xlnm.Database" localSheetId="30">[2]BASE!#REF!</definedName>
    <definedName name="_xlnm.Database" localSheetId="26">[2]BASE!#REF!</definedName>
    <definedName name="_xlnm.Database" localSheetId="54">[2]BASE!#REF!</definedName>
    <definedName name="_xlnm.Database" localSheetId="67">[2]BASE!#REF!</definedName>
    <definedName name="_xlnm.Database" localSheetId="6">[2]BASE!#REF!</definedName>
    <definedName name="_xlnm.Database" localSheetId="7">[2]BASE!#REF!</definedName>
    <definedName name="_xlnm.Database" localSheetId="8">[2]BASE!#REF!</definedName>
    <definedName name="_xlnm.Database" localSheetId="48">[2]BASE!#REF!</definedName>
    <definedName name="_xlnm.Database" localSheetId="47">[2]BASE!#REF!</definedName>
    <definedName name="_xlnm.Database" localSheetId="5">[2]BASE!#REF!</definedName>
    <definedName name="_xlnm.Database" localSheetId="13">[2]BASE!#REF!</definedName>
    <definedName name="_xlnm.Database" localSheetId="9">[2]BASE!#REF!</definedName>
    <definedName name="_xlnm.Database" localSheetId="1">[2]BASE!#REF!</definedName>
    <definedName name="_xlnm.Database" localSheetId="4">[2]BASE!#REF!</definedName>
    <definedName name="_xlnm.Database" localSheetId="34">[2]BASE!#REF!</definedName>
    <definedName name="_xlnm.Database" localSheetId="40">[2]BASE!#REF!</definedName>
    <definedName name="_xlnm.Database" localSheetId="41">[2]BASE!#REF!</definedName>
    <definedName name="_xlnm.Database" localSheetId="57">[2]BASE!#REF!</definedName>
    <definedName name="_xlnm.Database" localSheetId="70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I20" i="88"/>
  <c r="I21"/>
  <c r="I22"/>
  <c r="I23"/>
  <c r="I24"/>
  <c r="I25"/>
  <c r="I26"/>
  <c r="O15" i="84"/>
  <c r="K20"/>
  <c r="K21"/>
  <c r="K22"/>
  <c r="K23"/>
  <c r="K24"/>
  <c r="K25"/>
  <c r="K26"/>
  <c r="K27"/>
  <c r="H20"/>
  <c r="H21"/>
  <c r="H22"/>
  <c r="H23"/>
  <c r="H24"/>
  <c r="H25"/>
  <c r="H26"/>
  <c r="H27"/>
  <c r="I19"/>
  <c r="I20"/>
  <c r="I21"/>
  <c r="I22"/>
  <c r="I23"/>
  <c r="I24"/>
  <c r="I25"/>
  <c r="I26"/>
  <c r="I27"/>
  <c r="K15"/>
  <c r="H15"/>
  <c r="I15"/>
  <c r="K23" i="82"/>
  <c r="K24"/>
  <c r="K25"/>
  <c r="K26"/>
  <c r="K27"/>
  <c r="H23"/>
  <c r="I23"/>
  <c r="H24"/>
  <c r="I24"/>
  <c r="H25"/>
  <c r="H26"/>
  <c r="I26"/>
  <c r="H27"/>
  <c r="I27"/>
  <c r="I20"/>
  <c r="O15"/>
  <c r="O15" i="80"/>
  <c r="O15" i="71"/>
  <c r="O15" i="67"/>
  <c r="H27"/>
  <c r="I27"/>
  <c r="J27"/>
  <c r="K27"/>
  <c r="O15" i="66"/>
  <c r="H18" i="65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2" i="58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H28"/>
  <c r="I28"/>
  <c r="J28"/>
  <c r="K28"/>
  <c r="H29"/>
  <c r="I29"/>
  <c r="J29"/>
  <c r="K29"/>
  <c r="H30"/>
  <c r="I30"/>
  <c r="J30"/>
  <c r="K30"/>
  <c r="H31"/>
  <c r="I31"/>
  <c r="J31"/>
  <c r="K31"/>
  <c r="H32"/>
  <c r="I32"/>
  <c r="J32"/>
  <c r="K32"/>
  <c r="H33"/>
  <c r="I33"/>
  <c r="J33"/>
  <c r="K33"/>
  <c r="H34"/>
  <c r="I34"/>
  <c r="J34"/>
  <c r="K34"/>
  <c r="H35"/>
  <c r="I35"/>
  <c r="J35"/>
  <c r="K35"/>
  <c r="H36"/>
  <c r="I36"/>
  <c r="J36"/>
  <c r="K36"/>
  <c r="H37"/>
  <c r="I37"/>
  <c r="J37"/>
  <c r="K37"/>
  <c r="H38"/>
  <c r="I38"/>
  <c r="J38"/>
  <c r="K38"/>
  <c r="K21" i="56"/>
  <c r="K22"/>
  <c r="K23"/>
  <c r="K24"/>
  <c r="K25"/>
  <c r="K26"/>
  <c r="K27"/>
  <c r="J25"/>
  <c r="J26"/>
  <c r="J27"/>
  <c r="H24"/>
  <c r="I24"/>
  <c r="H25"/>
  <c r="I25"/>
  <c r="H26"/>
  <c r="I26"/>
  <c r="H27"/>
  <c r="I27"/>
  <c r="H21"/>
  <c r="I21"/>
  <c r="I16"/>
  <c r="O16" i="55"/>
  <c r="H27"/>
  <c r="I27"/>
  <c r="J27"/>
  <c r="K27"/>
  <c r="H22"/>
  <c r="K22"/>
  <c r="I21"/>
  <c r="I22"/>
  <c r="I19" i="54"/>
  <c r="O16" i="50"/>
  <c r="O15" i="38"/>
  <c r="C14" i="84"/>
  <c r="J15"/>
  <c r="H16"/>
  <c r="J16"/>
  <c r="K16"/>
  <c r="H17"/>
  <c r="I17"/>
  <c r="J17"/>
  <c r="K17"/>
  <c r="H18"/>
  <c r="J18"/>
  <c r="K18"/>
  <c r="H19"/>
  <c r="J19"/>
  <c r="K19"/>
  <c r="J20"/>
  <c r="J21"/>
  <c r="J22"/>
  <c r="J23"/>
  <c r="J24"/>
  <c r="J25"/>
  <c r="J26"/>
  <c r="J27"/>
  <c r="H22" i="82"/>
  <c r="I22"/>
  <c r="J22"/>
  <c r="K22"/>
  <c r="J23"/>
  <c r="J24"/>
  <c r="J25"/>
  <c r="J26"/>
  <c r="J27"/>
  <c r="H16" i="80"/>
  <c r="I16"/>
  <c r="J16"/>
  <c r="K16"/>
  <c r="H17"/>
  <c r="I17"/>
  <c r="J17"/>
  <c r="K17"/>
  <c r="H18"/>
  <c r="I18"/>
  <c r="J18"/>
  <c r="K18"/>
  <c r="H19"/>
  <c r="I19"/>
  <c r="J19"/>
  <c r="K19"/>
  <c r="H20"/>
  <c r="I20"/>
  <c r="J20"/>
  <c r="K20"/>
  <c r="H21"/>
  <c r="I21"/>
  <c r="J21"/>
  <c r="K21"/>
  <c r="H22"/>
  <c r="I22"/>
  <c r="J22"/>
  <c r="K22"/>
  <c r="H23"/>
  <c r="I23"/>
  <c r="J23"/>
  <c r="K23"/>
  <c r="H24"/>
  <c r="I24"/>
  <c r="J24"/>
  <c r="K24"/>
  <c r="H25"/>
  <c r="I25"/>
  <c r="J25"/>
  <c r="K25"/>
  <c r="H26"/>
  <c r="I26"/>
  <c r="J26"/>
  <c r="K26"/>
  <c r="H27"/>
  <c r="I27"/>
  <c r="J27"/>
  <c r="K27"/>
  <c r="I20" i="56" l="1"/>
  <c r="I22"/>
  <c r="I23"/>
  <c r="I18" i="54"/>
  <c r="O16" i="84"/>
  <c r="I18" i="82"/>
  <c r="O16" i="80"/>
  <c r="I15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H16"/>
  <c r="K15"/>
  <c r="J15"/>
  <c r="I15"/>
  <c r="H15"/>
  <c r="K26" i="81"/>
  <c r="J26"/>
  <c r="I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I24" i="67"/>
  <c r="J23" i="56"/>
  <c r="H23"/>
  <c r="J22"/>
  <c r="H22"/>
  <c r="J21"/>
  <c r="K20"/>
  <c r="J20"/>
  <c r="H20"/>
  <c r="K19"/>
  <c r="J19"/>
  <c r="I19"/>
  <c r="H19"/>
  <c r="G21" i="61"/>
  <c r="G22"/>
  <c r="I25" i="54"/>
  <c r="K26" i="55"/>
  <c r="J26"/>
  <c r="I26"/>
  <c r="H26"/>
  <c r="I19"/>
  <c r="F49" i="17"/>
  <c r="G14" i="65"/>
  <c r="F14"/>
  <c r="E14"/>
  <c r="D14"/>
  <c r="C14"/>
  <c r="N13"/>
  <c r="J17"/>
  <c r="J16"/>
  <c r="J15"/>
  <c r="O16" s="1"/>
  <c r="J14"/>
  <c r="J13"/>
  <c r="K13"/>
  <c r="G14" i="55"/>
  <c r="F14"/>
  <c r="E14"/>
  <c r="D14"/>
  <c r="C14"/>
  <c r="H14" i="65" l="1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I25" i="67" l="1"/>
  <c r="K18" i="56" l="1"/>
  <c r="H18" l="1"/>
  <c r="I18"/>
  <c r="C14" i="92" l="1"/>
  <c r="D14"/>
  <c r="E14"/>
  <c r="F14"/>
  <c r="G14"/>
  <c r="N46" l="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H13"/>
  <c r="I14" l="1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17" i="65"/>
  <c r="I17"/>
  <c r="H17"/>
  <c r="K16"/>
  <c r="I16"/>
  <c r="H16"/>
  <c r="K15"/>
  <c r="I15"/>
  <c r="H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I26"/>
  <c r="H26"/>
  <c r="K25"/>
  <c r="J25"/>
  <c r="H25"/>
  <c r="K24"/>
  <c r="J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I27"/>
  <c r="H27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85" l="1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5" i="55"/>
  <c r="J25"/>
  <c r="I25"/>
  <c r="H25"/>
  <c r="I14" i="1" l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K14" i="55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6" i="60"/>
  <c r="N45"/>
  <c r="N44"/>
  <c r="N43"/>
  <c r="N41"/>
  <c r="N40"/>
  <c r="N39"/>
  <c r="N38"/>
  <c r="N35" i="59"/>
  <c r="N34"/>
  <c r="N33"/>
  <c r="N32"/>
  <c r="N30"/>
  <c r="N29"/>
  <c r="N28"/>
  <c r="N27"/>
  <c r="N46" i="58"/>
  <c r="N44"/>
  <c r="N43"/>
  <c r="N42"/>
  <c r="N41"/>
  <c r="N40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24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J22"/>
  <c r="K21"/>
  <c r="J21"/>
  <c r="H21"/>
  <c r="K20"/>
  <c r="J20"/>
  <c r="I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<sst xmlns="http://schemas.openxmlformats.org/spreadsheetml/2006/main" count="2461" uniqueCount="199">
  <si>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</si>
  <si>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</si>
  <si>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</si>
  <si>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</si>
  <si>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</si>
  <si>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</si>
  <si>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</si>
  <si>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</si>
  <si>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</si>
  <si>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</si>
  <si>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</si>
  <si>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</si>
  <si>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</si>
  <si>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</si>
  <si>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</si>
  <si>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</si>
  <si>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</si>
  <si>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</si>
  <si>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</si>
  <si>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</si>
  <si>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</si>
  <si>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</si>
  <si>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</si>
  <si>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</si>
  <si>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</si>
  <si>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</si>
  <si>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</si>
  <si>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</si>
  <si>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</si>
  <si>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</si>
  <si>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</si>
  <si>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</si>
  <si>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</si>
  <si>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</si>
  <si>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</si>
  <si>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</si>
  <si>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</si>
  <si>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</si>
  <si>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</si>
  <si>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</si>
  <si>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</si>
  <si>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</si>
  <si>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</si>
  <si>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</si>
  <si>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</si>
  <si>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</si>
  <si>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</si>
  <si>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</si>
  <si>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</si>
  <si>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</si>
  <si>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</si>
  <si>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</si>
  <si>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</si>
  <si>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</si>
  <si>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</si>
  <si>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</si>
  <si>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</si>
  <si>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</si>
  <si>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</si>
  <si>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</si>
  <si>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</si>
  <si>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</si>
  <si>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</si>
  <si>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</si>
  <si>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</si>
  <si>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</si>
  <si>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</si>
  <si>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</si>
  <si>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</si>
  <si>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</si>
  <si>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</si>
  <si>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</si>
  <si>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</si>
  <si>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</si>
  <si>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</si>
  <si>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</si>
  <si>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</si>
  <si>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</si>
  <si>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</si>
  <si>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</si>
  <si>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</si>
  <si>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</si>
  <si>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</si>
  <si>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</si>
  <si>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</si>
  <si>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</si>
  <si>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</si>
  <si>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</si>
  <si>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</si>
  <si>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</si>
  <si>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</si>
  <si>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</si>
  <si>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</si>
  <si>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</si>
  <si>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</si>
  <si>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</si>
  <si>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</si>
  <si>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</si>
  <si>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</si>
  <si>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</si>
  <si>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</si>
  <si>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</si>
  <si>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</si>
  <si>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</si>
  <si>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</si>
  <si>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</si>
  <si>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</si>
  <si>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</si>
  <si>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</si>
  <si>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</si>
  <si>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</si>
  <si>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</si>
  <si>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</si>
  <si>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</si>
  <si>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</si>
  <si>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</si>
  <si>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</si>
  <si>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</si>
  <si>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</si>
  <si>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</si>
  <si>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</si>
  <si>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</si>
  <si>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</si>
  <si>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</si>
  <si>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</si>
  <si>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</si>
  <si>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</si>
  <si>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</si>
  <si>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</si>
  <si>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</si>
  <si>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</si>
  <si>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</si>
  <si>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</si>
  <si>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</si>
  <si>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</si>
  <si>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</si>
  <si>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</si>
  <si>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</si>
  <si>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</si>
  <si>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</si>
  <si>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</si>
  <si>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</si>
  <si>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</si>
  <si>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</si>
  <si>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</si>
  <si>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</si>
  <si>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</si>
  <si>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</si>
  <si>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</si>
  <si>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</si>
  <si>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</si>
  <si>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</si>
  <si>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</si>
  <si>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</si>
  <si>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</si>
  <si>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</si>
  <si>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</si>
  <si>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</si>
  <si>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</si>
  <si>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</si>
  <si>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</si>
  <si>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</si>
  <si>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</si>
  <si>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</si>
  <si>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</si>
  <si>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</si>
  <si>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</si>
  <si>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</si>
  <si>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</si>
  <si>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</si>
  <si>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</si>
  <si>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</si>
  <si>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</si>
  <si>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</si>
  <si>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</si>
  <si>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</si>
  <si>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</si>
  <si>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</si>
  <si>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</si>
  <si>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</si>
  <si>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</si>
  <si>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>Fuente: Departamento Administrativo Nacional de Estadística, Gran Encuesta Integrada de Hogares (GEIH) febrero 2010.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</si>
  <si>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2010-enero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</si>
  <si>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febrero 2011.</t>
  </si>
  <si>
    <t>Riohacha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</si>
  <si>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</si>
  <si>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</si>
  <si>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noviembre de 2010-enero de 2011</t>
    </r>
    <r>
      <rPr>
        <b/>
        <sz val="12"/>
        <rFont val="Calibri"/>
        <family val="2"/>
        <scheme val="minor"/>
      </rPr>
      <t xml:space="preserve">, miles de personas </t>
    </r>
  </si>
  <si>
    <t>Principales estadísticas del mercado laboral para Bogotá: tipo de empleo</t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</si>
  <si>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noviembre de 2010-enero de 2011</t>
    </r>
    <r>
      <rPr>
        <b/>
        <sz val="12"/>
        <rFont val="Calibri"/>
        <family val="2"/>
        <scheme val="minor"/>
      </rPr>
      <t xml:space="preserve">, miles de personas </t>
    </r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</si>
  <si>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</si>
  <si>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</si>
  <si>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</si>
  <si>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</si>
  <si>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</si>
  <si>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Fuente: The Economist. Edición impresa 24 de febrero de 2011.</t>
  </si>
  <si>
    <t>Datos para Diciembre 2010 Euro Zona, Japón, Brasil, Chile, Colombia, México. Para Enero 2011 Canadá, EEUU y Perú</t>
  </si>
  <si>
    <t>Cuarto trimestre 2010 Argentina, Venezuela y 2009 para China.</t>
  </si>
  <si>
    <t>CaliYumbo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</si>
</sst>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9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3" fontId="2" fillId="3" borderId="17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18" xfId="2" applyNumberFormat="1" applyFont="1" applyFill="1" applyBorder="1"/>
    <xf numFmtId="3" fontId="12" fillId="2" borderId="19" xfId="2" applyNumberFormat="1" applyFont="1" applyFill="1" applyBorder="1" applyAlignment="1">
      <alignment horizontal="center" vertical="center"/>
    </xf>
    <xf numFmtId="3" fontId="12" fillId="2" borderId="20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3" fontId="18" fillId="0" borderId="2" xfId="2" applyNumberFormat="1" applyFont="1" applyFill="1" applyBorder="1" applyAlignment="1">
      <alignment horizontal="center" vertic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1" fillId="0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3" fontId="11" fillId="2" borderId="21" xfId="2" applyNumberFormat="1" applyFont="1" applyFill="1" applyBorder="1"/>
    <xf numFmtId="3" fontId="12" fillId="2" borderId="21" xfId="2" applyNumberFormat="1" applyFont="1" applyFill="1" applyBorder="1"/>
    <xf numFmtId="164" fontId="12" fillId="2" borderId="21" xfId="2" applyNumberFormat="1" applyFont="1" applyFill="1" applyBorder="1"/>
    <xf numFmtId="164" fontId="11" fillId="2" borderId="21" xfId="2" applyNumberFormat="1" applyFont="1" applyFill="1" applyBorder="1"/>
    <xf numFmtId="3" fontId="11" fillId="0" borderId="2" xfId="2" applyNumberFormat="1" applyFont="1" applyFill="1" applyBorder="1"/>
    <xf numFmtId="3" fontId="12" fillId="0" borderId="2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12" fillId="0" borderId="11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/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67" fontId="14" fillId="3" borderId="11" xfId="1" applyNumberFormat="1" applyFont="1" applyFill="1" applyBorder="1" applyAlignment="1">
      <alignment horizontal="right"/>
    </xf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167" fontId="14" fillId="3" borderId="11" xfId="2" applyNumberFormat="1" applyFont="1" applyFill="1" applyBorder="1" applyAlignment="1">
      <alignment horizontal="right" vertical="center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1" fontId="14" fillId="3" borderId="11" xfId="2" applyNumberFormat="1" applyFont="1" applyFill="1" applyBorder="1" applyAlignment="1">
      <alignment horizontal="center" vertical="center"/>
    </xf>
    <xf numFmtId="0" fontId="14" fillId="3" borderId="0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3275843967780377"/>
          <c:w val="0.82021562265349113"/>
          <c:h val="0.54467662231877911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63.751401996222867</c:v>
                </c:pt>
                <c:pt idx="1">
                  <c:v>64.218653782556515</c:v>
                </c:pt>
                <c:pt idx="2">
                  <c:v>64.037001228317962</c:v>
                </c:pt>
                <c:pt idx="3">
                  <c:v>67.768849237704657</c:v>
                </c:pt>
                <c:pt idx="4">
                  <c:v>70.169142764595676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56.246446334259105</c:v>
                </c:pt>
                <c:pt idx="1">
                  <c:v>58.153937495521504</c:v>
                </c:pt>
                <c:pt idx="2">
                  <c:v>57.620924497993876</c:v>
                </c:pt>
                <c:pt idx="3">
                  <c:v>59.470472178063581</c:v>
                </c:pt>
                <c:pt idx="4">
                  <c:v>63.276690311950659</c:v>
                </c:pt>
              </c:numCache>
            </c:numRef>
          </c:val>
        </c:ser>
        <c:marker val="1"/>
        <c:axId val="182313344"/>
        <c:axId val="182315648"/>
      </c:lineChart>
      <c:catAx>
        <c:axId val="182313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2315648"/>
        <c:crosses val="autoZero"/>
        <c:auto val="1"/>
        <c:lblAlgn val="ctr"/>
        <c:lblOffset val="100"/>
      </c:catAx>
      <c:valAx>
        <c:axId val="182315648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23133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345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11.772220573923123</c:v>
                </c:pt>
                <c:pt idx="1">
                  <c:v>9.4438453824946809</c:v>
                </c:pt>
                <c:pt idx="2">
                  <c:v>10.019336337180484</c:v>
                </c:pt>
                <c:pt idx="3">
                  <c:v>12.245120218190293</c:v>
                </c:pt>
                <c:pt idx="4">
                  <c:v>9.8226259878475517</c:v>
                </c:pt>
              </c:numCache>
            </c:numRef>
          </c:val>
        </c:ser>
        <c:marker val="1"/>
        <c:axId val="63670528"/>
        <c:axId val="65306624"/>
      </c:lineChart>
      <c:catAx>
        <c:axId val="6367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5306624"/>
        <c:crosses val="autoZero"/>
        <c:auto val="1"/>
        <c:lblAlgn val="ctr"/>
        <c:lblOffset val="100"/>
      </c:catAx>
      <c:valAx>
        <c:axId val="6530662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367052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0849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77.873310456534611</c:v>
                </c:pt>
                <c:pt idx="1">
                  <c:v>78.240256422103442</c:v>
                </c:pt>
                <c:pt idx="2">
                  <c:v>78.664908090142347</c:v>
                </c:pt>
                <c:pt idx="3">
                  <c:v>79.128375908132838</c:v>
                </c:pt>
                <c:pt idx="4">
                  <c:v>79.539337061943399</c:v>
                </c:pt>
                <c:pt idx="5">
                  <c:v>79.92294842779944</c:v>
                </c:pt>
                <c:pt idx="6">
                  <c:v>80.275689869263388</c:v>
                </c:pt>
                <c:pt idx="7">
                  <c:v>80.595658436482012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75.97226891853893</c:v>
                </c:pt>
                <c:pt idx="1">
                  <c:v>76.388954397383955</c:v>
                </c:pt>
                <c:pt idx="2">
                  <c:v>76.797855502026508</c:v>
                </c:pt>
                <c:pt idx="3">
                  <c:v>77.197237799464446</c:v>
                </c:pt>
                <c:pt idx="4">
                  <c:v>77.597819567644464</c:v>
                </c:pt>
                <c:pt idx="5">
                  <c:v>77.984647821324515</c:v>
                </c:pt>
                <c:pt idx="6">
                  <c:v>78.344035233717065</c:v>
                </c:pt>
                <c:pt idx="7">
                  <c:v>78.64582655735866</c:v>
                </c:pt>
              </c:numCache>
            </c:numRef>
          </c:val>
        </c:ser>
        <c:marker val="1"/>
        <c:axId val="94758784"/>
        <c:axId val="180482432"/>
      </c:lineChart>
      <c:catAx>
        <c:axId val="94758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80482432"/>
        <c:crosses val="autoZero"/>
        <c:auto val="1"/>
        <c:lblAlgn val="ctr"/>
        <c:lblOffset val="100"/>
      </c:catAx>
      <c:valAx>
        <c:axId val="18048243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758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074"/>
          <c:w val="0.17144393666027874"/>
          <c:h val="0.2442883528447837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737394667771813"/>
          <c:w val="0.90275170481134137"/>
          <c:h val="0.62367124600403612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67.776556576707563</c:v>
                </c:pt>
                <c:pt idx="1">
                  <c:v>66.355915141092609</c:v>
                </c:pt>
                <c:pt idx="2">
                  <c:v>67.01353161092652</c:v>
                </c:pt>
                <c:pt idx="3">
                  <c:v>63.751401996222867</c:v>
                </c:pt>
                <c:pt idx="4">
                  <c:v>64.218653782556515</c:v>
                </c:pt>
                <c:pt idx="5">
                  <c:v>64.037001228317962</c:v>
                </c:pt>
                <c:pt idx="6">
                  <c:v>67.768849237704657</c:v>
                </c:pt>
                <c:pt idx="7">
                  <c:v>70.169142764595676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63.30441717517693</c:v>
                </c:pt>
                <c:pt idx="1">
                  <c:v>60.974809434418717</c:v>
                </c:pt>
                <c:pt idx="2">
                  <c:v>60.841586767171286</c:v>
                </c:pt>
                <c:pt idx="3">
                  <c:v>57.202377416025904</c:v>
                </c:pt>
                <c:pt idx="4">
                  <c:v>58.511263930262004</c:v>
                </c:pt>
                <c:pt idx="5">
                  <c:v>58.209596266099105</c:v>
                </c:pt>
                <c:pt idx="6">
                  <c:v>62.508898368366928</c:v>
                </c:pt>
                <c:pt idx="7">
                  <c:v>63.020236905775384</c:v>
                </c:pt>
              </c:numCache>
            </c:numRef>
          </c:val>
        </c:ser>
        <c:marker val="1"/>
        <c:axId val="66959232"/>
        <c:axId val="66960768"/>
      </c:lineChart>
      <c:catAx>
        <c:axId val="6695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960768"/>
        <c:crosses val="autoZero"/>
        <c:auto val="1"/>
        <c:lblAlgn val="ctr"/>
        <c:lblOffset val="100"/>
      </c:catAx>
      <c:valAx>
        <c:axId val="6696076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6959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78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797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062"/>
          <c:w val="0.90275170481134137"/>
          <c:h val="0.6676257566125076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57.121139183312728</c:v>
                </c:pt>
                <c:pt idx="1">
                  <c:v>57.520829495605831</c:v>
                </c:pt>
                <c:pt idx="2">
                  <c:v>59.031648813532478</c:v>
                </c:pt>
                <c:pt idx="3">
                  <c:v>56.246446334259105</c:v>
                </c:pt>
                <c:pt idx="4">
                  <c:v>58.153937495521504</c:v>
                </c:pt>
                <c:pt idx="5">
                  <c:v>57.620924497993876</c:v>
                </c:pt>
                <c:pt idx="6">
                  <c:v>59.470472178063581</c:v>
                </c:pt>
                <c:pt idx="7">
                  <c:v>63.276690311950659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54.445329499200348</c:v>
                </c:pt>
                <c:pt idx="1">
                  <c:v>53.444962308349155</c:v>
                </c:pt>
                <c:pt idx="2">
                  <c:v>53.968930432575355</c:v>
                </c:pt>
                <c:pt idx="3">
                  <c:v>50.224987223020726</c:v>
                </c:pt>
                <c:pt idx="4">
                  <c:v>52.200722279263523</c:v>
                </c:pt>
                <c:pt idx="5">
                  <c:v>51.289559796047079</c:v>
                </c:pt>
                <c:pt idx="6">
                  <c:v>54.808805359083912</c:v>
                </c:pt>
                <c:pt idx="7">
                  <c:v>55.585065463245201</c:v>
                </c:pt>
              </c:numCache>
            </c:numRef>
          </c:val>
        </c:ser>
        <c:marker val="1"/>
        <c:axId val="69805952"/>
        <c:axId val="69807488"/>
      </c:lineChart>
      <c:catAx>
        <c:axId val="69805952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07488"/>
        <c:crosses val="autoZero"/>
        <c:auto val="1"/>
        <c:lblAlgn val="ctr"/>
        <c:lblOffset val="100"/>
      </c:catAx>
      <c:valAx>
        <c:axId val="69807488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05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78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6999"/>
          <c:w val="0.90275170481134137"/>
          <c:h val="0.61254353266816686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15.72140037474753</c:v>
                </c:pt>
                <c:pt idx="1">
                  <c:v>13.314691880446123</c:v>
                </c:pt>
                <c:pt idx="2">
                  <c:v>11.910852339100716</c:v>
                </c:pt>
                <c:pt idx="3">
                  <c:v>11.772220573923123</c:v>
                </c:pt>
                <c:pt idx="4">
                  <c:v>9.4438453824946809</c:v>
                </c:pt>
                <c:pt idx="5">
                  <c:v>10.019336337180484</c:v>
                </c:pt>
                <c:pt idx="6">
                  <c:v>12.245120218190293</c:v>
                </c:pt>
                <c:pt idx="7">
                  <c:v>9.8226259878475517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13.994420924778176</c:v>
                </c:pt>
                <c:pt idx="1">
                  <c:v>12.349111372243451</c:v>
                </c:pt>
                <c:pt idx="2">
                  <c:v>11.295983001546308</c:v>
                </c:pt>
                <c:pt idx="3">
                  <c:v>12.197727626352778</c:v>
                </c:pt>
                <c:pt idx="4">
                  <c:v>10.785174045325459</c:v>
                </c:pt>
                <c:pt idx="5">
                  <c:v>11.888138551327163</c:v>
                </c:pt>
                <c:pt idx="6">
                  <c:v>12.318396546101933</c:v>
                </c:pt>
                <c:pt idx="7">
                  <c:v>11.798071161009307</c:v>
                </c:pt>
              </c:numCache>
            </c:numRef>
          </c:val>
        </c:ser>
        <c:marker val="1"/>
        <c:axId val="69867392"/>
        <c:axId val="69868928"/>
      </c:lineChart>
      <c:catAx>
        <c:axId val="6986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68928"/>
        <c:crosses val="autoZero"/>
        <c:auto val="1"/>
        <c:lblAlgn val="ctr"/>
        <c:lblOffset val="100"/>
      </c:catAx>
      <c:valAx>
        <c:axId val="698689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6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78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525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14.586718630443976</c:v>
                </c:pt>
                <c:pt idx="1">
                  <c:v>12.325417831638873</c:v>
                </c:pt>
                <c:pt idx="2">
                  <c:v>10.985597444796094</c:v>
                </c:pt>
                <c:pt idx="3">
                  <c:v>10.84301865572596</c:v>
                </c:pt>
                <c:pt idx="4">
                  <c:v>8.6778047040844335</c:v>
                </c:pt>
                <c:pt idx="5">
                  <c:v>9.5333180730503582</c:v>
                </c:pt>
                <c:pt idx="6">
                  <c:v>11.297596459718601</c:v>
                </c:pt>
                <c:pt idx="7">
                  <c:v>9.6086562770704909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abierto'!$C$31:$J$31</c:f>
              <c:numCache>
                <c:formatCode>#,##0.0</c:formatCode>
                <c:ptCount val="8"/>
                <c:pt idx="0">
                  <c:v>12.880315330312818</c:v>
                </c:pt>
                <c:pt idx="1">
                  <c:v>11.445769433201397</c:v>
                </c:pt>
                <c:pt idx="2">
                  <c:v>10.456004924274104</c:v>
                </c:pt>
                <c:pt idx="3">
                  <c:v>11.064751300086805</c:v>
                </c:pt>
                <c:pt idx="4">
                  <c:v>9.7633782040218566</c:v>
                </c:pt>
                <c:pt idx="5">
                  <c:v>10.946037411144346</c:v>
                </c:pt>
                <c:pt idx="6">
                  <c:v>11.405491443872217</c:v>
                </c:pt>
                <c:pt idx="7">
                  <c:v>10.896363979357814</c:v>
                </c:pt>
              </c:numCache>
            </c:numRef>
          </c:val>
        </c:ser>
        <c:marker val="1"/>
        <c:axId val="69887872"/>
        <c:axId val="69889408"/>
      </c:lineChart>
      <c:catAx>
        <c:axId val="69887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89408"/>
        <c:crosses val="autoZero"/>
        <c:auto val="1"/>
        <c:lblAlgn val="ctr"/>
        <c:lblOffset val="100"/>
      </c:catAx>
      <c:valAx>
        <c:axId val="698894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887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79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363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4679E-2"/>
          <c:y val="0.14761693249882363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oculto'!$C$36:$J$36</c:f>
              <c:numCache>
                <c:formatCode>#,##0.0</c:formatCode>
                <c:ptCount val="8"/>
                <c:pt idx="0">
                  <c:v>1.1346817443035511</c:v>
                </c:pt>
                <c:pt idx="1">
                  <c:v>0.98927404880724767</c:v>
                </c:pt>
                <c:pt idx="2">
                  <c:v>0.92524569392184985</c:v>
                </c:pt>
                <c:pt idx="3">
                  <c:v>0.92920191819716225</c:v>
                </c:pt>
                <c:pt idx="4">
                  <c:v>0.76604989238537735</c:v>
                </c:pt>
                <c:pt idx="5">
                  <c:v>0.48601826413012483</c:v>
                </c:pt>
                <c:pt idx="6">
                  <c:v>0.94751535516048613</c:v>
                </c:pt>
                <c:pt idx="7">
                  <c:v>0.21396971077706142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oculto'!$C$18:$J$18</c:f>
              <c:numCache>
                <c:formatCode>#,##0.0</c:formatCode>
                <c:ptCount val="8"/>
                <c:pt idx="0">
                  <c:v>1.1141055944653537</c:v>
                </c:pt>
                <c:pt idx="1">
                  <c:v>0.90334193904205373</c:v>
                </c:pt>
                <c:pt idx="2">
                  <c:v>0.83997807727220331</c:v>
                </c:pt>
                <c:pt idx="3">
                  <c:v>1.1329745466111267</c:v>
                </c:pt>
                <c:pt idx="4">
                  <c:v>1.021795841303601</c:v>
                </c:pt>
                <c:pt idx="5">
                  <c:v>0.94210114018281677</c:v>
                </c:pt>
                <c:pt idx="6">
                  <c:v>0.91290355311863158</c:v>
                </c:pt>
                <c:pt idx="7">
                  <c:v>0.90170566872505853</c:v>
                </c:pt>
              </c:numCache>
            </c:numRef>
          </c:val>
        </c:ser>
        <c:marker val="1"/>
        <c:axId val="69957888"/>
        <c:axId val="69963776"/>
      </c:lineChart>
      <c:catAx>
        <c:axId val="69957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63776"/>
        <c:crosses val="autoZero"/>
        <c:auto val="1"/>
        <c:lblAlgn val="ctr"/>
        <c:lblOffset val="100"/>
      </c:catAx>
      <c:valAx>
        <c:axId val="699637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57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79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495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33.331860537484523</c:v>
                </c:pt>
                <c:pt idx="1">
                  <c:v>31.463742098990782</c:v>
                </c:pt>
                <c:pt idx="2">
                  <c:v>35.016546428397604</c:v>
                </c:pt>
                <c:pt idx="3">
                  <c:v>28.473602534615782</c:v>
                </c:pt>
                <c:pt idx="4">
                  <c:v>33.892428130302925</c:v>
                </c:pt>
                <c:pt idx="5">
                  <c:v>26.392478166649173</c:v>
                </c:pt>
                <c:pt idx="6">
                  <c:v>29.760704789072268</c:v>
                </c:pt>
                <c:pt idx="7">
                  <c:v>32.111922568898962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32.710913419564605</c:v>
                </c:pt>
                <c:pt idx="1">
                  <c:v>30.612529211929125</c:v>
                </c:pt>
                <c:pt idx="2">
                  <c:v>30.452973035936644</c:v>
                </c:pt>
                <c:pt idx="3">
                  <c:v>34.305514878083585</c:v>
                </c:pt>
                <c:pt idx="4">
                  <c:v>34.222843973879144</c:v>
                </c:pt>
                <c:pt idx="5">
                  <c:v>27.495576344972893</c:v>
                </c:pt>
                <c:pt idx="6">
                  <c:v>30.935982210008333</c:v>
                </c:pt>
                <c:pt idx="7">
                  <c:v>31.177578575460846</c:v>
                </c:pt>
              </c:numCache>
            </c:numRef>
          </c:val>
        </c:ser>
        <c:marker val="1"/>
        <c:axId val="69974272"/>
        <c:axId val="69980160"/>
      </c:lineChart>
      <c:catAx>
        <c:axId val="69974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80160"/>
        <c:crosses val="autoZero"/>
        <c:auto val="1"/>
        <c:lblAlgn val="ctr"/>
        <c:lblOffset val="100"/>
      </c:catAx>
      <c:valAx>
        <c:axId val="699801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74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9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horas'!$C$18:$J$18</c:f>
              <c:numCache>
                <c:formatCode>#,##0.0</c:formatCode>
                <c:ptCount val="8"/>
                <c:pt idx="0">
                  <c:v>15.608693566239875</c:v>
                </c:pt>
                <c:pt idx="1">
                  <c:v>15.213970159823321</c:v>
                </c:pt>
                <c:pt idx="2">
                  <c:v>15.407586617233623</c:v>
                </c:pt>
                <c:pt idx="3">
                  <c:v>9.1158400512438487</c:v>
                </c:pt>
                <c:pt idx="4">
                  <c:v>8.7982497869959282</c:v>
                </c:pt>
                <c:pt idx="5">
                  <c:v>7.2488156516131763</c:v>
                </c:pt>
                <c:pt idx="6">
                  <c:v>9.4046665771994142</c:v>
                </c:pt>
                <c:pt idx="7">
                  <c:v>10.547781428111332</c:v>
                </c:pt>
              </c:numCache>
            </c:numRef>
          </c:val>
        </c:ser>
        <c:ser>
          <c:idx val="1"/>
          <c:order val="1"/>
          <c:tx>
            <c:strRef>
              <c:f>'Insuficiencia de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horas'!$C$19:$J$19</c:f>
              <c:numCache>
                <c:formatCode>#,##0.0</c:formatCode>
                <c:ptCount val="8"/>
                <c:pt idx="0">
                  <c:v>13.561533656781357</c:v>
                </c:pt>
                <c:pt idx="1">
                  <c:v>11.523824585655362</c:v>
                </c:pt>
                <c:pt idx="2">
                  <c:v>10.441645408217539</c:v>
                </c:pt>
                <c:pt idx="3">
                  <c:v>10.63621931120915</c:v>
                </c:pt>
                <c:pt idx="4">
                  <c:v>9.8200200574492147</c:v>
                </c:pt>
                <c:pt idx="5">
                  <c:v>7.8851116130645647</c:v>
                </c:pt>
                <c:pt idx="6">
                  <c:v>9.8702681433826207</c:v>
                </c:pt>
                <c:pt idx="7">
                  <c:v>9.7520076042103359</c:v>
                </c:pt>
              </c:numCache>
            </c:numRef>
          </c:val>
        </c:ser>
        <c:marker val="1"/>
        <c:axId val="73640192"/>
        <c:axId val="73641984"/>
      </c:lineChart>
      <c:catAx>
        <c:axId val="7364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41984"/>
        <c:crosses val="autoZero"/>
        <c:auto val="1"/>
        <c:lblAlgn val="ctr"/>
        <c:lblOffset val="100"/>
      </c:catAx>
      <c:valAx>
        <c:axId val="736419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4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826"/>
          <c:w val="0.171443936660279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28"/>
          <c:y val="6.908466625034614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217"/>
          <c:w val="0.90275170481134137"/>
          <c:h val="0.62416364035937411"/>
        </c:manualLayout>
      </c:layout>
      <c:lineChart>
        <c:grouping val="standard"/>
        <c:ser>
          <c:idx val="0"/>
          <c:order val="0"/>
          <c:tx>
            <c:strRef>
              <c:f>'Empleo inadecuado competencias'!$B$17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competencias'!$C$17:$J$17</c:f>
              <c:numCache>
                <c:formatCode>#,##0.0</c:formatCode>
                <c:ptCount val="8"/>
                <c:pt idx="0">
                  <c:v>3.0620847924599928</c:v>
                </c:pt>
                <c:pt idx="1">
                  <c:v>3.7728448642692927</c:v>
                </c:pt>
                <c:pt idx="2">
                  <c:v>3.7777323687774707</c:v>
                </c:pt>
                <c:pt idx="3">
                  <c:v>20.703756268994965</c:v>
                </c:pt>
                <c:pt idx="4">
                  <c:v>25.023286018649632</c:v>
                </c:pt>
                <c:pt idx="5">
                  <c:v>18.604849471445053</c:v>
                </c:pt>
                <c:pt idx="6">
                  <c:v>19.211507225461091</c:v>
                </c:pt>
                <c:pt idx="7">
                  <c:v>19.917362597565351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competencias'!$C$25:$J$25</c:f>
              <c:numCache>
                <c:formatCode>#,##0.0</c:formatCode>
                <c:ptCount val="8"/>
                <c:pt idx="0">
                  <c:v>3.3469707565134099</c:v>
                </c:pt>
                <c:pt idx="1">
                  <c:v>3.4622013474562299</c:v>
                </c:pt>
                <c:pt idx="2">
                  <c:v>3.1924061800416106</c:v>
                </c:pt>
                <c:pt idx="3">
                  <c:v>17.376823992722919</c:v>
                </c:pt>
                <c:pt idx="4">
                  <c:v>18.82626119807253</c:v>
                </c:pt>
                <c:pt idx="5">
                  <c:v>14.131265167874011</c:v>
                </c:pt>
                <c:pt idx="6">
                  <c:v>16.01355936929491</c:v>
                </c:pt>
                <c:pt idx="7">
                  <c:v>15.778598768989252</c:v>
                </c:pt>
              </c:numCache>
            </c:numRef>
          </c:val>
        </c:ser>
        <c:marker val="1"/>
        <c:axId val="73709824"/>
        <c:axId val="73740288"/>
      </c:lineChart>
      <c:catAx>
        <c:axId val="7370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40288"/>
        <c:crosses val="autoZero"/>
        <c:auto val="1"/>
        <c:lblAlgn val="ctr"/>
        <c:lblOffset val="100"/>
      </c:catAx>
      <c:valAx>
        <c:axId val="737402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0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962"/>
          <c:w val="0.171443936660279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54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ingresos'!$C$21:$J$21</c:f>
              <c:numCache>
                <c:formatCode>#,##0.0</c:formatCode>
                <c:ptCount val="8"/>
                <c:pt idx="0">
                  <c:v>23.790011296280948</c:v>
                </c:pt>
                <c:pt idx="1">
                  <c:v>21.618411698498402</c:v>
                </c:pt>
                <c:pt idx="2">
                  <c:v>26.379815905860948</c:v>
                </c:pt>
                <c:pt idx="3">
                  <c:v>24.010798784473852</c:v>
                </c:pt>
                <c:pt idx="4">
                  <c:v>29.482923693819966</c:v>
                </c:pt>
                <c:pt idx="5">
                  <c:v>22.775591739220975</c:v>
                </c:pt>
                <c:pt idx="6">
                  <c:v>24.728617165393381</c:v>
                </c:pt>
                <c:pt idx="7">
                  <c:v>26.888573402163029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ingresos'!$C$20:$J$20</c:f>
              <c:numCache>
                <c:formatCode>#,##0.0</c:formatCode>
                <c:ptCount val="8"/>
                <c:pt idx="0">
                  <c:v>26.314483957227768</c:v>
                </c:pt>
                <c:pt idx="1">
                  <c:v>24.769158409933777</c:v>
                </c:pt>
                <c:pt idx="2">
                  <c:v>25.320263842023742</c:v>
                </c:pt>
                <c:pt idx="3">
                  <c:v>30.334213307401146</c:v>
                </c:pt>
                <c:pt idx="4">
                  <c:v>30.570311656771654</c:v>
                </c:pt>
                <c:pt idx="5">
                  <c:v>24.47984326607687</c:v>
                </c:pt>
                <c:pt idx="6">
                  <c:v>26.932595853184537</c:v>
                </c:pt>
                <c:pt idx="7">
                  <c:v>27.364560669537724</c:v>
                </c:pt>
              </c:numCache>
            </c:numRef>
          </c:val>
        </c:ser>
        <c:marker val="1"/>
        <c:axId val="73795840"/>
        <c:axId val="73801728"/>
      </c:lineChart>
      <c:catAx>
        <c:axId val="73795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01728"/>
        <c:crosses val="autoZero"/>
        <c:auto val="1"/>
        <c:lblAlgn val="ctr"/>
        <c:lblOffset val="100"/>
      </c:catAx>
      <c:valAx>
        <c:axId val="73801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795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477"/>
          <c:y val="0.55623681731798114"/>
          <c:w val="0.171443936660279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3701169693700624"/>
          <c:w val="0.90275170481134137"/>
          <c:h val="0.64677467822309542"/>
        </c:manualLayout>
      </c:layout>
      <c:lineChart>
        <c:grouping val="standard"/>
        <c:ser>
          <c:idx val="0"/>
          <c:order val="0"/>
          <c:tx>
            <c:strRef>
              <c:f>'Tasa de subempleo objetivo'!$B$14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objetivo'!$C$14:$J$14</c:f>
              <c:numCache>
                <c:formatCode>#,##0.0</c:formatCode>
                <c:ptCount val="8"/>
                <c:pt idx="0">
                  <c:v>10.705222060003978</c:v>
                </c:pt>
                <c:pt idx="1">
                  <c:v>9.3087719288258519</c:v>
                </c:pt>
                <c:pt idx="2">
                  <c:v>9.5628318520563713</c:v>
                </c:pt>
                <c:pt idx="3">
                  <c:v>7.1023088045908862</c:v>
                </c:pt>
                <c:pt idx="4">
                  <c:v>11.736236325193982</c:v>
                </c:pt>
                <c:pt idx="5">
                  <c:v>11.505791204893583</c:v>
                </c:pt>
                <c:pt idx="6">
                  <c:v>11.008657007172477</c:v>
                </c:pt>
                <c:pt idx="7">
                  <c:v>13.246316699560049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objetivo'!$C$31:$J$31</c:f>
              <c:numCache>
                <c:formatCode>#,##0.0</c:formatCode>
                <c:ptCount val="8"/>
                <c:pt idx="0">
                  <c:v>10.887279720692492</c:v>
                </c:pt>
                <c:pt idx="1">
                  <c:v>10.218271375421645</c:v>
                </c:pt>
                <c:pt idx="2">
                  <c:v>10.172467029533356</c:v>
                </c:pt>
                <c:pt idx="3">
                  <c:v>8.5897817450871869</c:v>
                </c:pt>
                <c:pt idx="4">
                  <c:v>10.091960479675114</c:v>
                </c:pt>
                <c:pt idx="5">
                  <c:v>9.0995746358738003</c:v>
                </c:pt>
                <c:pt idx="6">
                  <c:v>11.027111767589961</c:v>
                </c:pt>
                <c:pt idx="7">
                  <c:v>12.041069840511987</c:v>
                </c:pt>
              </c:numCache>
            </c:numRef>
          </c:val>
        </c:ser>
        <c:marker val="1"/>
        <c:axId val="73828608"/>
        <c:axId val="73838592"/>
      </c:lineChart>
      <c:catAx>
        <c:axId val="73828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38592"/>
        <c:crosses val="autoZero"/>
        <c:auto val="1"/>
        <c:lblAlgn val="ctr"/>
        <c:lblOffset val="100"/>
      </c:catAx>
      <c:valAx>
        <c:axId val="7383859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2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8209914279299704E-2"/>
          <c:y val="0.19998832288195587"/>
          <c:w val="0.171443936660279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057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'!$C$16:$J$16</c:f>
              <c:numCache>
                <c:formatCode>#,##0.0</c:formatCode>
                <c:ptCount val="8"/>
                <c:pt idx="0">
                  <c:v>4.9341631811024991</c:v>
                </c:pt>
                <c:pt idx="1">
                  <c:v>4.5865678123171536</c:v>
                </c:pt>
                <c:pt idx="2">
                  <c:v>4.7847050628694365</c:v>
                </c:pt>
                <c:pt idx="3">
                  <c:v>2.4929290178221803</c:v>
                </c:pt>
                <c:pt idx="4">
                  <c:v>3.8370309476232496</c:v>
                </c:pt>
                <c:pt idx="5">
                  <c:v>3.4924752487090829</c:v>
                </c:pt>
                <c:pt idx="6">
                  <c:v>3.6997846483436949</c:v>
                </c:pt>
                <c:pt idx="7">
                  <c:v>5.2025395822446026</c:v>
                </c:pt>
              </c:numCache>
            </c:numRef>
          </c:val>
        </c:ser>
        <c:ser>
          <c:idx val="1"/>
          <c:order val="1"/>
          <c:tx>
            <c:strRef>
              <c:f>'Insuficiencia de horas 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'!$C$18:$J$18</c:f>
              <c:numCache>
                <c:formatCode>#,##0.0</c:formatCode>
                <c:ptCount val="8"/>
                <c:pt idx="0">
                  <c:v>4.6314063456271182</c:v>
                </c:pt>
                <c:pt idx="1">
                  <c:v>4.0197280293754174</c:v>
                </c:pt>
                <c:pt idx="2">
                  <c:v>3.9048812176815155</c:v>
                </c:pt>
                <c:pt idx="3">
                  <c:v>3.3596822504575532</c:v>
                </c:pt>
                <c:pt idx="4">
                  <c:v>3.4319174808555362</c:v>
                </c:pt>
                <c:pt idx="5">
                  <c:v>3.0641282453311316</c:v>
                </c:pt>
                <c:pt idx="6">
                  <c:v>4.1036820046736668</c:v>
                </c:pt>
                <c:pt idx="7">
                  <c:v>4.2703241279979949</c:v>
                </c:pt>
              </c:numCache>
            </c:numRef>
          </c:val>
        </c:ser>
        <c:marker val="1"/>
        <c:axId val="73918720"/>
        <c:axId val="73936896"/>
      </c:lineChart>
      <c:catAx>
        <c:axId val="73918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36896"/>
        <c:crosses val="autoZero"/>
        <c:auto val="1"/>
        <c:lblAlgn val="ctr"/>
        <c:lblOffset val="100"/>
      </c:catAx>
      <c:valAx>
        <c:axId val="7393689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18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826"/>
          <c:w val="0.171443936660279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28"/>
          <c:y val="1.300812341943629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22"/>
          <c:w val="0.90275170481134137"/>
          <c:h val="0.60330805796911824"/>
        </c:manualLayout>
      </c:layout>
      <c:lineChart>
        <c:grouping val="standard"/>
        <c:ser>
          <c:idx val="0"/>
          <c:order val="0"/>
          <c:tx>
            <c:strRef>
              <c:f>'Empleo inadecuado x competncias'!$B$18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competncias'!$C$18:$J$18</c:f>
              <c:numCache>
                <c:formatCode>#,##0.0</c:formatCode>
                <c:ptCount val="8"/>
                <c:pt idx="0">
                  <c:v>1.1506675842248011</c:v>
                </c:pt>
                <c:pt idx="1">
                  <c:v>1.3884694530363564</c:v>
                </c:pt>
                <c:pt idx="2">
                  <c:v>1.3539007276858745</c:v>
                </c:pt>
                <c:pt idx="3">
                  <c:v>4.8388842607091282</c:v>
                </c:pt>
                <c:pt idx="4">
                  <c:v>8.3419368826118365</c:v>
                </c:pt>
                <c:pt idx="5">
                  <c:v>8.0326903534531624</c:v>
                </c:pt>
                <c:pt idx="6">
                  <c:v>7.7831552433594728</c:v>
                </c:pt>
                <c:pt idx="7">
                  <c:v>8.5834076599195832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competncias'!$C$26:$J$26</c:f>
              <c:numCache>
                <c:formatCode>#,##0.0</c:formatCode>
                <c:ptCount val="8"/>
                <c:pt idx="0">
                  <c:v>1.5278161891038546</c:v>
                </c:pt>
                <c:pt idx="1">
                  <c:v>1.6308722937179616</c:v>
                </c:pt>
                <c:pt idx="2">
                  <c:v>1.4154632976930723</c:v>
                </c:pt>
                <c:pt idx="3">
                  <c:v>4.3305622742963852</c:v>
                </c:pt>
                <c:pt idx="4">
                  <c:v>5.7913002396254543</c:v>
                </c:pt>
                <c:pt idx="5">
                  <c:v>4.9564651475163197</c:v>
                </c:pt>
                <c:pt idx="6">
                  <c:v>6.0412079038745583</c:v>
                </c:pt>
                <c:pt idx="7">
                  <c:v>6.4181213971264413</c:v>
                </c:pt>
              </c:numCache>
            </c:numRef>
          </c:val>
        </c:ser>
        <c:marker val="1"/>
        <c:axId val="73959680"/>
        <c:axId val="73977856"/>
      </c:lineChart>
      <c:catAx>
        <c:axId val="7395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77856"/>
        <c:crosses val="autoZero"/>
        <c:auto val="1"/>
        <c:lblAlgn val="ctr"/>
        <c:lblOffset val="100"/>
      </c:catAx>
      <c:valAx>
        <c:axId val="739778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959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189"/>
          <c:w val="0.171443936660279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537"/>
          <c:y val="6.6334991708126637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448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ingresos'!$C$24:$J$24</c:f>
              <c:numCache>
                <c:formatCode>#,##0.0</c:formatCode>
                <c:ptCount val="8"/>
                <c:pt idx="0">
                  <c:v>7.2945113197002991</c:v>
                </c:pt>
                <c:pt idx="1">
                  <c:v>6.6255715989571486</c:v>
                </c:pt>
                <c:pt idx="2">
                  <c:v>6.8992842378214307</c:v>
                </c:pt>
                <c:pt idx="3">
                  <c:v>5.7011903834074191</c:v>
                </c:pt>
                <c:pt idx="4">
                  <c:v>9.7519514968977923</c:v>
                </c:pt>
                <c:pt idx="5">
                  <c:v>9.9163294270996172</c:v>
                </c:pt>
                <c:pt idx="6">
                  <c:v>9.1265169762432503</c:v>
                </c:pt>
                <c:pt idx="7">
                  <c:v>10.631203075323443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8.3789525480426583</c:v>
                </c:pt>
                <c:pt idx="1">
                  <c:v>8.1885678388095613</c:v>
                </c:pt>
                <c:pt idx="2">
                  <c:v>8.1844271771703543</c:v>
                </c:pt>
                <c:pt idx="3">
                  <c:v>7.087797545610373</c:v>
                </c:pt>
                <c:pt idx="4">
                  <c:v>8.4979987879320742</c:v>
                </c:pt>
                <c:pt idx="5">
                  <c:v>7.884311846670748</c:v>
                </c:pt>
                <c:pt idx="6">
                  <c:v>9.2888573214475194</c:v>
                </c:pt>
                <c:pt idx="7">
                  <c:v>10.149851278574888</c:v>
                </c:pt>
              </c:numCache>
            </c:numRef>
          </c:val>
        </c:ser>
        <c:marker val="1"/>
        <c:axId val="74037504"/>
        <c:axId val="74047488"/>
      </c:lineChart>
      <c:catAx>
        <c:axId val="74037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47488"/>
        <c:crosses val="autoZero"/>
        <c:auto val="1"/>
        <c:lblAlgn val="ctr"/>
        <c:lblOffset val="100"/>
      </c:catAx>
      <c:valAx>
        <c:axId val="74047488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37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291741166223541"/>
          <c:y val="0.20326347266293227"/>
          <c:w val="0.171443936660279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3771.5493333333338</c:v>
                </c:pt>
                <c:pt idx="1">
                  <c:v>410.81833333333333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48"/>
          <c:y val="0.76738122850922763"/>
          <c:w val="0.65409103467333174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4182.367666666667</c:v>
                </c:pt>
                <c:pt idx="1">
                  <c:v>1778.0409999999993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3285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161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429"/>
          <c:y val="0.13399276978864852"/>
          <c:w val="0.81918270305897867"/>
          <c:h val="0.62111105077383133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6977.6409999999996</c:v>
                </c:pt>
                <c:pt idx="1">
                  <c:v>7082.5319999999992</c:v>
                </c:pt>
                <c:pt idx="2">
                  <c:v>7187.1343333333325</c:v>
                </c:pt>
                <c:pt idx="3">
                  <c:v>7291.4540000000006</c:v>
                </c:pt>
                <c:pt idx="4">
                  <c:v>7395.4463333333333</c:v>
                </c:pt>
              </c:numCache>
            </c:numRef>
          </c:val>
        </c:ser>
        <c:axId val="74175616"/>
        <c:axId val="74177152"/>
      </c:barChart>
      <c:catAx>
        <c:axId val="7417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77152"/>
        <c:crosses val="autoZero"/>
        <c:auto val="1"/>
        <c:lblAlgn val="ctr"/>
        <c:lblOffset val="100"/>
      </c:catAx>
      <c:valAx>
        <c:axId val="74177152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7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264"/>
          <c:w val="0.94285714285714251"/>
          <c:h val="0.374176172135524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16.636392908403842</c:v>
                </c:pt>
                <c:pt idx="1">
                  <c:v>83.363607091596151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085"/>
          <c:h val="0.1382435818316065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459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891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5521.293999999999</c:v>
                </c:pt>
                <c:pt idx="1">
                  <c:v>5633.3990000000003</c:v>
                </c:pt>
                <c:pt idx="2">
                  <c:v>5744.1696666666658</c:v>
                </c:pt>
                <c:pt idx="3">
                  <c:v>5853.2650000000003</c:v>
                </c:pt>
                <c:pt idx="4">
                  <c:v>5960.4086666666662</c:v>
                </c:pt>
              </c:numCache>
            </c:numRef>
          </c:val>
        </c:ser>
        <c:axId val="74238976"/>
        <c:axId val="74253056"/>
      </c:barChart>
      <c:catAx>
        <c:axId val="7423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53056"/>
        <c:crosses val="autoZero"/>
        <c:auto val="1"/>
        <c:lblAlgn val="ctr"/>
        <c:lblOffset val="100"/>
      </c:catAx>
      <c:valAx>
        <c:axId val="74253056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3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488"/>
          <c:w val="0.90350877192982459"/>
          <c:h val="0.4317648930247390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17.048851784689788</c:v>
                </c:pt>
                <c:pt idx="1">
                  <c:v>82.951148215310212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163"/>
          <c:y val="0.78793096627535786"/>
          <c:w val="0.65748549523415356"/>
          <c:h val="0.11272603888878244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699932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3519.902333333333</c:v>
                </c:pt>
                <c:pt idx="1">
                  <c:v>3617.6930000000007</c:v>
                </c:pt>
                <c:pt idx="2">
                  <c:v>3678.3940000000002</c:v>
                </c:pt>
                <c:pt idx="3">
                  <c:v>3966.6903333333335</c:v>
                </c:pt>
                <c:pt idx="4">
                  <c:v>4182.367666666667</c:v>
                </c:pt>
              </c:numCache>
            </c:numRef>
          </c:val>
        </c:ser>
        <c:axId val="74264576"/>
        <c:axId val="74304128"/>
      </c:barChart>
      <c:catAx>
        <c:axId val="7426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04128"/>
        <c:crosses val="autoZero"/>
        <c:auto val="1"/>
        <c:lblAlgn val="ctr"/>
        <c:lblOffset val="100"/>
      </c:catAx>
      <c:valAx>
        <c:axId val="743041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64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692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18.98284382270699</c:v>
                </c:pt>
                <c:pt idx="1">
                  <c:v>81.017156177293003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43"/>
          <c:y val="0.67978523232542121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429"/>
          <c:y val="0.15775853018372868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3105.5316666666672</c:v>
                </c:pt>
                <c:pt idx="1">
                  <c:v>3276.0433333333335</c:v>
                </c:pt>
                <c:pt idx="2">
                  <c:v>3309.8436666666662</c:v>
                </c:pt>
                <c:pt idx="3">
                  <c:v>3480.9643333333333</c:v>
                </c:pt>
                <c:pt idx="4">
                  <c:v>3771.5493333333338</c:v>
                </c:pt>
              </c:numCache>
            </c:numRef>
          </c:val>
        </c:ser>
        <c:axId val="74402816"/>
        <c:axId val="74437376"/>
      </c:barChart>
      <c:catAx>
        <c:axId val="7440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37376"/>
        <c:crosses val="autoZero"/>
        <c:auto val="1"/>
        <c:lblAlgn val="ctr"/>
        <c:lblOffset val="100"/>
      </c:catAx>
      <c:valAx>
        <c:axId val="74437376"/>
        <c:scaling>
          <c:orientation val="minMax"/>
          <c:min val="2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0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291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19.407999353126609</c:v>
                </c:pt>
                <c:pt idx="1">
                  <c:v>80.592000646873387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807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4945"/>
          <c:y val="0.15827035587032334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414.37066666666669</c:v>
                </c:pt>
                <c:pt idx="1">
                  <c:v>341.64933333333335</c:v>
                </c:pt>
                <c:pt idx="2">
                  <c:v>368.5506666666667</c:v>
                </c:pt>
                <c:pt idx="3">
                  <c:v>485.72599999999994</c:v>
                </c:pt>
                <c:pt idx="4">
                  <c:v>410.81833333333333</c:v>
                </c:pt>
              </c:numCache>
            </c:numRef>
          </c:val>
        </c:ser>
        <c:axId val="74507392"/>
        <c:axId val="74508928"/>
      </c:barChart>
      <c:catAx>
        <c:axId val="74507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8928"/>
        <c:crosses val="autoZero"/>
        <c:auto val="1"/>
        <c:lblAlgn val="ctr"/>
        <c:lblOffset val="100"/>
      </c:catAx>
      <c:valAx>
        <c:axId val="7450892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73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66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15.804394846540454</c:v>
                </c:pt>
                <c:pt idx="1">
                  <c:v>84.195605153459553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798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45"/>
          <c:y val="0.17720296038180294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381.66366666666664</c:v>
                </c:pt>
                <c:pt idx="1">
                  <c:v>313.93633333333332</c:v>
                </c:pt>
                <c:pt idx="2">
                  <c:v>350.673</c:v>
                </c:pt>
                <c:pt idx="3">
                  <c:v>448.14066666666668</c:v>
                </c:pt>
                <c:pt idx="4">
                  <c:v>401.86933333333332</c:v>
                </c:pt>
              </c:numCache>
            </c:numRef>
          </c:val>
        </c:ser>
        <c:axId val="74615808"/>
        <c:axId val="74789632"/>
      </c:barChart>
      <c:catAx>
        <c:axId val="74615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789632"/>
        <c:crosses val="autoZero"/>
        <c:auto val="1"/>
        <c:lblAlgn val="ctr"/>
        <c:lblOffset val="100"/>
      </c:catAx>
      <c:valAx>
        <c:axId val="7478963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15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16.739494183494795</c:v>
                </c:pt>
                <c:pt idx="1">
                  <c:v>83.260505816505201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558"/>
          <c:h val="0.1094334837358821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Ocultos'!$C$17:$G$17</c:f>
              <c:numCache>
                <c:formatCode>#,##0</c:formatCode>
                <c:ptCount val="5"/>
                <c:pt idx="0">
                  <c:v>32.707000000000001</c:v>
                </c:pt>
                <c:pt idx="1">
                  <c:v>27.713333333333335</c:v>
                </c:pt>
                <c:pt idx="2">
                  <c:v>17.877666666666666</c:v>
                </c:pt>
                <c:pt idx="3">
                  <c:v>37.585000000000001</c:v>
                </c:pt>
                <c:pt idx="4">
                  <c:v>8.9489999999999998</c:v>
                </c:pt>
              </c:numCache>
            </c:numRef>
          </c:val>
        </c:ser>
        <c:axId val="74998528"/>
        <c:axId val="75000064"/>
      </c:barChart>
      <c:catAx>
        <c:axId val="7499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00064"/>
        <c:crosses val="autoZero"/>
        <c:auto val="1"/>
        <c:lblAlgn val="ctr"/>
        <c:lblOffset val="100"/>
      </c:catAx>
      <c:valAx>
        <c:axId val="750000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99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4.5045226434183832</c:v>
                </c:pt>
                <c:pt idx="1">
                  <c:v>95.495477356581617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5803"/>
          <c:y val="0.81150206970396688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276E-2"/>
        </c:manualLayout>
      </c:layout>
    </c:title>
    <c:plotArea>
      <c:layout>
        <c:manualLayout>
          <c:layoutTarget val="inner"/>
          <c:xMode val="edge"/>
          <c:yMode val="edge"/>
          <c:x val="0.14793239410096429"/>
          <c:y val="0.16003127974630071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2001.3916666666667</c:v>
                </c:pt>
                <c:pt idx="1">
                  <c:v>2015.7059999999999</c:v>
                </c:pt>
                <c:pt idx="2">
                  <c:v>2065.7756666666669</c:v>
                </c:pt>
                <c:pt idx="3">
                  <c:v>1886.5746666666666</c:v>
                </c:pt>
                <c:pt idx="4">
                  <c:v>1778.0409999999999</c:v>
                </c:pt>
              </c:numCache>
            </c:numRef>
          </c:val>
        </c:ser>
        <c:axId val="75070080"/>
        <c:axId val="75162368"/>
      </c:barChart>
      <c:catAx>
        <c:axId val="7507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62368"/>
        <c:crosses val="autoZero"/>
        <c:auto val="1"/>
        <c:lblAlgn val="ctr"/>
        <c:lblOffset val="100"/>
      </c:catAx>
      <c:valAx>
        <c:axId val="75162368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070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13.752977873892277</c:v>
                </c:pt>
                <c:pt idx="1">
                  <c:v>86.247022126107723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774"/>
          <c:y val="0.76129745937998228"/>
          <c:w val="0.435942323392441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537"/>
          <c:y val="5.2493438320210771E-3"/>
        </c:manualLayout>
      </c:layout>
    </c:title>
    <c:plotArea>
      <c:layout>
        <c:manualLayout>
          <c:layoutTarget val="inner"/>
          <c:xMode val="edge"/>
          <c:yMode val="edge"/>
          <c:x val="0.14793239410096429"/>
          <c:y val="0.17442519685039631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1002.2430000000001</c:v>
                </c:pt>
                <c:pt idx="1">
                  <c:v>1226.124</c:v>
                </c:pt>
                <c:pt idx="2">
                  <c:v>970.81933333333336</c:v>
                </c:pt>
                <c:pt idx="3">
                  <c:v>1180.5150000000001</c:v>
                </c:pt>
                <c:pt idx="4">
                  <c:v>1343.0386666666666</c:v>
                </c:pt>
              </c:numCache>
            </c:numRef>
          </c:val>
        </c:ser>
        <c:axId val="75293824"/>
        <c:axId val="75295360"/>
      </c:barChart>
      <c:catAx>
        <c:axId val="75293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5360"/>
        <c:crosses val="autoZero"/>
        <c:auto val="1"/>
        <c:lblAlgn val="ctr"/>
        <c:lblOffset val="100"/>
      </c:catAx>
      <c:valAx>
        <c:axId val="75295360"/>
        <c:scaling>
          <c:orientation val="minMax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19.551730404491771</c:v>
                </c:pt>
                <c:pt idx="1">
                  <c:v>80.448269595508236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4945"/>
          <c:y val="0.19932044858029302"/>
          <c:w val="0.84641738168379177"/>
          <c:h val="0.59798297940029699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320.86866666666668</c:v>
                </c:pt>
                <c:pt idx="1">
                  <c:v>318.29366666666664</c:v>
                </c:pt>
                <c:pt idx="2">
                  <c:v>266.64</c:v>
                </c:pt>
                <c:pt idx="3">
                  <c:v>373.05400000000003</c:v>
                </c:pt>
                <c:pt idx="4">
                  <c:v>441.14699999999993</c:v>
                </c:pt>
              </c:numCache>
            </c:numRef>
          </c:val>
        </c:ser>
        <c:axId val="79862784"/>
        <c:axId val="79917824"/>
      </c:barChart>
      <c:catAx>
        <c:axId val="79862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17824"/>
        <c:crosses val="autoZero"/>
        <c:auto val="1"/>
        <c:lblAlgn val="ctr"/>
        <c:lblOffset val="100"/>
      </c:catAx>
      <c:valAx>
        <c:axId val="7991782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62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20.531863350828466</c:v>
                </c:pt>
                <c:pt idx="1">
                  <c:v>79.468136649171527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197"/>
          <c:y val="0.80109240191129949"/>
          <c:w val="0.43643597733142964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01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728.75200000000007</c:v>
                </c:pt>
                <c:pt idx="1">
                  <c:v>905.26566666666668</c:v>
                </c:pt>
                <c:pt idx="2">
                  <c:v>684.35966666666661</c:v>
                </c:pt>
                <c:pt idx="3">
                  <c:v>762.06100000000004</c:v>
                </c:pt>
                <c:pt idx="4">
                  <c:v>833.01733333333334</c:v>
                </c:pt>
              </c:numCache>
            </c:numRef>
          </c:val>
        </c:ser>
        <c:axId val="79937536"/>
        <c:axId val="79997568"/>
      </c:barChart>
      <c:catAx>
        <c:axId val="79937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97568"/>
        <c:crosses val="autoZero"/>
        <c:auto val="1"/>
        <c:lblAlgn val="ctr"/>
        <c:lblOffset val="100"/>
      </c:catAx>
      <c:valAx>
        <c:axId val="79997568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7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23.962088718099032</c:v>
                </c:pt>
                <c:pt idx="1">
                  <c:v>76.037911281900961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53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415"/>
          <c:y val="0.14166120539280441"/>
          <c:w val="0.81918270305897867"/>
          <c:h val="0.62111085645902753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845.15666666666664</c:v>
                </c:pt>
                <c:pt idx="1">
                  <c:v>1066.6016666666667</c:v>
                </c:pt>
                <c:pt idx="2">
                  <c:v>837.77599999999995</c:v>
                </c:pt>
                <c:pt idx="3">
                  <c:v>980.90766666666661</c:v>
                </c:pt>
                <c:pt idx="4">
                  <c:v>1124.579</c:v>
                </c:pt>
              </c:numCache>
            </c:numRef>
          </c:val>
        </c:ser>
        <c:axId val="80165888"/>
        <c:axId val="80257792"/>
      </c:barChart>
      <c:catAx>
        <c:axId val="80165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57792"/>
        <c:crosses val="autoZero"/>
        <c:auto val="1"/>
        <c:lblAlgn val="ctr"/>
        <c:lblOffset val="100"/>
      </c:catAx>
      <c:valAx>
        <c:axId val="80257792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6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18.652650618902722</c:v>
                </c:pt>
                <c:pt idx="1">
                  <c:v>81.347349381097274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309"/>
          <c:y val="0.77853652908770643"/>
          <c:w val="0.36362579049721216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39"/>
          <c:y val="0.13752011767759798"/>
          <c:w val="0.84641738168379177"/>
          <c:h val="0.62963451443570206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249.99433333333332</c:v>
                </c:pt>
                <c:pt idx="1">
                  <c:v>424.58099999999996</c:v>
                </c:pt>
                <c:pt idx="2">
                  <c:v>423.2283333333333</c:v>
                </c:pt>
                <c:pt idx="3">
                  <c:v>436.67933333333332</c:v>
                </c:pt>
                <c:pt idx="4">
                  <c:v>554.0096666666667</c:v>
                </c:pt>
              </c:numCache>
            </c:numRef>
          </c:val>
        </c:ser>
        <c:axId val="80277504"/>
        <c:axId val="80316672"/>
      </c:barChart>
      <c:catAx>
        <c:axId val="80277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6672"/>
        <c:crosses val="autoZero"/>
        <c:auto val="1"/>
        <c:lblAlgn val="ctr"/>
        <c:lblOffset val="100"/>
      </c:catAx>
      <c:valAx>
        <c:axId val="8031667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77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20.882925227113557</c:v>
                </c:pt>
                <c:pt idx="1">
                  <c:v>79.11707477288644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4939"/>
          <c:y val="0.16650592588969856"/>
          <c:w val="0.84641738168379177"/>
          <c:h val="0.60454769240802209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87.748666666666665</c:v>
                </c:pt>
                <c:pt idx="1">
                  <c:v>138.81199999999998</c:v>
                </c:pt>
                <c:pt idx="2">
                  <c:v>128.46699999999998</c:v>
                </c:pt>
                <c:pt idx="3">
                  <c:v>146.75900000000001</c:v>
                </c:pt>
                <c:pt idx="4">
                  <c:v>217.58933333333334</c:v>
                </c:pt>
              </c:numCache>
            </c:numRef>
          </c:val>
        </c:ser>
        <c:axId val="80489088"/>
        <c:axId val="80667008"/>
      </c:barChart>
      <c:catAx>
        <c:axId val="80489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67008"/>
        <c:crosses val="autoZero"/>
        <c:auto val="1"/>
        <c:lblAlgn val="ctr"/>
        <c:lblOffset val="100"/>
      </c:catAx>
      <c:valAx>
        <c:axId val="80667008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89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23.126815063918947</c:v>
                </c:pt>
                <c:pt idx="1">
                  <c:v>76.87318493608106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4939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170.32400000000001</c:v>
                </c:pt>
                <c:pt idx="1">
                  <c:v>301.78566666666666</c:v>
                </c:pt>
                <c:pt idx="2">
                  <c:v>295.47399999999999</c:v>
                </c:pt>
                <c:pt idx="3">
                  <c:v>308.73366666666669</c:v>
                </c:pt>
                <c:pt idx="4">
                  <c:v>358.98966666666666</c:v>
                </c:pt>
              </c:numCache>
            </c:numRef>
          </c:val>
        </c:ser>
        <c:axId val="80745216"/>
        <c:axId val="80746752"/>
      </c:barChart>
      <c:catAx>
        <c:axId val="80745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6752"/>
        <c:crosses val="autoZero"/>
        <c:auto val="1"/>
        <c:lblAlgn val="ctr"/>
        <c:lblOffset val="100"/>
      </c:catAx>
      <c:valAx>
        <c:axId val="80746752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52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15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25.387099587712953</c:v>
                </c:pt>
                <c:pt idx="1">
                  <c:v>74.612900412287047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307"/>
          <c:y val="0.70590784485272651"/>
          <c:w val="0.3636257904972125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53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200.67633333333333</c:v>
                </c:pt>
                <c:pt idx="1">
                  <c:v>352.7956666666667</c:v>
                </c:pt>
                <c:pt idx="2">
                  <c:v>364.76166666666671</c:v>
                </c:pt>
                <c:pt idx="3">
                  <c:v>362.02066666666661</c:v>
                </c:pt>
                <c:pt idx="4">
                  <c:v>444.63599999999997</c:v>
                </c:pt>
              </c:numCache>
            </c:numRef>
          </c:val>
        </c:ser>
        <c:axId val="80823808"/>
        <c:axId val="80982400"/>
      </c:barChart>
      <c:catAx>
        <c:axId val="80823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982400"/>
        <c:crosses val="autoZero"/>
        <c:auto val="1"/>
        <c:lblAlgn val="ctr"/>
        <c:lblOffset val="100"/>
      </c:catAx>
      <c:valAx>
        <c:axId val="80982400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23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19.883096026475258</c:v>
                </c:pt>
                <c:pt idx="1">
                  <c:v>80.116903973524742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758"/>
          <c:y val="0.79185245087607292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1787.8119999999999</c:v>
                </c:pt>
                <c:pt idx="1">
                  <c:v>1697.1686666666667</c:v>
                </c:pt>
                <c:pt idx="2">
                  <c:v>1703.2156666666667</c:v>
                </c:pt>
                <c:pt idx="3">
                  <c:v>1887.4283333333333</c:v>
                </c:pt>
              </c:numCache>
            </c:numRef>
          </c:val>
        </c:ser>
        <c:axId val="81647104"/>
        <c:axId val="81648640"/>
      </c:barChart>
      <c:catAx>
        <c:axId val="8164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48640"/>
        <c:crosses val="autoZero"/>
        <c:auto val="1"/>
        <c:lblAlgn val="ctr"/>
        <c:lblOffset val="100"/>
      </c:catAx>
      <c:valAx>
        <c:axId val="81648640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47104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856.83433333333335</c:v>
                </c:pt>
                <c:pt idx="1">
                  <c:v>1079.307</c:v>
                </c:pt>
                <c:pt idx="2">
                  <c:v>1239.5023333333334</c:v>
                </c:pt>
                <c:pt idx="3">
                  <c:v>1304.7969999999998</c:v>
                </c:pt>
              </c:numCache>
            </c:numRef>
          </c:val>
        </c:ser>
        <c:axId val="81668352"/>
        <c:axId val="81674240"/>
      </c:barChart>
      <c:catAx>
        <c:axId val="8166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74240"/>
        <c:crosses val="autoZero"/>
        <c:auto val="1"/>
        <c:lblAlgn val="ctr"/>
        <c:lblOffset val="100"/>
      </c:catAx>
      <c:valAx>
        <c:axId val="8167424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6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187.476</c:v>
                </c:pt>
                <c:pt idx="1">
                  <c:v>143.32366666666667</c:v>
                </c:pt>
                <c:pt idx="2">
                  <c:v>153.45866666666669</c:v>
                </c:pt>
                <c:pt idx="3">
                  <c:v>147.74766666666665</c:v>
                </c:pt>
              </c:numCache>
            </c:numRef>
          </c:val>
        </c:ser>
        <c:axId val="81693696"/>
        <c:axId val="81703680"/>
      </c:barChart>
      <c:catAx>
        <c:axId val="81693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03680"/>
        <c:crosses val="autoZero"/>
        <c:auto val="1"/>
        <c:lblAlgn val="ctr"/>
        <c:lblOffset val="100"/>
      </c:catAx>
      <c:valAx>
        <c:axId val="8170368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936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204.58333333333334</c:v>
                </c:pt>
                <c:pt idx="1">
                  <c:v>189.26466666666667</c:v>
                </c:pt>
                <c:pt idx="2">
                  <c:v>153.86599999999999</c:v>
                </c:pt>
                <c:pt idx="3">
                  <c:v>179.59666666666666</c:v>
                </c:pt>
              </c:numCache>
            </c:numRef>
          </c:val>
        </c:ser>
        <c:axId val="81817600"/>
        <c:axId val="81819136"/>
      </c:barChart>
      <c:catAx>
        <c:axId val="8181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9136"/>
        <c:crosses val="autoZero"/>
        <c:auto val="1"/>
        <c:lblAlgn val="ctr"/>
        <c:lblOffset val="100"/>
      </c:catAx>
      <c:valAx>
        <c:axId val="8181913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462"/>
          <c:y val="0.23275843967780127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1737.1310000000001</c:v>
                </c:pt>
                <c:pt idx="1">
                  <c:v>1787.8119999999999</c:v>
                </c:pt>
                <c:pt idx="2">
                  <c:v>1697.1686666666667</c:v>
                </c:pt>
                <c:pt idx="3">
                  <c:v>1703.2156666666667</c:v>
                </c:pt>
                <c:pt idx="4">
                  <c:v>1887.4283333333333</c:v>
                </c:pt>
              </c:numCache>
            </c:numRef>
          </c:val>
        </c:ser>
        <c:axId val="81823616"/>
        <c:axId val="81825152"/>
      </c:barChart>
      <c:catAx>
        <c:axId val="81823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5152"/>
        <c:crosses val="autoZero"/>
        <c:auto val="1"/>
        <c:lblAlgn val="ctr"/>
        <c:lblOffset val="100"/>
      </c:catAx>
      <c:valAx>
        <c:axId val="81825152"/>
        <c:scaling>
          <c:orientation val="minMax"/>
          <c:min val="16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23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28.493078347039795</c:v>
                </c:pt>
                <c:pt idx="1">
                  <c:v>71.506921652960202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72"/>
          <c:h val="8.6961345590442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964"/>
          <c:y val="0.23275843967780127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159.55133333333333</c:v>
                </c:pt>
                <c:pt idx="1">
                  <c:v>187.476</c:v>
                </c:pt>
                <c:pt idx="2">
                  <c:v>143.32366666666667</c:v>
                </c:pt>
                <c:pt idx="3">
                  <c:v>153.45866666666669</c:v>
                </c:pt>
                <c:pt idx="4">
                  <c:v>147.74766666666665</c:v>
                </c:pt>
              </c:numCache>
            </c:numRef>
          </c:val>
        </c:ser>
        <c:axId val="82018304"/>
        <c:axId val="82019840"/>
      </c:barChart>
      <c:catAx>
        <c:axId val="8201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19840"/>
        <c:crosses val="autoZero"/>
        <c:auto val="1"/>
        <c:lblAlgn val="ctr"/>
        <c:lblOffset val="100"/>
      </c:catAx>
      <c:valAx>
        <c:axId val="8201984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18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18.805611606756464</c:v>
                </c:pt>
                <c:pt idx="1">
                  <c:v>81.194388393243543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964"/>
          <c:y val="0.23275843967780127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129.89066666666668</c:v>
                </c:pt>
                <c:pt idx="1">
                  <c:v>152.328</c:v>
                </c:pt>
                <c:pt idx="2">
                  <c:v>127.37866666666666</c:v>
                </c:pt>
                <c:pt idx="3">
                  <c:v>139.75199999999998</c:v>
                </c:pt>
                <c:pt idx="4">
                  <c:v>146.09066666666666</c:v>
                </c:pt>
              </c:numCache>
            </c:numRef>
          </c:val>
        </c:ser>
        <c:axId val="82171776"/>
        <c:axId val="82173312"/>
      </c:barChart>
      <c:catAx>
        <c:axId val="8217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73312"/>
        <c:crosses val="autoZero"/>
        <c:auto val="1"/>
        <c:lblAlgn val="ctr"/>
        <c:lblOffset val="100"/>
      </c:catAx>
      <c:valAx>
        <c:axId val="82173312"/>
        <c:scaling>
          <c:orientation val="minMax"/>
          <c:min val="1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7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20.913016715258458</c:v>
                </c:pt>
                <c:pt idx="1">
                  <c:v>79.086983284741535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5391146734461034"/>
          <c:y val="0.23275843967780127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836.00133333333326</c:v>
                </c:pt>
                <c:pt idx="1">
                  <c:v>856.83433333333335</c:v>
                </c:pt>
                <c:pt idx="2">
                  <c:v>1079.307</c:v>
                </c:pt>
                <c:pt idx="3">
                  <c:v>1239.5023333333334</c:v>
                </c:pt>
                <c:pt idx="4">
                  <c:v>1304.7969999999998</c:v>
                </c:pt>
              </c:numCache>
            </c:numRef>
          </c:val>
        </c:ser>
        <c:axId val="82246272"/>
        <c:axId val="82310656"/>
      </c:barChart>
      <c:catAx>
        <c:axId val="82246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10656"/>
        <c:crosses val="autoZero"/>
        <c:auto val="1"/>
        <c:lblAlgn val="ctr"/>
        <c:lblOffset val="100"/>
      </c:catAx>
      <c:valAx>
        <c:axId val="8231065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46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15.297653056997406</c:v>
                </c:pt>
                <c:pt idx="1">
                  <c:v>84.702346943002595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667678871979568"/>
          <c:y val="0.23275843967780127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167.49966666666668</c:v>
                </c:pt>
                <c:pt idx="1">
                  <c:v>204.58333333333334</c:v>
                </c:pt>
                <c:pt idx="2">
                  <c:v>189.26466666666667</c:v>
                </c:pt>
                <c:pt idx="3">
                  <c:v>153.86599999999999</c:v>
                </c:pt>
                <c:pt idx="4">
                  <c:v>179.59666666666666</c:v>
                </c:pt>
              </c:numCache>
            </c:numRef>
          </c:val>
        </c:ser>
        <c:axId val="82454400"/>
        <c:axId val="82455936"/>
      </c:barChart>
      <c:catAx>
        <c:axId val="82454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55936"/>
        <c:crosses val="autoZero"/>
        <c:auto val="1"/>
        <c:lblAlgn val="ctr"/>
        <c:lblOffset val="100"/>
      </c:catAx>
      <c:valAx>
        <c:axId val="82455936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54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18.333592508267792</c:v>
                </c:pt>
                <c:pt idx="1">
                  <c:v>81.666407491732201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964"/>
          <c:y val="0.23275843967780127"/>
          <c:w val="0.8464173816837917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59.041999999999994</c:v>
                </c:pt>
                <c:pt idx="1">
                  <c:v>80.972999999999999</c:v>
                </c:pt>
                <c:pt idx="2">
                  <c:v>65.588999999999999</c:v>
                </c:pt>
                <c:pt idx="3">
                  <c:v>75.276333333333341</c:v>
                </c:pt>
                <c:pt idx="4">
                  <c:v>89.612000000000009</c:v>
                </c:pt>
              </c:numCache>
            </c:numRef>
          </c:val>
        </c:ser>
        <c:axId val="82788352"/>
        <c:axId val="82789888"/>
      </c:barChart>
      <c:catAx>
        <c:axId val="8278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89888"/>
        <c:crosses val="autoZero"/>
        <c:auto val="1"/>
        <c:lblAlgn val="ctr"/>
        <c:lblOffset val="100"/>
      </c:catAx>
      <c:valAx>
        <c:axId val="8278988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88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9.624077592326687</c:v>
                </c:pt>
                <c:pt idx="1">
                  <c:v>90.375922407673315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9.6663333333333341</c:v>
                </c:pt>
                <c:pt idx="1">
                  <c:v>6.0366666666666662</c:v>
                </c:pt>
                <c:pt idx="2">
                  <c:v>6.8993333333333338</c:v>
                </c:pt>
                <c:pt idx="3">
                  <c:v>10.155999999999999</c:v>
                </c:pt>
                <c:pt idx="4">
                  <c:v>12.572333333333333</c:v>
                </c:pt>
              </c:numCache>
            </c:numRef>
          </c:val>
        </c:ser>
        <c:axId val="82805504"/>
        <c:axId val="82935168"/>
      </c:barChart>
      <c:catAx>
        <c:axId val="82805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35168"/>
        <c:crosses val="autoZero"/>
        <c:auto val="1"/>
        <c:lblAlgn val="ctr"/>
        <c:lblOffset val="100"/>
      </c:catAx>
      <c:valAx>
        <c:axId val="82935168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0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4.7422822018474644</c:v>
                </c:pt>
                <c:pt idx="1">
                  <c:v>95.257717798152541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4344950154773266E-2"/>
          <c:y val="0.23275843967780127"/>
          <c:w val="0.88277014700516698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Peón'!$B$16</c:f>
              <c:strCache>
                <c:ptCount val="1"/>
                <c:pt idx="0">
                  <c:v>Manizales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Peón'!$C$16:$G$16</c:f>
              <c:numCache>
                <c:formatCode>#,##0</c:formatCode>
                <c:ptCount val="5"/>
                <c:pt idx="0">
                  <c:v>0.71266666666666667</c:v>
                </c:pt>
                <c:pt idx="1">
                  <c:v>1.0503333333333333</c:v>
                </c:pt>
                <c:pt idx="2">
                  <c:v>0.57200000000000006</c:v>
                </c:pt>
                <c:pt idx="3">
                  <c:v>0.70966666666666667</c:v>
                </c:pt>
                <c:pt idx="4">
                  <c:v>1.3923333333333334</c:v>
                </c:pt>
              </c:numCache>
            </c:numRef>
          </c:val>
        </c:ser>
        <c:axId val="83103744"/>
        <c:axId val="83105280"/>
      </c:barChart>
      <c:catAx>
        <c:axId val="83103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05280"/>
        <c:crosses val="autoZero"/>
        <c:auto val="1"/>
        <c:lblAlgn val="ctr"/>
        <c:lblOffset val="100"/>
      </c:catAx>
      <c:valAx>
        <c:axId val="83105280"/>
        <c:scaling>
          <c:orientation val="minMax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03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,##0.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0.11047700730858225</c:v>
                </c:pt>
                <c:pt idx="1">
                  <c:v>98.472212212543795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3275843967780127"/>
          <c:w val="0.86459376434447965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5.7676666666666661</c:v>
                </c:pt>
                <c:pt idx="1">
                  <c:v>0</c:v>
                </c:pt>
                <c:pt idx="2">
                  <c:v>0</c:v>
                </c:pt>
                <c:pt idx="3">
                  <c:v>4.9153333333333338</c:v>
                </c:pt>
                <c:pt idx="4">
                  <c:v>2.8820000000000001</c:v>
                </c:pt>
              </c:numCache>
            </c:numRef>
          </c:val>
        </c:ser>
        <c:axId val="83183872"/>
        <c:axId val="83238912"/>
      </c:barChart>
      <c:catAx>
        <c:axId val="83183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238912"/>
        <c:crosses val="autoZero"/>
        <c:auto val="1"/>
        <c:lblAlgn val="ctr"/>
        <c:lblOffset val="100"/>
      </c:catAx>
      <c:valAx>
        <c:axId val="832389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1838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12.356017949524112</c:v>
                </c:pt>
                <c:pt idx="1">
                  <c:v>87.643982050475884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2035.1759999999999</c:v>
                </c:pt>
                <c:pt idx="1">
                  <c:v>1736.3733333333339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334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3275843967780388"/>
          <c:w val="0.82021562265349157"/>
          <c:h val="0.60911544639010329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61.074319534121628</c:v>
                </c:pt>
                <c:pt idx="1">
                  <c:v>60.294928943756332</c:v>
                </c:pt>
                <c:pt idx="2">
                  <c:v>55.606624320927153</c:v>
                </c:pt>
                <c:pt idx="3">
                  <c:v>53.33793039917196</c:v>
                </c:pt>
                <c:pt idx="4">
                  <c:v>53.961272149164508</c:v>
                </c:pt>
              </c:numCache>
            </c:numRef>
          </c:val>
        </c:ser>
        <c:marker val="1"/>
        <c:axId val="83427712"/>
        <c:axId val="83429248"/>
      </c:lineChart>
      <c:catAx>
        <c:axId val="8342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29248"/>
        <c:crosses val="autoZero"/>
        <c:auto val="1"/>
        <c:lblAlgn val="ctr"/>
        <c:lblOffset val="100"/>
      </c:catAx>
      <c:valAx>
        <c:axId val="834292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277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2001184891258672"/>
          <c:y val="0.23275843967780396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61.074319534121628</c:v>
                </c:pt>
                <c:pt idx="1">
                  <c:v>39.705071056243661</c:v>
                </c:pt>
                <c:pt idx="2">
                  <c:v>44.393375679072847</c:v>
                </c:pt>
                <c:pt idx="3">
                  <c:v>46.662069600828048</c:v>
                </c:pt>
                <c:pt idx="4">
                  <c:v>46.038727850835492</c:v>
                </c:pt>
              </c:numCache>
            </c:numRef>
          </c:val>
        </c:ser>
        <c:marker val="1"/>
        <c:axId val="83448960"/>
        <c:axId val="83450496"/>
      </c:lineChart>
      <c:catAx>
        <c:axId val="8344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50496"/>
        <c:crosses val="autoZero"/>
        <c:auto val="1"/>
        <c:lblAlgn val="ctr"/>
        <c:lblOffset val="100"/>
      </c:catAx>
      <c:valAx>
        <c:axId val="83450496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48960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462"/>
          <c:y val="0.23275843967780127"/>
          <c:w val="0.81918270305897867"/>
          <c:h val="0.62111105077383122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1896.6823333333334</c:v>
                </c:pt>
                <c:pt idx="1">
                  <c:v>1975.288</c:v>
                </c:pt>
                <c:pt idx="2">
                  <c:v>1840.4923333333334</c:v>
                </c:pt>
                <c:pt idx="3">
                  <c:v>1856.6743333333334</c:v>
                </c:pt>
                <c:pt idx="4">
                  <c:v>2035.1759999999999</c:v>
                </c:pt>
              </c:numCache>
            </c:numRef>
          </c:val>
        </c:ser>
        <c:axId val="83483648"/>
        <c:axId val="83641088"/>
      </c:barChart>
      <c:catAx>
        <c:axId val="83483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41088"/>
        <c:crosses val="autoZero"/>
        <c:auto val="1"/>
        <c:lblAlgn val="ctr"/>
        <c:lblOffset val="100"/>
      </c:catAx>
      <c:valAx>
        <c:axId val="83641088"/>
        <c:scaling>
          <c:orientation val="minMax"/>
          <c:min val="18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83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27.465924168665325</c:v>
                </c:pt>
                <c:pt idx="1">
                  <c:v>72.534075831334675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63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296"/>
          <c:y val="0.25601416102057067"/>
          <c:w val="0.81918270305897867"/>
          <c:h val="0.4908545443447487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1208.8493333333338</c:v>
                </c:pt>
                <c:pt idx="1">
                  <c:v>1300.7553333333335</c:v>
                </c:pt>
                <c:pt idx="2">
                  <c:v>1469.3513333333328</c:v>
                </c:pt>
                <c:pt idx="3">
                  <c:v>1624.29</c:v>
                </c:pt>
                <c:pt idx="4">
                  <c:v>1736.3733333333339</c:v>
                </c:pt>
              </c:numCache>
            </c:numRef>
          </c:val>
        </c:ser>
        <c:axId val="83652608"/>
        <c:axId val="83704448"/>
      </c:barChart>
      <c:catAx>
        <c:axId val="83652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04448"/>
        <c:crosses val="autoZero"/>
        <c:auto val="1"/>
        <c:lblAlgn val="ctr"/>
        <c:lblOffset val="100"/>
      </c:catAx>
      <c:valAx>
        <c:axId val="8370444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52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14.441927323264158</c:v>
                </c:pt>
                <c:pt idx="1">
                  <c:v>85.558072676735847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08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asalariados'!$C$14:$J$14</c:f>
              <c:numCache>
                <c:formatCode>0.0</c:formatCode>
                <c:ptCount val="8"/>
                <c:pt idx="0">
                  <c:v>1662.9896666666664</c:v>
                </c:pt>
                <c:pt idx="1">
                  <c:v>1774.683</c:v>
                </c:pt>
                <c:pt idx="2">
                  <c:v>1936.2743333333333</c:v>
                </c:pt>
                <c:pt idx="3">
                  <c:v>1896.6823333333334</c:v>
                </c:pt>
                <c:pt idx="4">
                  <c:v>1975.288</c:v>
                </c:pt>
                <c:pt idx="5">
                  <c:v>1840.4923333333334</c:v>
                </c:pt>
                <c:pt idx="6">
                  <c:v>1856.6743333333334</c:v>
                </c:pt>
                <c:pt idx="7" formatCode="#,##0.0">
                  <c:v>2035.1759999999999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6764.2200000000012</c:v>
                </c:pt>
                <c:pt idx="1">
                  <c:v>6725.8556666666664</c:v>
                </c:pt>
                <c:pt idx="2">
                  <c:v>7371.619333333334</c:v>
                </c:pt>
                <c:pt idx="3">
                  <c:v>7316.228666666666</c:v>
                </c:pt>
                <c:pt idx="4">
                  <c:v>7468.4450000000006</c:v>
                </c:pt>
                <c:pt idx="5">
                  <c:v>7132.759</c:v>
                </c:pt>
                <c:pt idx="6">
                  <c:v>7110.0726666666669</c:v>
                </c:pt>
                <c:pt idx="7" formatCode="#,##0.0">
                  <c:v>7409.8216666666676</c:v>
                </c:pt>
              </c:numCache>
            </c:numRef>
          </c:val>
        </c:ser>
        <c:marker val="1"/>
        <c:axId val="83940096"/>
        <c:axId val="83941632"/>
      </c:lineChart>
      <c:catAx>
        <c:axId val="839400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41632"/>
        <c:crosses val="autoZero"/>
        <c:auto val="1"/>
        <c:lblAlgn val="ctr"/>
        <c:lblOffset val="100"/>
      </c:catAx>
      <c:valAx>
        <c:axId val="83941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400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60918286321804715"/>
          <c:y val="0.47078470704470043"/>
          <c:w val="0.38451898203886425"/>
          <c:h val="0.15434827300579923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300634" l="0.70866141732284726" r="0.70866141732284726" t="0.74803149606300634" header="0.31496062992126994" footer="0.314960629921269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asalariados'!$C$14:$J$14</c:f>
              <c:numCache>
                <c:formatCode>0.0</c:formatCode>
                <c:ptCount val="8"/>
                <c:pt idx="0">
                  <c:v>1299.9186666666669</c:v>
                </c:pt>
                <c:pt idx="1">
                  <c:v>1270.8466666666668</c:v>
                </c:pt>
                <c:pt idx="2">
                  <c:v>1255.2286666666669</c:v>
                </c:pt>
                <c:pt idx="3">
                  <c:v>1208.8493333333338</c:v>
                </c:pt>
                <c:pt idx="4">
                  <c:v>1300.7553333333335</c:v>
                </c:pt>
                <c:pt idx="5">
                  <c:v>1469.3513333333328</c:v>
                </c:pt>
                <c:pt idx="6">
                  <c:v>1624.29</c:v>
                </c:pt>
                <c:pt idx="7" formatCode="#,##0.0">
                  <c:v>1736.3733333333339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asalariados'!$C$13:$J$13</c:f>
              <c:numCache>
                <c:formatCode>0.0</c:formatCode>
                <c:ptCount val="8"/>
                <c:pt idx="0">
                  <c:v>10157.330333333332</c:v>
                </c:pt>
                <c:pt idx="1">
                  <c:v>10181.807333333334</c:v>
                </c:pt>
                <c:pt idx="2">
                  <c:v>10001.198666666665</c:v>
                </c:pt>
                <c:pt idx="3">
                  <c:v>9129.3333333333358</c:v>
                </c:pt>
                <c:pt idx="4">
                  <c:v>9917.1663333333345</c:v>
                </c:pt>
                <c:pt idx="5">
                  <c:v>10237.693000000001</c:v>
                </c:pt>
                <c:pt idx="6">
                  <c:v>11757.006666666668</c:v>
                </c:pt>
                <c:pt idx="7" formatCode="#,##0.0">
                  <c:v>12023.141333333337</c:v>
                </c:pt>
              </c:numCache>
            </c:numRef>
          </c:val>
        </c:ser>
        <c:marker val="1"/>
        <c:axId val="84231296"/>
        <c:axId val="84232832"/>
      </c:lineChart>
      <c:catAx>
        <c:axId val="842312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32832"/>
        <c:crosses val="autoZero"/>
        <c:auto val="1"/>
        <c:lblAlgn val="ctr"/>
        <c:lblOffset val="100"/>
      </c:catAx>
      <c:valAx>
        <c:axId val="8423283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312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762"/>
          <c:y val="0.26260520031385537"/>
          <c:w val="0.2725033908973018"/>
          <c:h val="0.100788225001287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4841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565"/>
          <c:w val="0.67288166960782181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595.62900000000002</c:v>
                </c:pt>
                <c:pt idx="1">
                  <c:v>576.41466666666668</c:v>
                </c:pt>
                <c:pt idx="2">
                  <c:v>586.12233333333336</c:v>
                </c:pt>
                <c:pt idx="3">
                  <c:v>680.81899999999996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159.10900000000001</c:v>
                </c:pt>
                <c:pt idx="1">
                  <c:v>200.12199999999999</c:v>
                </c:pt>
                <c:pt idx="2">
                  <c:v>171.994</c:v>
                </c:pt>
                <c:pt idx="3">
                  <c:v>227.67966666666666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857.04</c:v>
                </c:pt>
                <c:pt idx="1">
                  <c:v>942.76599999999996</c:v>
                </c:pt>
                <c:pt idx="2">
                  <c:v>990.95600000000002</c:v>
                </c:pt>
                <c:pt idx="3">
                  <c:v>1087.009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304.70533333333333</c:v>
                </c:pt>
                <c:pt idx="1">
                  <c:v>293.28933333333333</c:v>
                </c:pt>
                <c:pt idx="2">
                  <c:v>350.68599999999998</c:v>
                </c:pt>
                <c:pt idx="3">
                  <c:v>343.58833333333331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384.03233333333333</c:v>
                </c:pt>
                <c:pt idx="1">
                  <c:v>417.60399999999998</c:v>
                </c:pt>
                <c:pt idx="2">
                  <c:v>429.85266666666666</c:v>
                </c:pt>
                <c:pt idx="3">
                  <c:v>467.45966666666664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815.53233333333321</c:v>
                </c:pt>
                <c:pt idx="1">
                  <c:v>738.98700000000008</c:v>
                </c:pt>
                <c:pt idx="2">
                  <c:v>802.74233333333325</c:v>
                </c:pt>
                <c:pt idx="3">
                  <c:v>821.55200000000002</c:v>
                </c:pt>
              </c:numCache>
            </c:numRef>
          </c:val>
        </c:ser>
        <c:marker val="1"/>
        <c:axId val="84456192"/>
        <c:axId val="84457728"/>
      </c:lineChart>
      <c:catAx>
        <c:axId val="84456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57728"/>
        <c:crosses val="autoZero"/>
        <c:auto val="1"/>
        <c:lblAlgn val="ctr"/>
        <c:lblOffset val="100"/>
      </c:catAx>
      <c:valAx>
        <c:axId val="844577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5619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338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3225326922632015E-2"/>
          <c:y val="0.23275843967780124"/>
          <c:w val="0.88432629549624298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2.9563333333333333</c:v>
                </c:pt>
                <c:pt idx="1">
                  <c:v>1.3403333333333334</c:v>
                </c:pt>
                <c:pt idx="2">
                  <c:v>1.6370000000000002</c:v>
                </c:pt>
                <c:pt idx="3">
                  <c:v>0.68266666666666664</c:v>
                </c:pt>
                <c:pt idx="4">
                  <c:v>0.37</c:v>
                </c:pt>
              </c:numCache>
            </c:numRef>
          </c:val>
        </c:ser>
        <c:axId val="84550016"/>
        <c:axId val="84551552"/>
      </c:barChart>
      <c:catAx>
        <c:axId val="84550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51552"/>
        <c:crosses val="autoZero"/>
        <c:auto val="1"/>
        <c:lblAlgn val="ctr"/>
        <c:lblOffset val="100"/>
      </c:catAx>
      <c:valAx>
        <c:axId val="845515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50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83"/>
          <c:h val="8.696134559044259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9371179595928"/>
          <c:y val="0.23275843967780124"/>
          <c:w val="0.86668613443187814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23.179333333333332</c:v>
                </c:pt>
                <c:pt idx="1">
                  <c:v>25.068666666666669</c:v>
                </c:pt>
                <c:pt idx="2">
                  <c:v>25.913666666666668</c:v>
                </c:pt>
                <c:pt idx="3">
                  <c:v>18.625333333333334</c:v>
                </c:pt>
                <c:pt idx="4">
                  <c:v>13.542</c:v>
                </c:pt>
              </c:numCache>
            </c:numRef>
          </c:val>
        </c:ser>
        <c:axId val="84571264"/>
        <c:axId val="84729856"/>
      </c:barChart>
      <c:catAx>
        <c:axId val="84571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29856"/>
        <c:crosses val="autoZero"/>
        <c:auto val="1"/>
        <c:lblAlgn val="ctr"/>
        <c:lblOffset val="100"/>
      </c:catAx>
      <c:valAx>
        <c:axId val="84729856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71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0.38458392687963905</c:v>
                </c:pt>
                <c:pt idx="1">
                  <c:v>99.615416073120358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94"/>
          <c:h val="8.6961345590442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658850463075355"/>
          <c:y val="0.23275843967780124"/>
          <c:w val="0.86697977730758402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9.1579999999999995</c:v>
                </c:pt>
                <c:pt idx="1">
                  <c:v>12.120666666666665</c:v>
                </c:pt>
                <c:pt idx="2">
                  <c:v>10.371333333333334</c:v>
                </c:pt>
                <c:pt idx="3">
                  <c:v>13.675333333333334</c:v>
                </c:pt>
                <c:pt idx="4">
                  <c:v>16.098333333333333</c:v>
                </c:pt>
              </c:numCache>
            </c:numRef>
          </c:val>
        </c:ser>
        <c:axId val="85037440"/>
        <c:axId val="85038976"/>
      </c:barChart>
      <c:catAx>
        <c:axId val="8503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38976"/>
        <c:crosses val="autoZero"/>
        <c:auto val="1"/>
        <c:lblAlgn val="ctr"/>
        <c:lblOffset val="100"/>
      </c:catAx>
      <c:valAx>
        <c:axId val="85038976"/>
        <c:scaling>
          <c:orientation val="minMax"/>
          <c:max val="25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37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9.0678488009673366</c:v>
                </c:pt>
                <c:pt idx="1">
                  <c:v>90.93215119903266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05"/>
          <c:h val="8.6961345590442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124"/>
          <c:w val="0.84978542155915393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574.48400000000004</c:v>
                </c:pt>
                <c:pt idx="1">
                  <c:v>595.62900000000002</c:v>
                </c:pt>
                <c:pt idx="2">
                  <c:v>576.41466666666668</c:v>
                </c:pt>
                <c:pt idx="3">
                  <c:v>586.12233333333336</c:v>
                </c:pt>
                <c:pt idx="4">
                  <c:v>680.81899999999996</c:v>
                </c:pt>
              </c:numCache>
            </c:numRef>
          </c:val>
        </c:ser>
        <c:axId val="85104896"/>
        <c:axId val="85151744"/>
      </c:barChart>
      <c:catAx>
        <c:axId val="85104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51744"/>
        <c:crosses val="autoZero"/>
        <c:auto val="1"/>
        <c:lblAlgn val="ctr"/>
        <c:lblOffset val="100"/>
      </c:catAx>
      <c:valAx>
        <c:axId val="85151744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4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26.005094177346379</c:v>
                </c:pt>
                <c:pt idx="1">
                  <c:v>73.994905822653621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16"/>
          <c:h val="8.696134559044285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124"/>
          <c:w val="0.86727212944535759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4.0229999999999997</c:v>
                </c:pt>
                <c:pt idx="1">
                  <c:v>17.285</c:v>
                </c:pt>
                <c:pt idx="2">
                  <c:v>8.3453333333333344</c:v>
                </c:pt>
                <c:pt idx="3">
                  <c:v>12.805999999999999</c:v>
                </c:pt>
                <c:pt idx="4">
                  <c:v>14.164000000000001</c:v>
                </c:pt>
              </c:numCache>
            </c:numRef>
          </c:val>
        </c:ser>
        <c:axId val="85158912"/>
        <c:axId val="85354368"/>
      </c:barChart>
      <c:catAx>
        <c:axId val="8515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54368"/>
        <c:crosses val="autoZero"/>
        <c:auto val="1"/>
        <c:lblAlgn val="ctr"/>
        <c:lblOffset val="100"/>
      </c:catAx>
      <c:valAx>
        <c:axId val="85354368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58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15.429754166817968</c:v>
                </c:pt>
                <c:pt idx="1">
                  <c:v>84.570245833182028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27"/>
          <c:h val="8.6961345590442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124"/>
          <c:w val="0.84978542155915393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146.74866666666665</c:v>
                </c:pt>
                <c:pt idx="1">
                  <c:v>159.10900000000001</c:v>
                </c:pt>
                <c:pt idx="2">
                  <c:v>200.12199999999999</c:v>
                </c:pt>
                <c:pt idx="3">
                  <c:v>171.994</c:v>
                </c:pt>
                <c:pt idx="4">
                  <c:v>227.67966666666666</c:v>
                </c:pt>
              </c:numCache>
            </c:numRef>
          </c:val>
        </c:ser>
        <c:axId val="85473536"/>
        <c:axId val="85626880"/>
      </c:barChart>
      <c:catAx>
        <c:axId val="85473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26880"/>
        <c:crosses val="autoZero"/>
        <c:auto val="1"/>
        <c:lblAlgn val="ctr"/>
        <c:lblOffset val="100"/>
      </c:catAx>
      <c:valAx>
        <c:axId val="85626880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73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20.611750803374825</c:v>
                </c:pt>
                <c:pt idx="1">
                  <c:v>79.388249196625168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39"/>
          <c:h val="8.696134559044303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564646306629081"/>
          <c:y val="0.23275843967780124"/>
          <c:w val="0.82197678932517571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869.03533333333337</c:v>
                </c:pt>
                <c:pt idx="1">
                  <c:v>857.04</c:v>
                </c:pt>
                <c:pt idx="2">
                  <c:v>942.76599999999996</c:v>
                </c:pt>
                <c:pt idx="3">
                  <c:v>990.95600000000002</c:v>
                </c:pt>
                <c:pt idx="4">
                  <c:v>1087.009</c:v>
                </c:pt>
              </c:numCache>
            </c:numRef>
          </c:val>
        </c:ser>
        <c:axId val="85774720"/>
        <c:axId val="85776256"/>
      </c:barChart>
      <c:catAx>
        <c:axId val="85774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76256"/>
        <c:crosses val="autoZero"/>
        <c:auto val="1"/>
        <c:lblAlgn val="ctr"/>
        <c:lblOffset val="100"/>
      </c:catAx>
      <c:valAx>
        <c:axId val="8577625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74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21.060068941608876</c:v>
                </c:pt>
                <c:pt idx="1">
                  <c:v>78.939931058391124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5"/>
          <c:h val="8.69613455904431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83262936503802"/>
          <c:y val="0.23275843967780124"/>
          <c:w val="0.84879062302643304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301.0023333333333</c:v>
                </c:pt>
                <c:pt idx="1">
                  <c:v>304.70533333333333</c:v>
                </c:pt>
                <c:pt idx="2">
                  <c:v>293.28933333333333</c:v>
                </c:pt>
                <c:pt idx="3">
                  <c:v>350.68599999999998</c:v>
                </c:pt>
                <c:pt idx="4">
                  <c:v>343.58833333333331</c:v>
                </c:pt>
              </c:numCache>
            </c:numRef>
          </c:val>
        </c:ser>
        <c:axId val="85997824"/>
        <c:axId val="86093824"/>
      </c:barChart>
      <c:catAx>
        <c:axId val="8599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93824"/>
        <c:crosses val="autoZero"/>
        <c:auto val="1"/>
        <c:lblAlgn val="ctr"/>
        <c:lblOffset val="100"/>
      </c:catAx>
      <c:valAx>
        <c:axId val="86093824"/>
        <c:scaling>
          <c:orientation val="minMax"/>
          <c:min val="2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9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20.644664971455395</c:v>
                </c:pt>
                <c:pt idx="1">
                  <c:v>79.355335028544602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61"/>
          <c:h val="8.696134559044321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962"/>
          <c:y val="0.23275843967780124"/>
          <c:w val="0.84641738168379177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85.527333333333331</c:v>
                </c:pt>
                <c:pt idx="1">
                  <c:v>101.86533333333334</c:v>
                </c:pt>
                <c:pt idx="2">
                  <c:v>88.859333333333325</c:v>
                </c:pt>
                <c:pt idx="3">
                  <c:v>101.88866666666667</c:v>
                </c:pt>
                <c:pt idx="4">
                  <c:v>99.636666666666656</c:v>
                </c:pt>
              </c:numCache>
            </c:numRef>
          </c:val>
        </c:ser>
        <c:axId val="86237568"/>
        <c:axId val="86239104"/>
      </c:barChart>
      <c:catAx>
        <c:axId val="86237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9104"/>
        <c:crosses val="autoZero"/>
        <c:auto val="1"/>
        <c:lblAlgn val="ctr"/>
        <c:lblOffset val="100"/>
      </c:catAx>
      <c:valAx>
        <c:axId val="86239104"/>
        <c:scaling>
          <c:orientation val="minMax"/>
          <c:min val="8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3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43.721769758243809</c:v>
                </c:pt>
                <c:pt idx="1">
                  <c:v>56.278230241756191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72"/>
          <c:h val="8.696134559044330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962"/>
          <c:y val="0.23275843967780124"/>
          <c:w val="0.84641738168379177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285.37599999999998</c:v>
                </c:pt>
                <c:pt idx="1">
                  <c:v>384.03233333333333</c:v>
                </c:pt>
                <c:pt idx="2">
                  <c:v>417.60399999999998</c:v>
                </c:pt>
                <c:pt idx="3">
                  <c:v>429.85266666666666</c:v>
                </c:pt>
                <c:pt idx="4">
                  <c:v>467.45966666666664</c:v>
                </c:pt>
              </c:numCache>
            </c:numRef>
          </c:val>
        </c:ser>
        <c:axId val="86316160"/>
        <c:axId val="86491136"/>
      </c:barChart>
      <c:catAx>
        <c:axId val="86316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91136"/>
        <c:crosses val="autoZero"/>
        <c:auto val="1"/>
        <c:lblAlgn val="ctr"/>
        <c:lblOffset val="100"/>
      </c:catAx>
      <c:valAx>
        <c:axId val="86491136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16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38.638820803999266</c:v>
                </c:pt>
                <c:pt idx="1">
                  <c:v>61.361179196000734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136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803.41499999999996</c:v>
                </c:pt>
                <c:pt idx="1">
                  <c:v>815.53233333333321</c:v>
                </c:pt>
                <c:pt idx="2">
                  <c:v>738.98700000000008</c:v>
                </c:pt>
                <c:pt idx="3">
                  <c:v>802.74233333333325</c:v>
                </c:pt>
                <c:pt idx="4">
                  <c:v>821.55200000000002</c:v>
                </c:pt>
              </c:numCache>
            </c:numRef>
          </c:val>
        </c:ser>
        <c:axId val="86901120"/>
        <c:axId val="86902656"/>
      </c:barChart>
      <c:catAx>
        <c:axId val="86901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02656"/>
        <c:crosses val="autoZero"/>
        <c:auto val="1"/>
        <c:lblAlgn val="ctr"/>
        <c:lblOffset val="100"/>
      </c:catAx>
      <c:valAx>
        <c:axId val="86902656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01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22.491330503623345</c:v>
                </c:pt>
                <c:pt idx="1">
                  <c:v>77.508669496376655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774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035"/>
          <c:y val="0.12470612521749479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1.1716666666666666</c:v>
                </c:pt>
                <c:pt idx="1">
                  <c:v>2.5393333333333334</c:v>
                </c:pt>
                <c:pt idx="2">
                  <c:v>4.7716666666666674</c:v>
                </c:pt>
                <c:pt idx="3">
                  <c:v>3.9893333333333332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36.617333333333335</c:v>
                </c:pt>
                <c:pt idx="1">
                  <c:v>51.797333333333334</c:v>
                </c:pt>
                <c:pt idx="2">
                  <c:v>74.555999999999997</c:v>
                </c:pt>
                <c:pt idx="3">
                  <c:v>63.985999999999997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14.886333333333333</c:v>
                </c:pt>
                <c:pt idx="1">
                  <c:v>31.835666666666668</c:v>
                </c:pt>
                <c:pt idx="2">
                  <c:v>29.361999999999998</c:v>
                </c:pt>
                <c:pt idx="3">
                  <c:v>40.856000000000002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78.260333333333321</c:v>
                </c:pt>
                <c:pt idx="1">
                  <c:v>82.62266666666666</c:v>
                </c:pt>
                <c:pt idx="2">
                  <c:v>101.52633333333331</c:v>
                </c:pt>
                <c:pt idx="3">
                  <c:v>109.14266666666667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25.417333333333335</c:v>
                </c:pt>
                <c:pt idx="1">
                  <c:v>25.945333333333334</c:v>
                </c:pt>
                <c:pt idx="2">
                  <c:v>48.883000000000003</c:v>
                </c:pt>
                <c:pt idx="3">
                  <c:v>30.181333333333338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42.195</c:v>
                </c:pt>
                <c:pt idx="1">
                  <c:v>35.283999999999999</c:v>
                </c:pt>
                <c:pt idx="2">
                  <c:v>46.057333333333332</c:v>
                </c:pt>
                <c:pt idx="3">
                  <c:v>29.744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58.994333333333337</c:v>
                </c:pt>
                <c:pt idx="1">
                  <c:v>68.643000000000001</c:v>
                </c:pt>
                <c:pt idx="2">
                  <c:v>105.11333333333334</c:v>
                </c:pt>
                <c:pt idx="3">
                  <c:v>73.067333333333337</c:v>
                </c:pt>
              </c:numCache>
            </c:numRef>
          </c:val>
        </c:ser>
        <c:marker val="1"/>
        <c:axId val="87138304"/>
        <c:axId val="87139840"/>
      </c:lineChart>
      <c:catAx>
        <c:axId val="8713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39840"/>
        <c:crosses val="autoZero"/>
        <c:auto val="1"/>
        <c:lblAlgn val="ctr"/>
        <c:lblOffset val="100"/>
      </c:catAx>
      <c:valAx>
        <c:axId val="87139840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3830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651770801377101"/>
          <c:y val="0.23275843967780124"/>
          <c:w val="0.8517362602402001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336.44966666666664</c:v>
                </c:pt>
                <c:pt idx="1">
                  <c:v>274.61766666666671</c:v>
                </c:pt>
                <c:pt idx="2">
                  <c:v>311.80466666666666</c:v>
                </c:pt>
                <c:pt idx="3">
                  <c:v>423.75166666666672</c:v>
                </c:pt>
                <c:pt idx="4">
                  <c:v>362.25966666666665</c:v>
                </c:pt>
              </c:numCache>
            </c:numRef>
          </c:val>
        </c:ser>
        <c:axId val="87145856"/>
        <c:axId val="88282240"/>
      </c:barChart>
      <c:catAx>
        <c:axId val="87145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82240"/>
        <c:crosses val="autoZero"/>
        <c:auto val="1"/>
        <c:lblAlgn val="ctr"/>
        <c:lblOffset val="100"/>
      </c:catAx>
      <c:valAx>
        <c:axId val="88282240"/>
        <c:scaling>
          <c:orientation val="minMax"/>
          <c:min val="2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45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16.546730495933424</c:v>
                </c:pt>
                <c:pt idx="1">
                  <c:v>83.453269504066583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05"/>
          <c:h val="8.696134559044355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1777929932671564E-2"/>
          <c:y val="0.23275843967780124"/>
          <c:w val="0.88633801209631402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2.7223333333333333</c:v>
                </c:pt>
                <c:pt idx="2">
                  <c:v>0.72666666666666668</c:v>
                </c:pt>
                <c:pt idx="3">
                  <c:v>0</c:v>
                </c:pt>
                <c:pt idx="4">
                  <c:v>0.83899999999999997</c:v>
                </c:pt>
              </c:numCache>
            </c:numRef>
          </c:val>
        </c:ser>
        <c:axId val="88421888"/>
        <c:axId val="88423424"/>
      </c:barChart>
      <c:catAx>
        <c:axId val="8842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23424"/>
        <c:crosses val="autoZero"/>
        <c:auto val="1"/>
        <c:lblAlgn val="ctr"/>
        <c:lblOffset val="100"/>
      </c:catAx>
      <c:valAx>
        <c:axId val="884234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21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0.83899999999999997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0552136550383263E-2"/>
          <c:y val="0.23275843967780124"/>
          <c:w val="0.88804172497709732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3.9426666666666663</c:v>
                </c:pt>
                <c:pt idx="1">
                  <c:v>1.1716666666666666</c:v>
                </c:pt>
                <c:pt idx="2">
                  <c:v>2.5393333333333334</c:v>
                </c:pt>
                <c:pt idx="3">
                  <c:v>4.7716666666666674</c:v>
                </c:pt>
                <c:pt idx="4">
                  <c:v>3.9893333333333332</c:v>
                </c:pt>
              </c:numCache>
            </c:numRef>
          </c:val>
        </c:ser>
        <c:axId val="88480000"/>
        <c:axId val="88548480"/>
      </c:barChart>
      <c:catAx>
        <c:axId val="88480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48480"/>
        <c:crosses val="autoZero"/>
        <c:auto val="1"/>
        <c:lblAlgn val="ctr"/>
        <c:lblOffset val="100"/>
      </c:catAx>
      <c:valAx>
        <c:axId val="88548480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80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2.0105398790114619</c:v>
                </c:pt>
                <c:pt idx="1">
                  <c:v>97.989460120988539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135038797006746E-2"/>
          <c:y val="0.23275843967780124"/>
          <c:w val="0.88584167153778925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Canteras'!$C$18:$G$18</c:f>
              <c:numCache>
                <c:formatCode>#,##0</c:formatCode>
                <c:ptCount val="5"/>
                <c:pt idx="0">
                  <c:v>3.0190000000000001</c:v>
                </c:pt>
                <c:pt idx="1">
                  <c:v>0.84233333333333338</c:v>
                </c:pt>
                <c:pt idx="2">
                  <c:v>1.0066666666666666</c:v>
                </c:pt>
                <c:pt idx="3">
                  <c:v>0.98066666666666669</c:v>
                </c:pt>
                <c:pt idx="4">
                  <c:v>0.66900000000000004</c:v>
                </c:pt>
              </c:numCache>
            </c:numRef>
          </c:val>
        </c:ser>
        <c:axId val="88761856"/>
        <c:axId val="88763392"/>
      </c:barChart>
      <c:catAx>
        <c:axId val="88761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3392"/>
        <c:crosses val="autoZero"/>
        <c:auto val="1"/>
        <c:lblAlgn val="ctr"/>
        <c:lblOffset val="100"/>
      </c:catAx>
      <c:valAx>
        <c:axId val="88763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61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778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3.2039718395300212</c:v>
                </c:pt>
                <c:pt idx="1">
                  <c:v>96.796028160469973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775"/>
          <c:y val="0.23275843967780124"/>
          <c:w val="0.86756319933691739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60.973333333333329</c:v>
                </c:pt>
                <c:pt idx="1">
                  <c:v>36.617333333333335</c:v>
                </c:pt>
                <c:pt idx="2">
                  <c:v>51.797333333333334</c:v>
                </c:pt>
                <c:pt idx="3">
                  <c:v>74.555999999999997</c:v>
                </c:pt>
                <c:pt idx="4">
                  <c:v>63.985999999999997</c:v>
                </c:pt>
              </c:numCache>
            </c:numRef>
          </c:val>
        </c:ser>
        <c:axId val="88997248"/>
        <c:axId val="89171072"/>
      </c:barChart>
      <c:catAx>
        <c:axId val="88997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71072"/>
        <c:crosses val="autoZero"/>
        <c:auto val="1"/>
        <c:lblAlgn val="ctr"/>
        <c:lblOffset val="100"/>
      </c:catAx>
      <c:valAx>
        <c:axId val="89171072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97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25.749895032804766</c:v>
                </c:pt>
                <c:pt idx="1">
                  <c:v>74.250104967195227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495280195238732E-2"/>
          <c:y val="0.23275843967780124"/>
          <c:w val="0.88534097711470272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0.96566666666666656</c:v>
                </c:pt>
                <c:pt idx="1">
                  <c:v>1.1073333333333333</c:v>
                </c:pt>
                <c:pt idx="2">
                  <c:v>3.4830000000000001</c:v>
                </c:pt>
                <c:pt idx="3">
                  <c:v>2.2866666666666666</c:v>
                </c:pt>
                <c:pt idx="4">
                  <c:v>0.58833333333333326</c:v>
                </c:pt>
              </c:numCache>
            </c:numRef>
          </c:val>
        </c:ser>
        <c:axId val="89368064"/>
        <c:axId val="89369600"/>
      </c:barChart>
      <c:catAx>
        <c:axId val="89368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369600"/>
        <c:crosses val="autoZero"/>
        <c:auto val="1"/>
        <c:lblAlgn val="ctr"/>
        <c:lblOffset val="100"/>
      </c:catAx>
      <c:valAx>
        <c:axId val="893696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368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0.58833333333333326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775"/>
          <c:y val="0.23275843967780124"/>
          <c:w val="0.86756319933691739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33.199000000000005</c:v>
                </c:pt>
                <c:pt idx="1">
                  <c:v>14.886333333333333</c:v>
                </c:pt>
                <c:pt idx="2">
                  <c:v>31.835666666666668</c:v>
                </c:pt>
                <c:pt idx="3">
                  <c:v>29.361999999999998</c:v>
                </c:pt>
                <c:pt idx="4">
                  <c:v>40.856000000000002</c:v>
                </c:pt>
              </c:numCache>
            </c:numRef>
          </c:val>
        </c:ser>
        <c:axId val="89447808"/>
        <c:axId val="89547904"/>
      </c:barChart>
      <c:catAx>
        <c:axId val="8944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47904"/>
        <c:crosses val="autoZero"/>
        <c:auto val="1"/>
        <c:lblAlgn val="ctr"/>
        <c:lblOffset val="100"/>
      </c:catAx>
      <c:valAx>
        <c:axId val="89547904"/>
        <c:scaling>
          <c:orientation val="minMax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47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18.614625256283695</c:v>
                </c:pt>
                <c:pt idx="1">
                  <c:v>81.385374743716312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431"/>
          <c:y val="0.23275843967780124"/>
          <c:w val="0.84978542155915393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80.214333333333329</c:v>
                </c:pt>
                <c:pt idx="1">
                  <c:v>78.260333333333321</c:v>
                </c:pt>
                <c:pt idx="2">
                  <c:v>82.62266666666666</c:v>
                </c:pt>
                <c:pt idx="3">
                  <c:v>101.52633333333331</c:v>
                </c:pt>
                <c:pt idx="4">
                  <c:v>109.14266666666667</c:v>
                </c:pt>
              </c:numCache>
            </c:numRef>
          </c:val>
        </c:ser>
        <c:axId val="89579904"/>
        <c:axId val="89619456"/>
      </c:barChart>
      <c:catAx>
        <c:axId val="8957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19456"/>
        <c:crosses val="autoZero"/>
        <c:auto val="1"/>
        <c:lblAlgn val="ctr"/>
        <c:lblOffset val="100"/>
      </c:catAx>
      <c:valAx>
        <c:axId val="89619456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79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18.217304848370876</c:v>
                </c:pt>
                <c:pt idx="1">
                  <c:v>81.782695151629127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22"/>
          <c:y val="0.23275843967780124"/>
          <c:w val="0.86727212944535759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33.788666666666664</c:v>
                </c:pt>
                <c:pt idx="1">
                  <c:v>25.417333333333335</c:v>
                </c:pt>
                <c:pt idx="2">
                  <c:v>25.945333333333334</c:v>
                </c:pt>
                <c:pt idx="3">
                  <c:v>48.883000000000003</c:v>
                </c:pt>
                <c:pt idx="4">
                  <c:v>30.181333333333338</c:v>
                </c:pt>
              </c:numCache>
            </c:numRef>
          </c:val>
        </c:ser>
        <c:axId val="89800064"/>
        <c:axId val="89961600"/>
      </c:barChart>
      <c:catAx>
        <c:axId val="8980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61600"/>
        <c:crosses val="autoZero"/>
        <c:auto val="1"/>
        <c:lblAlgn val="ctr"/>
        <c:lblOffset val="100"/>
      </c:catAx>
      <c:valAx>
        <c:axId val="89961600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00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20.871473455397094</c:v>
                </c:pt>
                <c:pt idx="1">
                  <c:v>79.128526544602906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1775"/>
          <c:y val="0.23275843967780124"/>
          <c:w val="0.86756319933691739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9.8040000000000003</c:v>
                </c:pt>
                <c:pt idx="1">
                  <c:v>12.403666666666666</c:v>
                </c:pt>
                <c:pt idx="2">
                  <c:v>7.9213333333333331</c:v>
                </c:pt>
                <c:pt idx="3">
                  <c:v>10.214666666666666</c:v>
                </c:pt>
                <c:pt idx="4">
                  <c:v>9.1966666666666654</c:v>
                </c:pt>
              </c:numCache>
            </c:numRef>
          </c:val>
        </c:ser>
        <c:axId val="89978752"/>
        <c:axId val="90003328"/>
      </c:barChart>
      <c:catAx>
        <c:axId val="89978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003328"/>
        <c:crosses val="autoZero"/>
        <c:auto val="1"/>
        <c:lblAlgn val="ctr"/>
        <c:lblOffset val="100"/>
      </c:catAx>
      <c:valAx>
        <c:axId val="90003328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78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35.805593407306468</c:v>
                </c:pt>
                <c:pt idx="1">
                  <c:v>64.194406592693525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34.302666666666674</c:v>
                </c:pt>
                <c:pt idx="1">
                  <c:v>42.195</c:v>
                </c:pt>
                <c:pt idx="2">
                  <c:v>35.283999999999999</c:v>
                </c:pt>
                <c:pt idx="3">
                  <c:v>46.057333333333332</c:v>
                </c:pt>
                <c:pt idx="4">
                  <c:v>29.744</c:v>
                </c:pt>
              </c:numCache>
            </c:numRef>
          </c:val>
        </c:ser>
        <c:axId val="90097920"/>
        <c:axId val="90174592"/>
      </c:barChart>
      <c:catAx>
        <c:axId val="9009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74592"/>
        <c:crosses val="autoZero"/>
        <c:auto val="1"/>
        <c:lblAlgn val="ctr"/>
        <c:lblOffset val="100"/>
      </c:catAx>
      <c:valAx>
        <c:axId val="90174592"/>
        <c:scaling>
          <c:orientation val="minMax"/>
          <c:min val="2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0979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23.241676238699139</c:v>
                </c:pt>
                <c:pt idx="1">
                  <c:v>76.758323761300858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124"/>
          <c:w val="0.85109163528472931"/>
          <c:h val="0.62111105077383111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76.240333333333339</c:v>
                </c:pt>
                <c:pt idx="1">
                  <c:v>58.994333333333337</c:v>
                </c:pt>
                <c:pt idx="2">
                  <c:v>68.643000000000001</c:v>
                </c:pt>
                <c:pt idx="3">
                  <c:v>105.11333333333334</c:v>
                </c:pt>
                <c:pt idx="4">
                  <c:v>73.067333333333337</c:v>
                </c:pt>
              </c:numCache>
            </c:numRef>
          </c:val>
        </c:ser>
        <c:axId val="90400256"/>
        <c:axId val="90401792"/>
      </c:barChart>
      <c:catAx>
        <c:axId val="90400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1792"/>
        <c:crosses val="autoZero"/>
        <c:auto val="1"/>
        <c:lblAlgn val="ctr"/>
        <c:lblOffset val="100"/>
      </c:catAx>
      <c:valAx>
        <c:axId val="90401792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0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12.317847003845921</c:v>
                </c:pt>
                <c:pt idx="1">
                  <c:v>87.682152996154073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7.8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</a:t>
          </a:r>
          <a:r>
            <a:rPr lang="es-ES" sz="1200" b="0" baseline="0">
              <a:solidFill>
                <a:srgbClr val="53722D"/>
              </a:solidFill>
            </a:rPr>
            <a:t>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19050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36</xdr:row>
      <xdr:rowOff>200024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37</xdr:row>
      <xdr:rowOff>142875</xdr:rowOff>
    </xdr:from>
    <xdr:to>
      <xdr:col>7</xdr:col>
      <xdr:colOff>285749</xdr:colOff>
      <xdr:row>46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37</xdr:row>
      <xdr:rowOff>152400</xdr:rowOff>
    </xdr:from>
    <xdr:to>
      <xdr:col>11</xdr:col>
      <xdr:colOff>28575</xdr:colOff>
      <xdr:row>47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38099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0765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no.7 marzo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B10" sqref="B10:S10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74"/>
      <c r="L2" s="10"/>
      <c r="M2" s="10"/>
      <c r="N2" s="10"/>
      <c r="O2" s="174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74"/>
      <c r="L3" s="10"/>
      <c r="M3" s="10"/>
      <c r="N3" s="10"/>
      <c r="O3" s="174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74"/>
      <c r="L4" s="10"/>
      <c r="M4" s="10"/>
      <c r="N4" s="10"/>
      <c r="O4" s="174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74"/>
      <c r="L5" s="10"/>
      <c r="M5" s="10"/>
      <c r="N5" s="10"/>
      <c r="O5" s="174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74"/>
      <c r="L6" s="10"/>
      <c r="M6" s="10"/>
      <c r="N6" s="10"/>
      <c r="O6" s="174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74"/>
      <c r="L7" s="10"/>
      <c r="M7" s="10"/>
      <c r="N7" s="10"/>
      <c r="O7" s="174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74"/>
      <c r="L8" s="10"/>
      <c r="M8" s="10"/>
      <c r="N8" s="10"/>
      <c r="O8" s="174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74"/>
      <c r="L9" s="10"/>
      <c r="M9" s="10"/>
      <c r="N9" s="10"/>
      <c r="O9" s="174"/>
      <c r="P9" s="10"/>
      <c r="Q9" s="10"/>
      <c r="R9" s="10"/>
      <c r="S9" s="10"/>
      <c r="T9" s="18"/>
      <c r="U9" s="11"/>
    </row>
    <row r="10" spans="1:21" ht="18.75">
      <c r="A10" s="16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65" t="s">
        <v>171</v>
      </c>
      <c r="C12" s="3"/>
      <c r="D12" s="3"/>
      <c r="E12" s="3"/>
      <c r="F12" s="3"/>
      <c r="G12" s="3"/>
      <c r="H12" s="1" t="s">
        <v>172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65" t="s">
        <v>180</v>
      </c>
      <c r="C14" s="85"/>
      <c r="D14" s="85"/>
      <c r="E14" s="152"/>
      <c r="F14" s="152"/>
      <c r="G14" s="152"/>
      <c r="H14" s="1" t="s">
        <v>114</v>
      </c>
      <c r="I14" s="12"/>
      <c r="J14" s="182"/>
      <c r="K14" s="182"/>
      <c r="L14" s="1" t="s">
        <v>173</v>
      </c>
      <c r="M14" s="11"/>
      <c r="N14" s="11"/>
      <c r="O14" s="11"/>
      <c r="P14" s="44" t="s">
        <v>115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66" t="s">
        <v>52</v>
      </c>
      <c r="C16" s="57"/>
      <c r="D16" s="57"/>
      <c r="E16" s="57"/>
      <c r="F16" s="57"/>
      <c r="G16" s="57"/>
      <c r="H16" s="44" t="s">
        <v>47</v>
      </c>
      <c r="I16" s="11"/>
      <c r="J16" s="38"/>
      <c r="K16" s="38"/>
      <c r="L16" s="153" t="s">
        <v>31</v>
      </c>
      <c r="M16" s="11"/>
      <c r="N16" s="11"/>
      <c r="O16" s="11"/>
      <c r="P16" s="1" t="s">
        <v>65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56</v>
      </c>
      <c r="I17" s="11"/>
      <c r="J17" s="35"/>
      <c r="K17" s="35"/>
      <c r="L17" s="44" t="s">
        <v>32</v>
      </c>
      <c r="M17" s="11"/>
      <c r="N17" s="11"/>
      <c r="O17" s="11"/>
      <c r="P17" s="1" t="s">
        <v>66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55</v>
      </c>
      <c r="I18" s="11"/>
      <c r="J18" s="35"/>
      <c r="K18" s="35"/>
      <c r="L18" s="44" t="s">
        <v>33</v>
      </c>
      <c r="M18" s="11"/>
      <c r="N18" s="11"/>
      <c r="O18" s="11"/>
      <c r="P18" s="1" t="s">
        <v>67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57</v>
      </c>
      <c r="I19" s="11"/>
      <c r="J19" s="4"/>
      <c r="K19" s="4"/>
      <c r="L19" s="44" t="s">
        <v>34</v>
      </c>
      <c r="M19" s="11"/>
      <c r="N19" s="11"/>
      <c r="O19" s="11"/>
      <c r="P19" s="1" t="s">
        <v>68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58</v>
      </c>
      <c r="I20" s="11"/>
      <c r="J20" s="4"/>
      <c r="K20" s="4"/>
      <c r="L20" s="44" t="s">
        <v>35</v>
      </c>
      <c r="M20" s="11"/>
      <c r="N20" s="11"/>
      <c r="O20" s="11"/>
      <c r="P20" s="1" t="s">
        <v>69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59</v>
      </c>
      <c r="I21" s="11"/>
      <c r="J21" s="4"/>
      <c r="K21" s="4"/>
      <c r="L21" s="44" t="s">
        <v>40</v>
      </c>
      <c r="M21" s="11"/>
      <c r="N21" s="11"/>
      <c r="O21" s="11"/>
      <c r="P21" s="1" t="s">
        <v>70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44</v>
      </c>
      <c r="I22" s="11"/>
      <c r="J22" s="7"/>
      <c r="K22" s="7"/>
      <c r="L22" s="44" t="s">
        <v>41</v>
      </c>
      <c r="M22" s="11"/>
      <c r="N22" s="11"/>
      <c r="O22" s="11"/>
      <c r="P22" s="1" t="s">
        <v>71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37</v>
      </c>
      <c r="I23" s="11"/>
      <c r="J23" s="7"/>
      <c r="K23" s="7"/>
      <c r="L23" s="44" t="s">
        <v>36</v>
      </c>
      <c r="M23" s="11"/>
      <c r="N23" s="11"/>
      <c r="O23" s="11"/>
      <c r="P23" s="1" t="s">
        <v>72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2" t="s">
        <v>46</v>
      </c>
      <c r="I24" s="11"/>
      <c r="J24" s="7"/>
      <c r="K24" s="7"/>
      <c r="L24" s="44" t="s">
        <v>60</v>
      </c>
      <c r="M24" s="11"/>
      <c r="N24" s="11"/>
      <c r="O24" s="11"/>
      <c r="P24" s="1" t="s">
        <v>73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2" t="s">
        <v>38</v>
      </c>
      <c r="I25" s="11"/>
      <c r="J25" s="7"/>
      <c r="K25" s="7"/>
      <c r="L25" s="44" t="s">
        <v>37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45</v>
      </c>
      <c r="I26" s="11"/>
      <c r="J26" s="7"/>
      <c r="K26" s="7"/>
      <c r="L26" s="44" t="s">
        <v>42</v>
      </c>
      <c r="M26" s="11"/>
      <c r="N26" s="11"/>
      <c r="O26" s="11"/>
      <c r="P26" s="1" t="s">
        <v>74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37</v>
      </c>
      <c r="I27" s="11"/>
      <c r="J27" s="7"/>
      <c r="K27" s="7"/>
      <c r="L27" s="44" t="s">
        <v>43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46</v>
      </c>
      <c r="I28" s="11"/>
      <c r="J28" s="4"/>
      <c r="K28" s="4"/>
      <c r="L28" s="44" t="s">
        <v>61</v>
      </c>
      <c r="M28" s="11"/>
      <c r="N28" s="11"/>
      <c r="O28" s="11"/>
      <c r="P28" s="1" t="s">
        <v>75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38</v>
      </c>
      <c r="I29" s="11"/>
      <c r="J29" s="8"/>
      <c r="K29" s="8"/>
      <c r="L29" s="44" t="s">
        <v>37</v>
      </c>
      <c r="M29" s="11"/>
      <c r="N29" s="11"/>
      <c r="O29" s="11"/>
      <c r="P29" s="1" t="s">
        <v>76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42</v>
      </c>
      <c r="M30" s="11"/>
      <c r="N30" s="11"/>
      <c r="O30" s="11"/>
      <c r="P30" s="1" t="s">
        <v>77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43</v>
      </c>
      <c r="M31" s="11"/>
      <c r="N31" s="11"/>
      <c r="O31" s="11"/>
      <c r="P31" s="1" t="s">
        <v>78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5"/>
      <c r="S32" s="11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8" t="s">
        <v>160</v>
      </c>
      <c r="I33" s="5"/>
      <c r="J33" s="5"/>
      <c r="K33" s="5"/>
      <c r="L33" s="51"/>
      <c r="M33" s="123"/>
      <c r="N33" s="123"/>
      <c r="O33" s="123"/>
      <c r="P33" s="118" t="s">
        <v>159</v>
      </c>
      <c r="Q33" s="113"/>
      <c r="R33" s="116"/>
      <c r="S33" s="11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5"/>
      <c r="S34" s="11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124</v>
      </c>
      <c r="I35" s="4"/>
      <c r="J35" s="4"/>
      <c r="K35" s="4"/>
      <c r="M35" s="114"/>
      <c r="N35" s="114"/>
      <c r="O35" s="114"/>
      <c r="P35" s="1" t="s">
        <v>135</v>
      </c>
      <c r="Q35" s="173"/>
      <c r="R35" s="117"/>
      <c r="S35" s="11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125</v>
      </c>
      <c r="I36" s="4"/>
      <c r="J36" s="4"/>
      <c r="K36" s="4"/>
      <c r="M36" s="114"/>
      <c r="N36" s="114"/>
      <c r="O36" s="114"/>
      <c r="P36" s="1" t="s">
        <v>124</v>
      </c>
      <c r="Q36" s="173"/>
      <c r="R36" s="117"/>
      <c r="S36" s="11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126</v>
      </c>
      <c r="I37" s="4"/>
      <c r="J37" s="4"/>
      <c r="K37" s="4"/>
      <c r="M37" s="114"/>
      <c r="N37" s="114"/>
      <c r="O37" s="114"/>
      <c r="P37" s="1" t="s">
        <v>125</v>
      </c>
      <c r="Q37" s="173"/>
      <c r="R37" s="117"/>
      <c r="S37" s="11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127</v>
      </c>
      <c r="I38" s="4"/>
      <c r="J38" s="4"/>
      <c r="K38" s="4"/>
      <c r="M38" s="114"/>
      <c r="N38" s="114"/>
      <c r="O38" s="114"/>
      <c r="P38" s="1" t="s">
        <v>126</v>
      </c>
      <c r="Q38" s="173"/>
      <c r="R38" s="117"/>
      <c r="S38" s="11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128</v>
      </c>
      <c r="I39" s="4"/>
      <c r="J39" s="4"/>
      <c r="K39" s="4"/>
      <c r="M39" s="114"/>
      <c r="N39" s="114"/>
      <c r="O39" s="114"/>
      <c r="P39" s="1" t="s">
        <v>127</v>
      </c>
      <c r="Q39" s="173"/>
      <c r="R39" s="117"/>
      <c r="S39" s="11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129</v>
      </c>
      <c r="I40" s="4"/>
      <c r="J40" s="4"/>
      <c r="K40" s="4"/>
      <c r="M40" s="114"/>
      <c r="N40" s="114"/>
      <c r="O40" s="114"/>
      <c r="P40" s="1" t="s">
        <v>128</v>
      </c>
      <c r="Q40" s="173"/>
      <c r="R40" s="117"/>
      <c r="S40" s="11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130</v>
      </c>
      <c r="I41" s="4"/>
      <c r="J41" s="4"/>
      <c r="K41" s="4"/>
      <c r="M41" s="114"/>
      <c r="N41" s="114"/>
      <c r="O41" s="114"/>
      <c r="P41" s="1" t="s">
        <v>129</v>
      </c>
      <c r="Q41" s="173"/>
      <c r="R41" s="117"/>
      <c r="S41" s="11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131</v>
      </c>
      <c r="I42" s="4"/>
      <c r="J42" s="4"/>
      <c r="K42" s="4"/>
      <c r="M42" s="114"/>
      <c r="N42" s="114"/>
      <c r="O42" s="114"/>
      <c r="P42" s="1" t="s">
        <v>130</v>
      </c>
      <c r="Q42" s="173"/>
      <c r="R42" s="117"/>
      <c r="S42" s="11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132</v>
      </c>
      <c r="I43" s="4"/>
      <c r="J43" s="4"/>
      <c r="K43" s="4"/>
      <c r="M43" s="114"/>
      <c r="N43" s="114"/>
      <c r="O43" s="114"/>
      <c r="P43" s="1" t="s">
        <v>131</v>
      </c>
      <c r="Q43" s="173"/>
      <c r="R43" s="117"/>
      <c r="S43" s="11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133</v>
      </c>
      <c r="I44" s="4"/>
      <c r="J44" s="4"/>
      <c r="K44" s="4"/>
      <c r="M44" s="114"/>
      <c r="N44" s="114"/>
      <c r="O44" s="114"/>
      <c r="P44" s="1" t="s">
        <v>132</v>
      </c>
      <c r="Q44" s="173"/>
      <c r="R44" s="117"/>
      <c r="S44" s="11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8" t="s">
        <v>134</v>
      </c>
      <c r="I45" s="4"/>
      <c r="J45" s="4"/>
      <c r="K45" s="4"/>
      <c r="M45" s="114"/>
      <c r="N45" s="114"/>
      <c r="O45" s="114"/>
      <c r="P45" s="1" t="s">
        <v>133</v>
      </c>
      <c r="Q45" s="173"/>
      <c r="R45" s="117"/>
      <c r="S45" s="11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11"/>
      <c r="M46" s="114"/>
      <c r="N46" s="114"/>
      <c r="O46" s="114"/>
      <c r="P46" s="1" t="s">
        <v>134</v>
      </c>
      <c r="Q46" s="173"/>
      <c r="R46" s="117"/>
      <c r="S46" s="11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11"/>
      <c r="M47" s="112"/>
      <c r="N47" s="112"/>
      <c r="O47" s="112"/>
      <c r="P47" s="111"/>
      <c r="Q47" s="113"/>
      <c r="R47" s="113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181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76" t="s">
        <v>177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tabSelected="1" zoomScaleSheetLayoutView="100" workbookViewId="0">
      <selection activeCell="L27" sqref="L2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88"/>
      <c r="D7" s="188"/>
      <c r="E7" s="188"/>
      <c r="F7" s="188"/>
      <c r="G7" s="188"/>
      <c r="H7" s="188"/>
      <c r="I7" s="188"/>
      <c r="J7" s="18"/>
      <c r="K7" s="11"/>
    </row>
    <row r="8" spans="1:13">
      <c r="A8" s="16"/>
      <c r="B8" s="188" t="s">
        <v>169</v>
      </c>
      <c r="C8" s="188"/>
      <c r="D8" s="188"/>
      <c r="E8" s="188"/>
      <c r="F8" s="188"/>
      <c r="G8" s="188"/>
      <c r="H8" s="188"/>
      <c r="I8" s="10"/>
      <c r="J8" s="18"/>
      <c r="K8" s="11"/>
    </row>
    <row r="9" spans="1:13" ht="15.75" customHeight="1">
      <c r="A9" s="16"/>
      <c r="B9" s="188" t="s">
        <v>119</v>
      </c>
      <c r="C9" s="188"/>
      <c r="D9" s="188"/>
      <c r="E9" s="188"/>
      <c r="F9" s="188"/>
      <c r="G9" s="188"/>
      <c r="H9" s="188"/>
      <c r="I9" s="3"/>
      <c r="J9" s="18"/>
      <c r="K9" s="11"/>
    </row>
    <row r="10" spans="1:13" ht="12" customHeight="1">
      <c r="A10" s="16"/>
      <c r="B10" s="11"/>
      <c r="C10" s="103"/>
      <c r="D10" s="103"/>
      <c r="E10" s="103"/>
      <c r="F10" s="103"/>
      <c r="G10" s="103"/>
      <c r="H10" s="103"/>
      <c r="I10" s="103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195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196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197</v>
      </c>
      <c r="C32" s="96"/>
      <c r="D32" s="96"/>
      <c r="E32" s="96"/>
      <c r="F32" s="96"/>
      <c r="G32" s="96"/>
      <c r="H32" s="97"/>
      <c r="I32" s="97"/>
      <c r="J32" s="98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SheetLayoutView="100" workbookViewId="0">
      <pane ySplit="11" topLeftCell="A12" activePane="bottomLeft" state="frozen"/>
      <selection activeCell="T30" sqref="T30:U30"/>
      <selection pane="bottomLeft" activeCell="F9" sqref="F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88" t="s">
        <v>170</v>
      </c>
      <c r="D7" s="188"/>
      <c r="E7" s="188"/>
      <c r="F7" s="188"/>
      <c r="G7" s="188"/>
      <c r="H7" s="188"/>
      <c r="I7" s="188"/>
      <c r="J7" s="18"/>
      <c r="K7" s="11"/>
    </row>
    <row r="8" spans="1:22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"/>
      <c r="K10" s="11"/>
    </row>
    <row r="11" spans="1:22">
      <c r="A11" s="16"/>
      <c r="B11" s="11"/>
      <c r="C11" s="85">
        <v>2004</v>
      </c>
      <c r="D11" s="85">
        <v>2005</v>
      </c>
      <c r="E11" s="85">
        <v>2006</v>
      </c>
      <c r="F11" s="85">
        <v>2007</v>
      </c>
      <c r="G11" s="85">
        <v>2008</v>
      </c>
      <c r="H11" s="85">
        <v>2009</v>
      </c>
      <c r="I11" s="85">
        <v>2010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47</v>
      </c>
      <c r="C13" s="27">
        <v>78.240256422103442</v>
      </c>
      <c r="D13" s="27">
        <v>78.664908090142347</v>
      </c>
      <c r="E13" s="27">
        <v>79.128375908132838</v>
      </c>
      <c r="F13" s="27">
        <v>79.539337061943399</v>
      </c>
      <c r="G13" s="27">
        <v>79.92294842779944</v>
      </c>
      <c r="H13" s="27">
        <v>80.275689869263388</v>
      </c>
      <c r="I13" s="36">
        <v>80.595658436482012</v>
      </c>
      <c r="J13" s="18"/>
      <c r="K13" s="11"/>
      <c r="L13" s="105"/>
      <c r="M13" s="105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1" t="s">
        <v>56</v>
      </c>
      <c r="C14" s="27">
        <v>66.355915141092609</v>
      </c>
      <c r="D14" s="27">
        <v>67.01353161092652</v>
      </c>
      <c r="E14" s="27">
        <v>63.751401996222867</v>
      </c>
      <c r="F14" s="27">
        <v>64.218653782556515</v>
      </c>
      <c r="G14" s="27">
        <v>64.037001228317962</v>
      </c>
      <c r="H14" s="27">
        <v>67.768849237704657</v>
      </c>
      <c r="I14" s="36">
        <v>70.169142764595676</v>
      </c>
      <c r="J14" s="18"/>
      <c r="K14" s="11"/>
      <c r="L14" s="23"/>
      <c r="M14" s="34"/>
    </row>
    <row r="15" spans="1:22">
      <c r="A15" s="16"/>
      <c r="B15" s="11" t="s">
        <v>55</v>
      </c>
      <c r="C15" s="27">
        <v>57.520829495605831</v>
      </c>
      <c r="D15" s="27">
        <v>59.031648813532478</v>
      </c>
      <c r="E15" s="27">
        <v>56.246446334259105</v>
      </c>
      <c r="F15" s="27">
        <v>58.153937495521504</v>
      </c>
      <c r="G15" s="27">
        <v>57.620924497993876</v>
      </c>
      <c r="H15" s="27">
        <v>59.470472178063581</v>
      </c>
      <c r="I15" s="36">
        <v>63.276690311950659</v>
      </c>
      <c r="J15" s="18"/>
      <c r="K15" s="11"/>
      <c r="M15" s="34"/>
    </row>
    <row r="16" spans="1:22">
      <c r="A16" s="16"/>
      <c r="B16" s="106" t="s">
        <v>57</v>
      </c>
      <c r="C16" s="53">
        <v>13.314691880446123</v>
      </c>
      <c r="D16" s="53">
        <v>11.910852339100716</v>
      </c>
      <c r="E16" s="53">
        <v>11.772220573923123</v>
      </c>
      <c r="F16" s="53">
        <v>9.4438453824946809</v>
      </c>
      <c r="G16" s="53">
        <v>10.019336337180484</v>
      </c>
      <c r="H16" s="53">
        <v>12.245120218190293</v>
      </c>
      <c r="I16" s="36">
        <v>9.8226259878475517</v>
      </c>
      <c r="J16" s="18"/>
      <c r="K16" s="11"/>
    </row>
    <row r="17" spans="1:12">
      <c r="A17" s="16"/>
      <c r="B17" s="11" t="s">
        <v>58</v>
      </c>
      <c r="C17" s="27">
        <v>12.325417831638873</v>
      </c>
      <c r="D17" s="27">
        <v>10.985597444796094</v>
      </c>
      <c r="E17" s="27">
        <v>10.84301865572596</v>
      </c>
      <c r="F17" s="27">
        <v>8.6778047040844335</v>
      </c>
      <c r="G17" s="27">
        <v>9.5333180730503582</v>
      </c>
      <c r="H17" s="27">
        <v>11.297596459718601</v>
      </c>
      <c r="I17" s="36">
        <v>9.6086562770704909</v>
      </c>
      <c r="J17" s="18"/>
      <c r="K17" s="11"/>
    </row>
    <row r="18" spans="1:12">
      <c r="A18" s="16"/>
      <c r="B18" s="11" t="s">
        <v>59</v>
      </c>
      <c r="C18" s="27">
        <v>0.98927404880724767</v>
      </c>
      <c r="D18" s="27">
        <v>0.92524569392184985</v>
      </c>
      <c r="E18" s="27">
        <v>0.92920191819716225</v>
      </c>
      <c r="F18" s="27">
        <v>0.76604989238537735</v>
      </c>
      <c r="G18" s="27">
        <v>0.48601826413012483</v>
      </c>
      <c r="H18" s="27">
        <v>0.94751535516048613</v>
      </c>
      <c r="I18" s="36">
        <v>0.21396971077706142</v>
      </c>
      <c r="J18" s="18"/>
      <c r="K18" s="11"/>
    </row>
    <row r="19" spans="1:12">
      <c r="A19" s="16"/>
      <c r="B19" s="11" t="s">
        <v>44</v>
      </c>
      <c r="C19" s="27">
        <v>31.463742098990782</v>
      </c>
      <c r="D19" s="27">
        <v>35.016546428397604</v>
      </c>
      <c r="E19" s="27">
        <v>28.473602534615782</v>
      </c>
      <c r="F19" s="27">
        <v>33.892428130302925</v>
      </c>
      <c r="G19" s="27">
        <v>26.392478166649173</v>
      </c>
      <c r="H19" s="27">
        <v>29.760704789072268</v>
      </c>
      <c r="I19" s="36">
        <v>32.111922568898962</v>
      </c>
      <c r="J19" s="18"/>
      <c r="K19" s="11"/>
    </row>
    <row r="20" spans="1:12">
      <c r="A20" s="16"/>
      <c r="B20" s="11" t="s">
        <v>37</v>
      </c>
      <c r="C20" s="27">
        <v>15.213970159823321</v>
      </c>
      <c r="D20" s="27">
        <v>15.407586617233623</v>
      </c>
      <c r="E20" s="27">
        <v>9.1158400512438487</v>
      </c>
      <c r="F20" s="27">
        <v>8.7982497869959282</v>
      </c>
      <c r="G20" s="27">
        <v>7.2488156516131763</v>
      </c>
      <c r="H20" s="27">
        <v>9.4046665771994142</v>
      </c>
      <c r="I20" s="36">
        <v>10.547781428111332</v>
      </c>
      <c r="J20" s="18"/>
      <c r="K20" s="11"/>
    </row>
    <row r="21" spans="1:12">
      <c r="A21" s="16"/>
      <c r="B21" s="11" t="s">
        <v>46</v>
      </c>
      <c r="C21" s="27">
        <v>3.7728448642692927</v>
      </c>
      <c r="D21" s="27">
        <v>3.7777323687774707</v>
      </c>
      <c r="E21" s="27">
        <v>20.703756268994965</v>
      </c>
      <c r="F21" s="27">
        <v>25.023286018649632</v>
      </c>
      <c r="G21" s="27">
        <v>18.604849471445053</v>
      </c>
      <c r="H21" s="27">
        <v>19.211507225461091</v>
      </c>
      <c r="I21" s="36">
        <v>19.917362597565351</v>
      </c>
      <c r="J21" s="18"/>
      <c r="K21" s="11"/>
    </row>
    <row r="22" spans="1:12">
      <c r="A22" s="16"/>
      <c r="B22" s="11" t="s">
        <v>38</v>
      </c>
      <c r="C22" s="27">
        <v>21.618411698498402</v>
      </c>
      <c r="D22" s="27">
        <v>26.379815905860948</v>
      </c>
      <c r="E22" s="27">
        <v>24.010798784473852</v>
      </c>
      <c r="F22" s="27">
        <v>29.482923693819966</v>
      </c>
      <c r="G22" s="27">
        <v>22.775591739220975</v>
      </c>
      <c r="H22" s="27">
        <v>24.728617165393381</v>
      </c>
      <c r="I22" s="36">
        <v>26.888573402163029</v>
      </c>
      <c r="J22" s="18"/>
      <c r="K22" s="11"/>
    </row>
    <row r="23" spans="1:12">
      <c r="A23" s="16"/>
      <c r="B23" s="11" t="s">
        <v>45</v>
      </c>
      <c r="C23" s="27">
        <v>9.3087719288258519</v>
      </c>
      <c r="D23" s="27">
        <v>9.5628318520563713</v>
      </c>
      <c r="E23" s="27">
        <v>7.1023088045908862</v>
      </c>
      <c r="F23" s="27">
        <v>11.736236325193982</v>
      </c>
      <c r="G23" s="27">
        <v>11.505791204893583</v>
      </c>
      <c r="H23" s="27">
        <v>11.008657007172477</v>
      </c>
      <c r="I23" s="36">
        <v>13.246316699560049</v>
      </c>
      <c r="J23" s="18"/>
      <c r="K23" s="11"/>
    </row>
    <row r="24" spans="1:12">
      <c r="A24" s="16"/>
      <c r="B24" s="11" t="s">
        <v>37</v>
      </c>
      <c r="C24" s="27">
        <v>4.5865678123171536</v>
      </c>
      <c r="D24" s="27">
        <v>4.7847050628694365</v>
      </c>
      <c r="E24" s="27">
        <v>2.4929290178221803</v>
      </c>
      <c r="F24" s="27">
        <v>3.8370309476232496</v>
      </c>
      <c r="G24" s="27">
        <v>3.4924752487090829</v>
      </c>
      <c r="H24" s="27">
        <v>3.6997846483436949</v>
      </c>
      <c r="I24" s="36">
        <v>5.2025395822446026</v>
      </c>
      <c r="J24" s="18"/>
      <c r="K24" s="11"/>
    </row>
    <row r="25" spans="1:12">
      <c r="A25" s="16"/>
      <c r="B25" s="11" t="s">
        <v>46</v>
      </c>
      <c r="C25" s="27">
        <v>1.3884694530363564</v>
      </c>
      <c r="D25" s="27">
        <v>1.3539007276858745</v>
      </c>
      <c r="E25" s="27">
        <v>4.8388842607091282</v>
      </c>
      <c r="F25" s="27">
        <v>8.3419368826118365</v>
      </c>
      <c r="G25" s="27">
        <v>8.0326903534531624</v>
      </c>
      <c r="H25" s="27">
        <v>7.7831552433594728</v>
      </c>
      <c r="I25" s="36">
        <v>8.5834076599195832</v>
      </c>
      <c r="J25" s="18"/>
      <c r="K25" s="11"/>
    </row>
    <row r="26" spans="1:12">
      <c r="A26" s="16"/>
      <c r="B26" s="11" t="s">
        <v>38</v>
      </c>
      <c r="C26" s="27">
        <v>6.6255715989571486</v>
      </c>
      <c r="D26" s="27">
        <v>6.8992842378214307</v>
      </c>
      <c r="E26" s="27">
        <v>5.7011903834074191</v>
      </c>
      <c r="F26" s="27">
        <v>9.7519514968977923</v>
      </c>
      <c r="G26" s="27">
        <v>9.9163294270996172</v>
      </c>
      <c r="H26" s="27">
        <v>9.1265169762432503</v>
      </c>
      <c r="I26" s="36">
        <v>10.631203075323443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5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5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5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5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5"/>
    </row>
    <row r="41" spans="1:12">
      <c r="A41" s="16"/>
      <c r="B41" s="74" t="s">
        <v>183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177</v>
      </c>
      <c r="C42" s="96"/>
      <c r="D42" s="96"/>
      <c r="E42" s="96"/>
      <c r="F42" s="96"/>
      <c r="G42" s="96"/>
      <c r="H42" s="97"/>
      <c r="I42" s="97"/>
      <c r="J42" s="98"/>
      <c r="K42" s="11"/>
      <c r="L42" s="58"/>
    </row>
    <row r="43" spans="1:12">
      <c r="B43" s="23" t="s">
        <v>50</v>
      </c>
      <c r="E43" s="23" t="s">
        <v>48</v>
      </c>
      <c r="K43" s="58"/>
      <c r="L43" s="58"/>
    </row>
    <row r="44" spans="1:12">
      <c r="B44" s="23" t="s">
        <v>51</v>
      </c>
      <c r="C44" s="23"/>
      <c r="D44" s="23"/>
      <c r="E44" s="23" t="s">
        <v>49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  <c r="M7" s="11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  <c r="M10" s="11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24</v>
      </c>
      <c r="C13" s="27">
        <v>80.876156889792014</v>
      </c>
      <c r="D13" s="27">
        <v>81.182779853306968</v>
      </c>
      <c r="E13" s="27">
        <v>81.55200011183571</v>
      </c>
      <c r="F13" s="27">
        <v>81.968231007305619</v>
      </c>
      <c r="G13" s="27">
        <v>82.366868090117535</v>
      </c>
      <c r="H13" s="27">
        <v>82.731352963594901</v>
      </c>
      <c r="I13" s="27">
        <v>83.05737378913733</v>
      </c>
      <c r="J13" s="36">
        <v>83.341339381706007</v>
      </c>
      <c r="K13" s="45">
        <v>1</v>
      </c>
      <c r="L13" s="18"/>
      <c r="M13" s="11"/>
    </row>
    <row r="14" spans="1:15">
      <c r="A14" s="16"/>
      <c r="B14" s="11" t="s">
        <v>22</v>
      </c>
      <c r="C14" s="27">
        <v>81.285288860356914</v>
      </c>
      <c r="D14" s="27">
        <v>81.658789776720866</v>
      </c>
      <c r="E14" s="27">
        <v>81.965148695717389</v>
      </c>
      <c r="F14" s="27">
        <v>82.163021794751359</v>
      </c>
      <c r="G14" s="27">
        <v>82.42155150742677</v>
      </c>
      <c r="H14" s="27">
        <v>82.650146337551945</v>
      </c>
      <c r="I14" s="27">
        <v>82.861361804628103</v>
      </c>
      <c r="J14" s="36">
        <v>83.029628450044839</v>
      </c>
      <c r="K14" s="45">
        <v>2</v>
      </c>
      <c r="L14" s="18"/>
      <c r="M14" s="11"/>
    </row>
    <row r="15" spans="1:15">
      <c r="A15" s="16"/>
      <c r="B15" s="11" t="s">
        <v>12</v>
      </c>
      <c r="C15" s="27"/>
      <c r="D15" s="27"/>
      <c r="E15" s="27"/>
      <c r="F15" s="27">
        <v>80.390190246691134</v>
      </c>
      <c r="G15" s="27">
        <v>80.869631323251596</v>
      </c>
      <c r="H15" s="27">
        <v>81.374075736994968</v>
      </c>
      <c r="I15" s="27">
        <v>81.870689764525309</v>
      </c>
      <c r="J15" s="36">
        <v>82.307648034050544</v>
      </c>
      <c r="K15" s="45">
        <v>3</v>
      </c>
      <c r="L15" s="18"/>
      <c r="M15" s="11"/>
    </row>
    <row r="16" spans="1:15">
      <c r="A16" s="16"/>
      <c r="B16" s="11" t="s">
        <v>23</v>
      </c>
      <c r="C16" s="27">
        <v>78.791636141527846</v>
      </c>
      <c r="D16" s="27">
        <v>79.056780070590634</v>
      </c>
      <c r="E16" s="27">
        <v>79.467024562145227</v>
      </c>
      <c r="F16" s="27">
        <v>79.977637141010433</v>
      </c>
      <c r="G16" s="27">
        <v>80.426254370861614</v>
      </c>
      <c r="H16" s="27">
        <v>80.841650597238399</v>
      </c>
      <c r="I16" s="27">
        <v>81.211055629791119</v>
      </c>
      <c r="J16" s="36">
        <v>81.515692348573936</v>
      </c>
      <c r="K16" s="45">
        <v>4</v>
      </c>
      <c r="L16" s="18"/>
      <c r="M16" s="11"/>
    </row>
    <row r="17" spans="1:15">
      <c r="A17" s="16"/>
      <c r="B17" s="11" t="s">
        <v>20</v>
      </c>
      <c r="C17" s="27">
        <v>78.601692233920346</v>
      </c>
      <c r="D17" s="27">
        <v>78.909042842756833</v>
      </c>
      <c r="E17" s="27">
        <v>79.296715292796094</v>
      </c>
      <c r="F17" s="27">
        <v>79.743749157316003</v>
      </c>
      <c r="G17" s="27">
        <v>80.178305741606621</v>
      </c>
      <c r="H17" s="27">
        <v>80.604215072246348</v>
      </c>
      <c r="I17" s="27">
        <v>81.001930958646298</v>
      </c>
      <c r="J17" s="36">
        <v>81.341064457599472</v>
      </c>
      <c r="K17" s="45">
        <v>5</v>
      </c>
      <c r="L17" s="18"/>
      <c r="M17" s="11"/>
    </row>
    <row r="18" spans="1:15">
      <c r="A18" s="16"/>
      <c r="B18" s="11" t="s">
        <v>4</v>
      </c>
      <c r="C18" s="27"/>
      <c r="D18" s="27"/>
      <c r="E18" s="27"/>
      <c r="F18" s="27">
        <v>79.61377000219035</v>
      </c>
      <c r="G18" s="27">
        <v>80.001395685167111</v>
      </c>
      <c r="H18" s="27">
        <v>80.348911908296657</v>
      </c>
      <c r="I18" s="27">
        <v>80.644624068423667</v>
      </c>
      <c r="J18" s="36">
        <v>80.878594853981625</v>
      </c>
      <c r="K18" s="45">
        <v>6</v>
      </c>
      <c r="L18" s="18"/>
      <c r="M18" s="11"/>
    </row>
    <row r="19" spans="1:15">
      <c r="A19" s="16"/>
      <c r="B19" s="11" t="s">
        <v>25</v>
      </c>
      <c r="C19" s="27">
        <v>78.625838970977441</v>
      </c>
      <c r="D19" s="27">
        <v>78.747327657979923</v>
      </c>
      <c r="E19" s="27">
        <v>79.017652790924771</v>
      </c>
      <c r="F19" s="27">
        <v>79.434321541633977</v>
      </c>
      <c r="G19" s="27">
        <v>79.815386096003834</v>
      </c>
      <c r="H19" s="27">
        <v>80.19915395007861</v>
      </c>
      <c r="I19" s="27">
        <v>80.559340120941997</v>
      </c>
      <c r="J19" s="36">
        <v>80.855356652616948</v>
      </c>
      <c r="K19" s="45">
        <v>7</v>
      </c>
      <c r="L19" s="18"/>
      <c r="M19" s="11"/>
    </row>
    <row r="20" spans="1:15">
      <c r="A20" s="16"/>
      <c r="B20" s="11" t="s">
        <v>11</v>
      </c>
      <c r="C20" s="27">
        <v>77.502531975468699</v>
      </c>
      <c r="D20" s="27">
        <v>77.802344697480123</v>
      </c>
      <c r="E20" s="27">
        <v>78.211252991127196</v>
      </c>
      <c r="F20" s="27">
        <v>78.700351608282332</v>
      </c>
      <c r="G20" s="27">
        <v>79.165731215369078</v>
      </c>
      <c r="H20" s="27">
        <v>79.683930085173387</v>
      </c>
      <c r="I20" s="27">
        <v>80.219001885446687</v>
      </c>
      <c r="J20" s="36">
        <v>80.732772695188686</v>
      </c>
      <c r="K20" s="45">
        <v>8</v>
      </c>
      <c r="L20" s="18"/>
      <c r="M20" s="11"/>
    </row>
    <row r="21" spans="1:15">
      <c r="A21" s="16"/>
      <c r="B21" s="12" t="s">
        <v>5</v>
      </c>
      <c r="C21" s="50">
        <v>77.873310456534611</v>
      </c>
      <c r="D21" s="50">
        <v>78.240256422103442</v>
      </c>
      <c r="E21" s="50">
        <v>78.664908090142347</v>
      </c>
      <c r="F21" s="50">
        <v>79.128375908132838</v>
      </c>
      <c r="G21" s="50">
        <v>79.539337061943399</v>
      </c>
      <c r="H21" s="50">
        <v>79.92294842779944</v>
      </c>
      <c r="I21" s="50">
        <v>80.275689869263388</v>
      </c>
      <c r="J21" s="50">
        <v>80.595658436482012</v>
      </c>
      <c r="K21" s="107">
        <v>9</v>
      </c>
      <c r="L21" s="18"/>
      <c r="M21" s="11"/>
    </row>
    <row r="22" spans="1:15">
      <c r="A22" s="16"/>
      <c r="B22" s="11" t="s">
        <v>14</v>
      </c>
      <c r="C22" s="27"/>
      <c r="D22" s="27"/>
      <c r="E22" s="27"/>
      <c r="F22" s="27">
        <v>78.452046501187027</v>
      </c>
      <c r="G22" s="27">
        <v>78.901626844623181</v>
      </c>
      <c r="H22" s="27">
        <v>79.316849963875725</v>
      </c>
      <c r="I22" s="27">
        <v>79.633745811631215</v>
      </c>
      <c r="J22" s="36">
        <v>79.899861174163931</v>
      </c>
      <c r="K22" s="45">
        <v>10</v>
      </c>
      <c r="L22" s="18"/>
      <c r="M22" s="11"/>
    </row>
    <row r="23" spans="1:15">
      <c r="A23" s="16"/>
      <c r="B23" s="11" t="s">
        <v>10</v>
      </c>
      <c r="C23" s="27"/>
      <c r="D23" s="27"/>
      <c r="E23" s="27"/>
      <c r="F23" s="27">
        <v>77.468315112789881</v>
      </c>
      <c r="G23" s="27">
        <v>78.014252209598041</v>
      </c>
      <c r="H23" s="27">
        <v>78.598267847574078</v>
      </c>
      <c r="I23" s="27">
        <v>79.16783603258969</v>
      </c>
      <c r="J23" s="36">
        <v>79.666171718240747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8</v>
      </c>
      <c r="C24" s="27">
        <v>76.981194066303416</v>
      </c>
      <c r="D24" s="27">
        <v>77.17073408391046</v>
      </c>
      <c r="E24" s="27">
        <v>77.440287544884669</v>
      </c>
      <c r="F24" s="27">
        <v>77.780969634954033</v>
      </c>
      <c r="G24" s="27">
        <v>78.149081434448746</v>
      </c>
      <c r="H24" s="27">
        <v>78.537374896280426</v>
      </c>
      <c r="I24" s="27">
        <v>78.907448728200052</v>
      </c>
      <c r="J24" s="36">
        <v>79.228285467715097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27</v>
      </c>
      <c r="C25" s="28">
        <v>75.97226891853893</v>
      </c>
      <c r="D25" s="28">
        <v>76.388954397383955</v>
      </c>
      <c r="E25" s="28">
        <v>76.797855502026508</v>
      </c>
      <c r="F25" s="28">
        <v>77.197237799464446</v>
      </c>
      <c r="G25" s="28">
        <v>77.597819567644464</v>
      </c>
      <c r="H25" s="28">
        <v>77.984647821324515</v>
      </c>
      <c r="I25" s="28">
        <v>78.344035233717065</v>
      </c>
      <c r="J25" s="50">
        <v>78.64582655735866</v>
      </c>
      <c r="K25" s="45" t="s">
        <v>62</v>
      </c>
      <c r="L25" s="18"/>
      <c r="M25" s="11"/>
    </row>
    <row r="26" spans="1:15">
      <c r="A26" s="16"/>
      <c r="B26" s="11" t="s">
        <v>17</v>
      </c>
      <c r="C26" s="27"/>
      <c r="D26" s="27"/>
      <c r="E26" s="27"/>
      <c r="F26" s="27">
        <v>77.126583112008589</v>
      </c>
      <c r="G26" s="27">
        <v>77.379869767761079</v>
      </c>
      <c r="H26" s="27">
        <v>77.685111168459485</v>
      </c>
      <c r="I26" s="27">
        <v>78.048489780484886</v>
      </c>
      <c r="J26" s="36">
        <v>78.41709495493896</v>
      </c>
      <c r="K26" s="45">
        <v>13</v>
      </c>
      <c r="L26" s="18"/>
      <c r="M26" s="11"/>
    </row>
    <row r="27" spans="1:15">
      <c r="A27" s="16"/>
      <c r="B27" s="11" t="s">
        <v>26</v>
      </c>
      <c r="C27" s="27">
        <v>76.243492069702583</v>
      </c>
      <c r="D27" s="27">
        <v>76.36615926462045</v>
      </c>
      <c r="E27" s="27">
        <v>76.567651243956519</v>
      </c>
      <c r="F27" s="27">
        <v>76.881425099327899</v>
      </c>
      <c r="G27" s="27">
        <v>77.206401508600479</v>
      </c>
      <c r="H27" s="27">
        <v>77.544438722425241</v>
      </c>
      <c r="I27" s="27">
        <v>77.871221238716586</v>
      </c>
      <c r="J27" s="36">
        <v>78.164719428502309</v>
      </c>
      <c r="K27" s="45">
        <v>14</v>
      </c>
      <c r="L27" s="18"/>
      <c r="M27" s="11"/>
    </row>
    <row r="28" spans="1:15">
      <c r="A28" s="16"/>
      <c r="B28" s="11" t="s">
        <v>6</v>
      </c>
      <c r="C28" s="27">
        <v>75.939512253384862</v>
      </c>
      <c r="D28" s="27">
        <v>76.14146972046845</v>
      </c>
      <c r="E28" s="27">
        <v>76.378108896816471</v>
      </c>
      <c r="F28" s="27">
        <v>76.664021172238762</v>
      </c>
      <c r="G28" s="27">
        <v>76.977535816838454</v>
      </c>
      <c r="H28" s="27">
        <v>77.33748501436466</v>
      </c>
      <c r="I28" s="27">
        <v>77.719147621504902</v>
      </c>
      <c r="J28" s="36">
        <v>78.075957908632617</v>
      </c>
      <c r="K28" s="45">
        <v>15</v>
      </c>
      <c r="L28" s="18"/>
      <c r="M28" s="11"/>
    </row>
    <row r="29" spans="1:15">
      <c r="A29" s="16"/>
      <c r="B29" s="11" t="s">
        <v>19</v>
      </c>
      <c r="C29" s="27">
        <v>75.563235709393155</v>
      </c>
      <c r="D29" s="27">
        <v>75.929519801905002</v>
      </c>
      <c r="E29" s="27">
        <v>76.276900580476493</v>
      </c>
      <c r="F29" s="27">
        <v>76.57709986713111</v>
      </c>
      <c r="G29" s="27">
        <v>76.898763758223936</v>
      </c>
      <c r="H29" s="27">
        <v>77.202271292946108</v>
      </c>
      <c r="I29" s="27">
        <v>77.476361654058707</v>
      </c>
      <c r="J29" s="36">
        <v>77.701800810247519</v>
      </c>
      <c r="K29" s="45">
        <v>16</v>
      </c>
      <c r="L29" s="18"/>
      <c r="M29" s="11"/>
    </row>
    <row r="30" spans="1:15">
      <c r="A30" s="16"/>
      <c r="B30" s="11" t="s">
        <v>9</v>
      </c>
      <c r="C30" s="27">
        <v>75.269959538969161</v>
      </c>
      <c r="D30" s="27">
        <v>75.578661685141796</v>
      </c>
      <c r="E30" s="27">
        <v>75.933279739983817</v>
      </c>
      <c r="F30" s="27">
        <v>76.273445542020497</v>
      </c>
      <c r="G30" s="27">
        <v>76.619639058380301</v>
      </c>
      <c r="H30" s="27">
        <v>76.960288524762063</v>
      </c>
      <c r="I30" s="27">
        <v>77.274668486530217</v>
      </c>
      <c r="J30" s="36">
        <v>77.545783027093933</v>
      </c>
      <c r="K30" s="45">
        <v>17</v>
      </c>
      <c r="L30" s="18"/>
      <c r="M30" s="11"/>
    </row>
    <row r="31" spans="1:15">
      <c r="A31" s="16"/>
      <c r="B31" s="11" t="s">
        <v>15</v>
      </c>
      <c r="C31" s="27"/>
      <c r="D31" s="27"/>
      <c r="E31" s="27"/>
      <c r="F31" s="27">
        <v>75.6484456832425</v>
      </c>
      <c r="G31" s="27">
        <v>76.122591225315659</v>
      </c>
      <c r="H31" s="27">
        <v>76.610813488370752</v>
      </c>
      <c r="I31" s="27">
        <v>77.075839993688334</v>
      </c>
      <c r="J31" s="36">
        <v>77.462090472365688</v>
      </c>
      <c r="K31" s="45">
        <v>18</v>
      </c>
      <c r="L31" s="18"/>
      <c r="M31" s="11"/>
    </row>
    <row r="32" spans="1:15">
      <c r="A32" s="16"/>
      <c r="B32" s="11" t="s">
        <v>21</v>
      </c>
      <c r="C32" s="27">
        <v>74.400414461684761</v>
      </c>
      <c r="D32" s="27">
        <v>74.564622953391677</v>
      </c>
      <c r="E32" s="27">
        <v>74.862874786249705</v>
      </c>
      <c r="F32" s="27">
        <v>75.340640721113019</v>
      </c>
      <c r="G32" s="27">
        <v>75.800748096906986</v>
      </c>
      <c r="H32" s="27">
        <v>76.310616237194424</v>
      </c>
      <c r="I32" s="27">
        <v>76.8304267780956</v>
      </c>
      <c r="J32" s="36">
        <v>77.301002396251121</v>
      </c>
      <c r="K32" s="45">
        <v>19</v>
      </c>
      <c r="L32" s="18"/>
      <c r="M32" s="11"/>
    </row>
    <row r="33" spans="1:14">
      <c r="A33" s="16"/>
      <c r="B33" s="11" t="s">
        <v>7</v>
      </c>
      <c r="C33" s="27"/>
      <c r="D33" s="27"/>
      <c r="E33" s="27"/>
      <c r="F33" s="27">
        <v>73.457137398097828</v>
      </c>
      <c r="G33" s="27">
        <v>73.860546293675057</v>
      </c>
      <c r="H33" s="27">
        <v>74.284740797998396</v>
      </c>
      <c r="I33" s="27">
        <v>74.691603759970931</v>
      </c>
      <c r="J33" s="36">
        <v>75.073735195212876</v>
      </c>
      <c r="K33" s="45">
        <v>20</v>
      </c>
      <c r="L33" s="18"/>
      <c r="M33" s="11"/>
    </row>
    <row r="34" spans="1:14">
      <c r="A34" s="16"/>
      <c r="B34" s="11" t="s">
        <v>18</v>
      </c>
      <c r="C34" s="27"/>
      <c r="D34" s="27"/>
      <c r="E34" s="27"/>
      <c r="F34" s="27">
        <v>73.098226552098936</v>
      </c>
      <c r="G34" s="27">
        <v>73.505555584173408</v>
      </c>
      <c r="H34" s="27">
        <v>73.968077820933871</v>
      </c>
      <c r="I34" s="27">
        <v>74.436943077018938</v>
      </c>
      <c r="J34" s="36">
        <v>74.886092137102949</v>
      </c>
      <c r="K34" s="45">
        <v>21</v>
      </c>
      <c r="L34" s="18"/>
      <c r="M34" s="11"/>
    </row>
    <row r="35" spans="1:14">
      <c r="A35" s="16"/>
      <c r="B35" s="11" t="s">
        <v>16</v>
      </c>
      <c r="C35" s="27"/>
      <c r="D35" s="27"/>
      <c r="E35" s="27"/>
      <c r="F35" s="27">
        <v>73.444174698172958</v>
      </c>
      <c r="G35" s="27">
        <v>73.601213177423901</v>
      </c>
      <c r="H35" s="27">
        <v>73.854415255208153</v>
      </c>
      <c r="I35" s="27">
        <v>74.154538907749895</v>
      </c>
      <c r="J35" s="36">
        <v>74.457613366822855</v>
      </c>
      <c r="K35" s="45">
        <v>22</v>
      </c>
      <c r="L35" s="18"/>
      <c r="M35" s="11"/>
    </row>
    <row r="36" spans="1:14" ht="14.25" customHeight="1">
      <c r="A36" s="16"/>
      <c r="B36" s="11" t="s">
        <v>13</v>
      </c>
      <c r="C36" s="27"/>
      <c r="D36" s="27"/>
      <c r="E36" s="27"/>
      <c r="F36" s="27">
        <v>67.038727403067952</v>
      </c>
      <c r="G36" s="27">
        <v>67.444923448572737</v>
      </c>
      <c r="H36" s="27">
        <v>67.847603159493303</v>
      </c>
      <c r="I36" s="27">
        <v>68.185687927056605</v>
      </c>
      <c r="J36" s="36">
        <v>68.385860750969769</v>
      </c>
      <c r="K36" s="45">
        <v>23</v>
      </c>
      <c r="L36" s="18"/>
      <c r="M36" s="11"/>
    </row>
    <row r="37" spans="1:14">
      <c r="A37" s="16"/>
      <c r="B37" s="11" t="s">
        <v>184</v>
      </c>
      <c r="C37" s="27"/>
      <c r="D37" s="27"/>
      <c r="E37" s="27"/>
      <c r="F37" s="27">
        <v>68.714891847109854</v>
      </c>
      <c r="G37" s="27">
        <v>68.603342373535426</v>
      </c>
      <c r="H37" s="27">
        <v>68.471848336210073</v>
      </c>
      <c r="I37" s="27">
        <v>68.280906387142409</v>
      </c>
      <c r="J37" s="36">
        <v>68.074744791580571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183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175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185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176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177</v>
      </c>
      <c r="C51" s="96"/>
      <c r="D51" s="96"/>
      <c r="E51" s="96"/>
      <c r="F51" s="96"/>
      <c r="G51" s="96"/>
      <c r="H51" s="97"/>
      <c r="I51" s="97"/>
      <c r="J51" s="97"/>
      <c r="K51" s="97"/>
      <c r="L51" s="98"/>
      <c r="M51" s="11"/>
    </row>
    <row r="53" spans="1:13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88" t="s">
        <v>56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20</v>
      </c>
      <c r="C13" s="27">
        <v>69.67100566944741</v>
      </c>
      <c r="D13" s="27">
        <v>66.39088838429457</v>
      </c>
      <c r="E13" s="27">
        <v>65.19559868774823</v>
      </c>
      <c r="F13" s="27">
        <v>56.200757522386866</v>
      </c>
      <c r="G13" s="27">
        <v>61.88586792737533</v>
      </c>
      <c r="H13" s="27">
        <v>60.53648632706998</v>
      </c>
      <c r="I13" s="27">
        <v>69.324667632604303</v>
      </c>
      <c r="J13" s="36">
        <v>70.533262466107061</v>
      </c>
      <c r="K13" s="45">
        <v>1</v>
      </c>
      <c r="L13" s="18"/>
    </row>
    <row r="14" spans="1:15">
      <c r="A14" s="16"/>
      <c r="B14" s="12" t="s">
        <v>5</v>
      </c>
      <c r="C14" s="50">
        <v>67.776556576707563</v>
      </c>
      <c r="D14" s="50">
        <v>66.355915141092609</v>
      </c>
      <c r="E14" s="50">
        <v>67.01353161092652</v>
      </c>
      <c r="F14" s="50">
        <v>63.751401996222867</v>
      </c>
      <c r="G14" s="50">
        <v>64.218653782556515</v>
      </c>
      <c r="H14" s="50">
        <v>64.037001228317962</v>
      </c>
      <c r="I14" s="50">
        <v>67.768849237704657</v>
      </c>
      <c r="J14" s="50">
        <v>70.169142764595676</v>
      </c>
      <c r="K14" s="107">
        <v>2</v>
      </c>
      <c r="L14" s="18"/>
    </row>
    <row r="15" spans="1:15">
      <c r="A15" s="16"/>
      <c r="B15" s="11" t="s">
        <v>9</v>
      </c>
      <c r="C15" s="27">
        <v>68.222984442650144</v>
      </c>
      <c r="D15" s="27">
        <v>67.240130331237822</v>
      </c>
      <c r="E15" s="27">
        <v>66.190027021731311</v>
      </c>
      <c r="F15" s="27">
        <v>61.011850853255503</v>
      </c>
      <c r="G15" s="27">
        <v>63.910921337747396</v>
      </c>
      <c r="H15" s="27">
        <v>68.216311649089633</v>
      </c>
      <c r="I15" s="27">
        <v>66.774097690487551</v>
      </c>
      <c r="J15" s="36">
        <v>70.118127579961822</v>
      </c>
      <c r="K15" s="45">
        <v>3</v>
      </c>
      <c r="L15" s="18"/>
    </row>
    <row r="16" spans="1:15">
      <c r="A16" s="16"/>
      <c r="B16" s="11" t="s">
        <v>8</v>
      </c>
      <c r="C16" s="27">
        <v>71.677094172368271</v>
      </c>
      <c r="D16" s="27">
        <v>69.502976533109518</v>
      </c>
      <c r="E16" s="27">
        <v>67.203718231958419</v>
      </c>
      <c r="F16" s="27">
        <v>66.737267383816601</v>
      </c>
      <c r="G16" s="27">
        <v>69.476770394517047</v>
      </c>
      <c r="H16" s="27">
        <v>69.443683582157036</v>
      </c>
      <c r="I16" s="27">
        <v>67.158816546574784</v>
      </c>
      <c r="J16" s="36">
        <v>68.788491678420542</v>
      </c>
      <c r="K16" s="45">
        <v>4</v>
      </c>
      <c r="L16" s="18"/>
    </row>
    <row r="17" spans="1:15">
      <c r="A17" s="16"/>
      <c r="B17" s="11" t="s">
        <v>19</v>
      </c>
      <c r="C17" s="27">
        <v>66.84882333088072</v>
      </c>
      <c r="D17" s="27">
        <v>67.206526333164078</v>
      </c>
      <c r="E17" s="27">
        <v>64.482589184138789</v>
      </c>
      <c r="F17" s="27">
        <v>62.018905550794457</v>
      </c>
      <c r="G17" s="27">
        <v>62.955953122088879</v>
      </c>
      <c r="H17" s="27">
        <v>62.575508355909172</v>
      </c>
      <c r="I17" s="27">
        <v>66.158667968386595</v>
      </c>
      <c r="J17" s="36">
        <v>67.20433068779495</v>
      </c>
      <c r="K17" s="45">
        <v>5</v>
      </c>
      <c r="L17" s="18"/>
    </row>
    <row r="18" spans="1:15">
      <c r="A18" s="16"/>
      <c r="B18" s="11" t="s">
        <v>11</v>
      </c>
      <c r="C18" s="27">
        <v>66.580824763331748</v>
      </c>
      <c r="D18" s="27">
        <v>65.027005157167522</v>
      </c>
      <c r="E18" s="27">
        <v>63.002758997879994</v>
      </c>
      <c r="F18" s="27">
        <v>63.230234636131996</v>
      </c>
      <c r="G18" s="27">
        <v>63.529318833410606</v>
      </c>
      <c r="H18" s="27">
        <v>62.242212552114715</v>
      </c>
      <c r="I18" s="27">
        <v>67.556539625104179</v>
      </c>
      <c r="J18" s="36">
        <v>67.098489829874268</v>
      </c>
      <c r="K18" s="45">
        <v>6</v>
      </c>
      <c r="L18" s="18"/>
    </row>
    <row r="19" spans="1:15">
      <c r="A19" s="16"/>
      <c r="B19" s="11" t="s">
        <v>184</v>
      </c>
      <c r="C19" s="27"/>
      <c r="D19" s="27"/>
      <c r="E19" s="27"/>
      <c r="F19" s="27">
        <v>54.47870440123296</v>
      </c>
      <c r="G19" s="27">
        <v>60.079377480546256</v>
      </c>
      <c r="H19" s="27">
        <v>58.383704907396663</v>
      </c>
      <c r="I19" s="27">
        <v>65.06747860434497</v>
      </c>
      <c r="J19" s="36">
        <v>66.06480269637936</v>
      </c>
      <c r="K19" s="45">
        <v>7</v>
      </c>
      <c r="L19" s="18"/>
    </row>
    <row r="20" spans="1:15">
      <c r="A20" s="16"/>
      <c r="B20" s="11" t="s">
        <v>23</v>
      </c>
      <c r="C20" s="27">
        <v>65.293982125958777</v>
      </c>
      <c r="D20" s="27">
        <v>62.776292886576648</v>
      </c>
      <c r="E20" s="27">
        <v>63.588961067908457</v>
      </c>
      <c r="F20" s="27">
        <v>57.42737925714323</v>
      </c>
      <c r="G20" s="27">
        <v>57.285855172472608</v>
      </c>
      <c r="H20" s="27">
        <v>59.946766914129213</v>
      </c>
      <c r="I20" s="27">
        <v>64.15109894868111</v>
      </c>
      <c r="J20" s="36">
        <v>65.819693462449848</v>
      </c>
      <c r="K20" s="45">
        <v>8</v>
      </c>
      <c r="L20" s="18"/>
    </row>
    <row r="21" spans="1:15">
      <c r="A21" s="16"/>
      <c r="B21" s="11" t="s">
        <v>25</v>
      </c>
      <c r="C21" s="27">
        <v>68.325609075648188</v>
      </c>
      <c r="D21" s="27">
        <v>66.030647263009783</v>
      </c>
      <c r="E21" s="27">
        <v>68.517212093914253</v>
      </c>
      <c r="F21" s="27">
        <v>63.185314002154932</v>
      </c>
      <c r="G21" s="27">
        <v>65.544899039790167</v>
      </c>
      <c r="H21" s="27">
        <v>66.299869210001887</v>
      </c>
      <c r="I21" s="27">
        <v>67.772890553998195</v>
      </c>
      <c r="J21" s="36">
        <v>65.404949655139092</v>
      </c>
      <c r="K21" s="45">
        <v>9</v>
      </c>
      <c r="L21" s="18"/>
    </row>
    <row r="22" spans="1:15">
      <c r="A22" s="16"/>
      <c r="B22" s="11" t="s">
        <v>10</v>
      </c>
      <c r="C22" s="27"/>
      <c r="D22" s="27"/>
      <c r="E22" s="27"/>
      <c r="F22" s="27">
        <v>55.200890108285051</v>
      </c>
      <c r="G22" s="27">
        <v>62.379498680701609</v>
      </c>
      <c r="H22" s="27">
        <v>61.938223071497568</v>
      </c>
      <c r="I22" s="27">
        <v>64.019344643614346</v>
      </c>
      <c r="J22" s="36">
        <v>64.877797428472519</v>
      </c>
      <c r="K22" s="45">
        <v>10</v>
      </c>
      <c r="L22" s="18"/>
    </row>
    <row r="23" spans="1:15">
      <c r="A23" s="16"/>
      <c r="B23" s="11" t="s">
        <v>24</v>
      </c>
      <c r="C23" s="27">
        <v>62.736546528198687</v>
      </c>
      <c r="D23" s="27">
        <v>61.693678266689091</v>
      </c>
      <c r="E23" s="27">
        <v>58.957436961105302</v>
      </c>
      <c r="F23" s="27">
        <v>55.940288499003508</v>
      </c>
      <c r="G23" s="27">
        <v>60.418212124509907</v>
      </c>
      <c r="H23" s="27">
        <v>59.488276654711704</v>
      </c>
      <c r="I23" s="27">
        <v>64.70031522985812</v>
      </c>
      <c r="J23" s="36">
        <v>63.598017394159548</v>
      </c>
      <c r="K23" s="45">
        <v>11</v>
      </c>
      <c r="L23" s="18"/>
      <c r="N23" s="23"/>
      <c r="O23" s="34"/>
    </row>
    <row r="24" spans="1:15">
      <c r="A24" s="16"/>
      <c r="B24" s="11" t="s">
        <v>14</v>
      </c>
      <c r="C24" s="27"/>
      <c r="D24" s="27"/>
      <c r="E24" s="27"/>
      <c r="F24" s="27">
        <v>58.936096418971637</v>
      </c>
      <c r="G24" s="27">
        <v>62.460554334533448</v>
      </c>
      <c r="H24" s="27">
        <v>62.875529241097794</v>
      </c>
      <c r="I24" s="27">
        <v>62.827028828528583</v>
      </c>
      <c r="J24" s="36">
        <v>63.163398908093768</v>
      </c>
      <c r="K24" s="45">
        <v>12</v>
      </c>
      <c r="L24" s="18"/>
      <c r="N24" s="23"/>
      <c r="O24" s="34"/>
    </row>
    <row r="25" spans="1:15">
      <c r="A25" s="16"/>
      <c r="B25" s="12" t="s">
        <v>27</v>
      </c>
      <c r="C25" s="28">
        <v>63.30441717517693</v>
      </c>
      <c r="D25" s="28">
        <v>60.974809434418717</v>
      </c>
      <c r="E25" s="28">
        <v>60.841586767171286</v>
      </c>
      <c r="F25" s="28">
        <v>57.202377416025904</v>
      </c>
      <c r="G25" s="28">
        <v>58.511263930262004</v>
      </c>
      <c r="H25" s="28">
        <v>58.209596266099105</v>
      </c>
      <c r="I25" s="28">
        <v>62.508898368366928</v>
      </c>
      <c r="J25" s="50">
        <v>63.020236905775384</v>
      </c>
      <c r="K25" s="45"/>
      <c r="L25" s="18"/>
    </row>
    <row r="26" spans="1:15">
      <c r="A26" s="16"/>
      <c r="B26" s="11" t="s">
        <v>13</v>
      </c>
      <c r="C26" s="27"/>
      <c r="D26" s="27"/>
      <c r="E26" s="27"/>
      <c r="F26" s="27">
        <v>52.161185276940422</v>
      </c>
      <c r="G26" s="27">
        <v>49.090744551135508</v>
      </c>
      <c r="H26" s="27">
        <v>54.43902210126226</v>
      </c>
      <c r="I26" s="27">
        <v>55.842968340241462</v>
      </c>
      <c r="J26" s="36">
        <v>62.966918155257211</v>
      </c>
      <c r="K26" s="45">
        <v>13</v>
      </c>
      <c r="L26" s="18"/>
    </row>
    <row r="27" spans="1:15">
      <c r="A27" s="16"/>
      <c r="B27" s="11" t="s">
        <v>15</v>
      </c>
      <c r="C27" s="27"/>
      <c r="D27" s="27"/>
      <c r="E27" s="27"/>
      <c r="F27" s="27">
        <v>58.237797413000706</v>
      </c>
      <c r="G27" s="27">
        <v>60.564290288357682</v>
      </c>
      <c r="H27" s="27">
        <v>57.152067274001396</v>
      </c>
      <c r="I27" s="27">
        <v>56.813786598718288</v>
      </c>
      <c r="J27" s="36">
        <v>62.198196972030509</v>
      </c>
      <c r="K27" s="45">
        <v>14</v>
      </c>
      <c r="L27" s="18"/>
    </row>
    <row r="28" spans="1:15">
      <c r="A28" s="16"/>
      <c r="B28" s="11" t="s">
        <v>21</v>
      </c>
      <c r="C28" s="27">
        <v>62.803685304314868</v>
      </c>
      <c r="D28" s="27">
        <v>61.028637271662689</v>
      </c>
      <c r="E28" s="27">
        <v>60.235697244327746</v>
      </c>
      <c r="F28" s="27">
        <v>58.502267093887916</v>
      </c>
      <c r="G28" s="27">
        <v>59.654730432913816</v>
      </c>
      <c r="H28" s="27">
        <v>62.182351717519339</v>
      </c>
      <c r="I28" s="27">
        <v>62.325114836301097</v>
      </c>
      <c r="J28" s="36">
        <v>61.420470438366578</v>
      </c>
      <c r="K28" s="45">
        <v>15</v>
      </c>
      <c r="L28" s="18"/>
    </row>
    <row r="29" spans="1:15">
      <c r="A29" s="16"/>
      <c r="B29" s="11" t="s">
        <v>4</v>
      </c>
      <c r="C29" s="27"/>
      <c r="D29" s="27"/>
      <c r="E29" s="27"/>
      <c r="F29" s="27">
        <v>58.575801886649046</v>
      </c>
      <c r="G29" s="27">
        <v>58.277862834214147</v>
      </c>
      <c r="H29" s="27">
        <v>56.349094092581375</v>
      </c>
      <c r="I29" s="27">
        <v>59.367490983648864</v>
      </c>
      <c r="J29" s="36">
        <v>61.397423988648583</v>
      </c>
      <c r="K29" s="45">
        <v>16</v>
      </c>
      <c r="L29" s="18"/>
    </row>
    <row r="30" spans="1:15">
      <c r="A30" s="16"/>
      <c r="B30" s="11" t="s">
        <v>18</v>
      </c>
      <c r="C30" s="27"/>
      <c r="D30" s="27"/>
      <c r="E30" s="27"/>
      <c r="F30" s="27">
        <v>57.326606315373297</v>
      </c>
      <c r="G30" s="27">
        <v>57.652933937696751</v>
      </c>
      <c r="H30" s="27">
        <v>54.995255872041007</v>
      </c>
      <c r="I30" s="27">
        <v>60.975172689828007</v>
      </c>
      <c r="J30" s="36">
        <v>61.022473662278955</v>
      </c>
      <c r="K30" s="45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>
        <v>55.679193593384838</v>
      </c>
      <c r="G31" s="27">
        <v>57.697058997798742</v>
      </c>
      <c r="H31" s="27">
        <v>61.168048904114379</v>
      </c>
      <c r="I31" s="27">
        <v>61.494985801017876</v>
      </c>
      <c r="J31" s="36">
        <v>60.773336058428264</v>
      </c>
      <c r="K31" s="45">
        <v>18</v>
      </c>
      <c r="L31" s="18"/>
    </row>
    <row r="32" spans="1:15">
      <c r="A32" s="16"/>
      <c r="B32" s="11" t="s">
        <v>17</v>
      </c>
      <c r="C32" s="27"/>
      <c r="D32" s="27"/>
      <c r="E32" s="27"/>
      <c r="F32" s="27">
        <v>55.486210125191747</v>
      </c>
      <c r="G32" s="27">
        <v>59.645378472693821</v>
      </c>
      <c r="H32" s="27">
        <v>61.815957349120367</v>
      </c>
      <c r="I32" s="27">
        <v>61.862358411576679</v>
      </c>
      <c r="J32" s="36">
        <v>59.886565321398244</v>
      </c>
      <c r="K32" s="45">
        <v>19</v>
      </c>
      <c r="L32" s="18"/>
    </row>
    <row r="33" spans="1:14">
      <c r="A33" s="16"/>
      <c r="B33" s="11" t="s">
        <v>22</v>
      </c>
      <c r="C33" s="27">
        <v>60.410639588721772</v>
      </c>
      <c r="D33" s="27">
        <v>58.772242348190808</v>
      </c>
      <c r="E33" s="27">
        <v>56.333458766197985</v>
      </c>
      <c r="F33" s="27">
        <v>52.956040277098197</v>
      </c>
      <c r="G33" s="27">
        <v>57.333492463259859</v>
      </c>
      <c r="H33" s="27">
        <v>53.854922719638132</v>
      </c>
      <c r="I33" s="27">
        <v>59.084753097302581</v>
      </c>
      <c r="J33" s="36">
        <v>58.950213653979922</v>
      </c>
      <c r="K33" s="45">
        <v>20</v>
      </c>
      <c r="L33" s="18"/>
    </row>
    <row r="34" spans="1:14">
      <c r="A34" s="16"/>
      <c r="B34" s="11" t="s">
        <v>12</v>
      </c>
      <c r="C34" s="27"/>
      <c r="D34" s="27"/>
      <c r="E34" s="27"/>
      <c r="F34" s="27">
        <v>54.879989630067037</v>
      </c>
      <c r="G34" s="27">
        <v>62.029663106289846</v>
      </c>
      <c r="H34" s="27">
        <v>58.401401048341761</v>
      </c>
      <c r="I34" s="27">
        <v>60.007402625349684</v>
      </c>
      <c r="J34" s="36">
        <v>58.326752751479141</v>
      </c>
      <c r="K34" s="45">
        <v>21</v>
      </c>
      <c r="L34" s="18"/>
    </row>
    <row r="35" spans="1:14">
      <c r="A35" s="16"/>
      <c r="B35" s="11" t="s">
        <v>26</v>
      </c>
      <c r="C35" s="27">
        <v>57.125087260679827</v>
      </c>
      <c r="D35" s="27">
        <v>55.705340507791391</v>
      </c>
      <c r="E35" s="27">
        <v>55.18693276711317</v>
      </c>
      <c r="F35" s="27">
        <v>57.828110160185567</v>
      </c>
      <c r="G35" s="27">
        <v>55.653385402099843</v>
      </c>
      <c r="H35" s="27">
        <v>54.917748776158817</v>
      </c>
      <c r="I35" s="27">
        <v>58.51490067763104</v>
      </c>
      <c r="J35" s="36">
        <v>58.302580566653916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57.879050612333373</v>
      </c>
      <c r="G36" s="27">
        <v>59.053891541777716</v>
      </c>
      <c r="H36" s="27">
        <v>55.751155228478531</v>
      </c>
      <c r="I36" s="27">
        <v>57.126439461823651</v>
      </c>
      <c r="J36" s="36">
        <v>57.930721769687942</v>
      </c>
      <c r="K36" s="45">
        <v>23</v>
      </c>
      <c r="L36" s="18"/>
    </row>
    <row r="37" spans="1:14">
      <c r="A37" s="16"/>
      <c r="B37" s="11" t="s">
        <v>6</v>
      </c>
      <c r="C37" s="27">
        <v>54.215361104882419</v>
      </c>
      <c r="D37" s="27">
        <v>53.633374817742485</v>
      </c>
      <c r="E37" s="27">
        <v>57.685478192020668</v>
      </c>
      <c r="F37" s="27">
        <v>54.607073796039586</v>
      </c>
      <c r="G37" s="27">
        <v>57.396578694457034</v>
      </c>
      <c r="H37" s="27">
        <v>53.853731077697432</v>
      </c>
      <c r="I37" s="27">
        <v>55.570054341642283</v>
      </c>
      <c r="J37" s="36">
        <v>56.013707444931505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2" t="s">
        <v>5</v>
      </c>
      <c r="C13" s="50">
        <v>57.121139183312728</v>
      </c>
      <c r="D13" s="50">
        <v>57.520829495605831</v>
      </c>
      <c r="E13" s="50">
        <v>59.031648813532478</v>
      </c>
      <c r="F13" s="50">
        <v>56.246446334259105</v>
      </c>
      <c r="G13" s="50">
        <v>58.153937495521504</v>
      </c>
      <c r="H13" s="50">
        <v>57.620924497993876</v>
      </c>
      <c r="I13" s="50">
        <v>59.470472178063581</v>
      </c>
      <c r="J13" s="50">
        <v>63.276690311950659</v>
      </c>
      <c r="K13" s="107">
        <v>1</v>
      </c>
      <c r="L13" s="18"/>
    </row>
    <row r="14" spans="1:15" s="51" customFormat="1">
      <c r="A14" s="94"/>
      <c r="B14" s="11" t="s">
        <v>20</v>
      </c>
      <c r="C14" s="27">
        <v>57.402126445315503</v>
      </c>
      <c r="D14" s="27">
        <v>55.622531120935562</v>
      </c>
      <c r="E14" s="27">
        <v>55.143826457783874</v>
      </c>
      <c r="F14" s="27">
        <v>48.486897919780844</v>
      </c>
      <c r="G14" s="27">
        <v>56.132525719877059</v>
      </c>
      <c r="H14" s="27">
        <v>54.809688294862603</v>
      </c>
      <c r="I14" s="27">
        <v>61.9795031947735</v>
      </c>
      <c r="J14" s="36">
        <v>62.43432141076746</v>
      </c>
      <c r="K14" s="45">
        <v>2</v>
      </c>
      <c r="L14" s="95"/>
    </row>
    <row r="15" spans="1:15">
      <c r="A15" s="16"/>
      <c r="B15" s="11" t="s">
        <v>19</v>
      </c>
      <c r="C15" s="27">
        <v>57.439479030216191</v>
      </c>
      <c r="D15" s="27">
        <v>59.024851384369903</v>
      </c>
      <c r="E15" s="27">
        <v>55.755517580252402</v>
      </c>
      <c r="F15" s="27">
        <v>54.697840621728368</v>
      </c>
      <c r="G15" s="27">
        <v>55.756585673972211</v>
      </c>
      <c r="H15" s="27">
        <v>56.124673756528999</v>
      </c>
      <c r="I15" s="27">
        <v>58.365136718019031</v>
      </c>
      <c r="J15" s="36">
        <v>58.847138318668037</v>
      </c>
      <c r="K15" s="45">
        <v>3</v>
      </c>
      <c r="L15" s="18"/>
    </row>
    <row r="16" spans="1:15">
      <c r="A16" s="16"/>
      <c r="B16" s="11" t="s">
        <v>9</v>
      </c>
      <c r="C16" s="27">
        <v>58.046176147092297</v>
      </c>
      <c r="D16" s="27">
        <v>54.916957362533502</v>
      </c>
      <c r="E16" s="27">
        <v>56.378662705302126</v>
      </c>
      <c r="F16" s="27">
        <v>53.007402700367322</v>
      </c>
      <c r="G16" s="27">
        <v>55.176782886725718</v>
      </c>
      <c r="H16" s="27">
        <v>58.723157250859693</v>
      </c>
      <c r="I16" s="27">
        <v>56.074412068563305</v>
      </c>
      <c r="J16" s="36">
        <v>58.786146658762497</v>
      </c>
      <c r="K16" s="45">
        <v>4</v>
      </c>
      <c r="L16" s="18"/>
    </row>
    <row r="17" spans="1:15">
      <c r="A17" s="16"/>
      <c r="B17" s="11" t="s">
        <v>184</v>
      </c>
      <c r="C17" s="27"/>
      <c r="D17" s="27"/>
      <c r="E17" s="27"/>
      <c r="F17" s="27">
        <v>41.254609632775512</v>
      </c>
      <c r="G17" s="27">
        <v>48.243070095940489</v>
      </c>
      <c r="H17" s="27">
        <v>47.960583685264716</v>
      </c>
      <c r="I17" s="27">
        <v>55.373033529318292</v>
      </c>
      <c r="J17" s="36">
        <v>58.132719505843674</v>
      </c>
      <c r="K17" s="45">
        <v>5</v>
      </c>
      <c r="L17" s="18"/>
    </row>
    <row r="18" spans="1:15">
      <c r="A18" s="16"/>
      <c r="B18" s="11" t="s">
        <v>14</v>
      </c>
      <c r="C18" s="27"/>
      <c r="D18" s="27"/>
      <c r="E18" s="27"/>
      <c r="F18" s="27">
        <v>51.103789126853371</v>
      </c>
      <c r="G18" s="27">
        <v>57.069432923126925</v>
      </c>
      <c r="H18" s="27">
        <v>58.417252838081744</v>
      </c>
      <c r="I18" s="27">
        <v>56.919680053324441</v>
      </c>
      <c r="J18" s="36">
        <v>58.015135170744173</v>
      </c>
      <c r="K18" s="45">
        <v>6</v>
      </c>
      <c r="L18" s="18"/>
    </row>
    <row r="19" spans="1:15">
      <c r="A19" s="16"/>
      <c r="B19" s="11" t="s">
        <v>10</v>
      </c>
      <c r="C19" s="27"/>
      <c r="D19" s="27"/>
      <c r="E19" s="27"/>
      <c r="F19" s="27">
        <v>47.105716110444455</v>
      </c>
      <c r="G19" s="27">
        <v>55.261204174984194</v>
      </c>
      <c r="H19" s="27">
        <v>52.55611706881762</v>
      </c>
      <c r="I19" s="27">
        <v>54.846318613970205</v>
      </c>
      <c r="J19" s="36">
        <v>56.418620628577699</v>
      </c>
      <c r="K19" s="45">
        <v>7</v>
      </c>
      <c r="L19" s="18"/>
    </row>
    <row r="20" spans="1:15">
      <c r="A20" s="16"/>
      <c r="B20" s="11" t="s">
        <v>11</v>
      </c>
      <c r="C20" s="27">
        <v>53.16139412926514</v>
      </c>
      <c r="D20" s="27">
        <v>54.971221287102658</v>
      </c>
      <c r="E20" s="27">
        <v>52.887065200616249</v>
      </c>
      <c r="F20" s="27">
        <v>54.650958069960623</v>
      </c>
      <c r="G20" s="27">
        <v>55.03448436613774</v>
      </c>
      <c r="H20" s="27">
        <v>52.88638355428796</v>
      </c>
      <c r="I20" s="27">
        <v>56.216665366406993</v>
      </c>
      <c r="J20" s="36">
        <v>56.239699394890543</v>
      </c>
      <c r="K20" s="45">
        <v>8</v>
      </c>
      <c r="L20" s="18"/>
    </row>
    <row r="21" spans="1:15">
      <c r="A21" s="16"/>
      <c r="B21" s="11" t="s">
        <v>25</v>
      </c>
      <c r="C21" s="49">
        <v>59.007375452462909</v>
      </c>
      <c r="D21" s="49">
        <v>57.23991463105267</v>
      </c>
      <c r="E21" s="49">
        <v>59.454063677518363</v>
      </c>
      <c r="F21" s="49">
        <v>55.815635494017947</v>
      </c>
      <c r="G21" s="49">
        <v>58.869808100333344</v>
      </c>
      <c r="H21" s="49">
        <v>56.939952220410596</v>
      </c>
      <c r="I21" s="49">
        <v>59.09321251430336</v>
      </c>
      <c r="J21" s="36">
        <v>55.969026448461321</v>
      </c>
      <c r="K21" s="130">
        <v>9</v>
      </c>
      <c r="L21" s="18"/>
    </row>
    <row r="22" spans="1:15" s="51" customFormat="1">
      <c r="A22" s="94"/>
      <c r="B22" s="12" t="s">
        <v>27</v>
      </c>
      <c r="C22" s="28">
        <v>54.445329499200348</v>
      </c>
      <c r="D22" s="28">
        <v>53.444962308349155</v>
      </c>
      <c r="E22" s="28">
        <v>53.968930432575355</v>
      </c>
      <c r="F22" s="28">
        <v>50.224987223020726</v>
      </c>
      <c r="G22" s="28">
        <v>52.200722279263523</v>
      </c>
      <c r="H22" s="28">
        <v>51.289559796047079</v>
      </c>
      <c r="I22" s="28">
        <v>54.808805359083912</v>
      </c>
      <c r="J22" s="50">
        <v>55.585065463245201</v>
      </c>
      <c r="K22" s="130"/>
      <c r="L22" s="95"/>
    </row>
    <row r="23" spans="1:15">
      <c r="A23" s="16"/>
      <c r="B23" s="11" t="s">
        <v>8</v>
      </c>
      <c r="C23" s="27">
        <v>55.398099065395854</v>
      </c>
      <c r="D23" s="27">
        <v>54.026118474559269</v>
      </c>
      <c r="E23" s="27">
        <v>52.628709258773853</v>
      </c>
      <c r="F23" s="27">
        <v>54.42955848641887</v>
      </c>
      <c r="G23" s="27">
        <v>57.567012386883732</v>
      </c>
      <c r="H23" s="27">
        <v>56.237027297999752</v>
      </c>
      <c r="I23" s="27">
        <v>55.984152836630251</v>
      </c>
      <c r="J23" s="36">
        <v>55.28098451016875</v>
      </c>
      <c r="K23" s="127">
        <v>10</v>
      </c>
      <c r="L23" s="18"/>
      <c r="N23" s="23"/>
      <c r="O23" s="34"/>
    </row>
    <row r="24" spans="1:15">
      <c r="A24" s="16"/>
      <c r="B24" s="11" t="s">
        <v>24</v>
      </c>
      <c r="C24" s="27">
        <v>53.277403587520354</v>
      </c>
      <c r="D24" s="27">
        <v>53.221219260417584</v>
      </c>
      <c r="E24" s="27">
        <v>51.556603455055551</v>
      </c>
      <c r="F24" s="27">
        <v>48.567261805278257</v>
      </c>
      <c r="G24" s="27">
        <v>53.427334610634482</v>
      </c>
      <c r="H24" s="27">
        <v>50.823653217670326</v>
      </c>
      <c r="I24" s="27">
        <v>54.835616405417817</v>
      </c>
      <c r="J24" s="36">
        <v>55.17811976068414</v>
      </c>
      <c r="K24" s="127">
        <v>11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48.416869045822303</v>
      </c>
      <c r="G25" s="27">
        <v>51.30403771530402</v>
      </c>
      <c r="H25" s="27">
        <v>52.453507882686054</v>
      </c>
      <c r="I25" s="27">
        <v>55.112220515901676</v>
      </c>
      <c r="J25" s="36">
        <v>54.251356638456372</v>
      </c>
      <c r="K25" s="45">
        <v>12</v>
      </c>
      <c r="L25" s="18"/>
    </row>
    <row r="26" spans="1:15">
      <c r="A26" s="16"/>
      <c r="B26" s="11" t="s">
        <v>15</v>
      </c>
      <c r="C26" s="27"/>
      <c r="D26" s="27"/>
      <c r="E26" s="27"/>
      <c r="F26" s="27">
        <v>48.16379374410846</v>
      </c>
      <c r="G26" s="27">
        <v>54.221185735995491</v>
      </c>
      <c r="H26" s="27">
        <v>51.013314646110722</v>
      </c>
      <c r="I26" s="27">
        <v>50.371242336614984</v>
      </c>
      <c r="J26" s="36">
        <v>53.703478189235554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45.421034576988603</v>
      </c>
      <c r="G27" s="27">
        <v>49.547708548827011</v>
      </c>
      <c r="H27" s="27">
        <v>48.727600552535471</v>
      </c>
      <c r="I27" s="27">
        <v>53.969740530345142</v>
      </c>
      <c r="J27" s="36">
        <v>53.073224105182163</v>
      </c>
      <c r="K27" s="45">
        <v>14</v>
      </c>
      <c r="L27" s="18"/>
    </row>
    <row r="28" spans="1:15">
      <c r="A28" s="16"/>
      <c r="B28" s="11" t="s">
        <v>23</v>
      </c>
      <c r="C28" s="27">
        <v>54.3839729480461</v>
      </c>
      <c r="D28" s="27">
        <v>52.378736423866592</v>
      </c>
      <c r="E28" s="27">
        <v>54.164739172598964</v>
      </c>
      <c r="F28" s="27">
        <v>48.578125146307514</v>
      </c>
      <c r="G28" s="27">
        <v>49.862939920932895</v>
      </c>
      <c r="H28" s="27">
        <v>51.09780089142626</v>
      </c>
      <c r="I28" s="27">
        <v>50.937734901363086</v>
      </c>
      <c r="J28" s="36">
        <v>52.930186689312286</v>
      </c>
      <c r="K28" s="45">
        <v>15</v>
      </c>
      <c r="L28" s="18"/>
    </row>
    <row r="29" spans="1:15">
      <c r="A29" s="16"/>
      <c r="B29" s="11" t="s">
        <v>26</v>
      </c>
      <c r="C29" s="27">
        <v>49.361640888451085</v>
      </c>
      <c r="D29" s="27">
        <v>47.075850412000847</v>
      </c>
      <c r="E29" s="27">
        <v>47.535056722277055</v>
      </c>
      <c r="F29" s="27">
        <v>50.281440702999056</v>
      </c>
      <c r="G29" s="27">
        <v>50.272333351111655</v>
      </c>
      <c r="H29" s="27">
        <v>49.077628249714195</v>
      </c>
      <c r="I29" s="27">
        <v>53.245215271063714</v>
      </c>
      <c r="J29" s="36">
        <v>52.643520247460316</v>
      </c>
      <c r="K29" s="45">
        <v>16</v>
      </c>
      <c r="L29" s="18"/>
    </row>
    <row r="30" spans="1:15">
      <c r="A30" s="16"/>
      <c r="B30" s="11" t="s">
        <v>17</v>
      </c>
      <c r="C30" s="27"/>
      <c r="D30" s="27"/>
      <c r="E30" s="27"/>
      <c r="F30" s="27">
        <v>45.965775041906085</v>
      </c>
      <c r="G30" s="27">
        <v>52.708444781985655</v>
      </c>
      <c r="H30" s="27">
        <v>52.887684936612459</v>
      </c>
      <c r="I30" s="27">
        <v>53.740409375510133</v>
      </c>
      <c r="J30" s="36">
        <v>52.270751343982305</v>
      </c>
      <c r="K30" s="45">
        <v>17</v>
      </c>
      <c r="L30" s="18"/>
    </row>
    <row r="31" spans="1:15">
      <c r="A31" s="16"/>
      <c r="B31" s="11" t="s">
        <v>7</v>
      </c>
      <c r="C31" s="27"/>
      <c r="D31" s="27"/>
      <c r="E31" s="27"/>
      <c r="F31" s="27">
        <v>50.281059210288646</v>
      </c>
      <c r="G31" s="27">
        <v>50.77535462364532</v>
      </c>
      <c r="H31" s="27">
        <v>48.907410576758515</v>
      </c>
      <c r="I31" s="27">
        <v>49.788307089630543</v>
      </c>
      <c r="J31" s="36">
        <v>50.844196855111655</v>
      </c>
      <c r="K31" s="45">
        <v>18</v>
      </c>
      <c r="L31" s="18"/>
    </row>
    <row r="32" spans="1:15">
      <c r="A32" s="16"/>
      <c r="B32" s="11" t="s">
        <v>21</v>
      </c>
      <c r="C32" s="27">
        <v>53.137328968353906</v>
      </c>
      <c r="D32" s="27">
        <v>52.571092199114524</v>
      </c>
      <c r="E32" s="27">
        <v>51.264889658561707</v>
      </c>
      <c r="F32" s="27">
        <v>50.769481893476808</v>
      </c>
      <c r="G32" s="27">
        <v>54.488094736298422</v>
      </c>
      <c r="H32" s="27">
        <v>55.547041750598872</v>
      </c>
      <c r="I32" s="27">
        <v>53.07879097048113</v>
      </c>
      <c r="J32" s="36">
        <v>50.822183104524754</v>
      </c>
      <c r="K32" s="45">
        <v>19</v>
      </c>
      <c r="L32" s="18"/>
    </row>
    <row r="33" spans="1:14">
      <c r="A33" s="16"/>
      <c r="B33" s="11" t="s">
        <v>6</v>
      </c>
      <c r="C33" s="27">
        <v>46.220032795352104</v>
      </c>
      <c r="D33" s="27">
        <v>45.931457568148353</v>
      </c>
      <c r="E33" s="27">
        <v>49.251019580793503</v>
      </c>
      <c r="F33" s="27">
        <v>46.070991196500074</v>
      </c>
      <c r="G33" s="27">
        <v>50.641314372200732</v>
      </c>
      <c r="H33" s="27">
        <v>47.27850285637188</v>
      </c>
      <c r="I33" s="27">
        <v>47.866205970139227</v>
      </c>
      <c r="J33" s="36">
        <v>50.222481794799691</v>
      </c>
      <c r="K33" s="45">
        <v>20</v>
      </c>
      <c r="L33" s="18"/>
    </row>
    <row r="34" spans="1:14">
      <c r="A34" s="16"/>
      <c r="B34" s="11" t="s">
        <v>22</v>
      </c>
      <c r="C34" s="27">
        <v>49.460889186916582</v>
      </c>
      <c r="D34" s="27">
        <v>48.150775559191885</v>
      </c>
      <c r="E34" s="27">
        <v>46.955619634886411</v>
      </c>
      <c r="F34" s="27">
        <v>45.079343823234026</v>
      </c>
      <c r="G34" s="27">
        <v>51.205766215696535</v>
      </c>
      <c r="H34" s="27">
        <v>45.561053203896066</v>
      </c>
      <c r="I34" s="27">
        <v>48.948600003205485</v>
      </c>
      <c r="J34" s="36">
        <v>49.604392328331514</v>
      </c>
      <c r="K34" s="45">
        <v>21</v>
      </c>
      <c r="L34" s="18"/>
    </row>
    <row r="35" spans="1:14">
      <c r="A35" s="16"/>
      <c r="B35" s="11" t="s">
        <v>4</v>
      </c>
      <c r="C35" s="27"/>
      <c r="D35" s="27"/>
      <c r="E35" s="27"/>
      <c r="F35" s="27">
        <v>47.814514976758893</v>
      </c>
      <c r="G35" s="27">
        <v>50.423059685555216</v>
      </c>
      <c r="H35" s="27">
        <v>47.048077338244646</v>
      </c>
      <c r="I35" s="27">
        <v>49.040689741641891</v>
      </c>
      <c r="J35" s="36">
        <v>49.445667517535455</v>
      </c>
      <c r="K35" s="45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>
        <v>36.802810290851554</v>
      </c>
      <c r="G36" s="27">
        <v>38.19825483920134</v>
      </c>
      <c r="H36" s="27">
        <v>44.054713528224859</v>
      </c>
      <c r="I36" s="27">
        <v>45.176307862258462</v>
      </c>
      <c r="J36" s="36">
        <v>48.95058988867931</v>
      </c>
      <c r="K36" s="45">
        <v>23</v>
      </c>
      <c r="L36" s="18"/>
    </row>
    <row r="37" spans="1:14">
      <c r="A37" s="16"/>
      <c r="B37" s="11" t="s">
        <v>12</v>
      </c>
      <c r="C37" s="27"/>
      <c r="D37" s="27"/>
      <c r="E37" s="27"/>
      <c r="F37" s="27">
        <v>45.794596112715404</v>
      </c>
      <c r="G37" s="27">
        <v>48.829013228141996</v>
      </c>
      <c r="H37" s="27">
        <v>46.98331104181144</v>
      </c>
      <c r="I37" s="27">
        <v>47.966774262965359</v>
      </c>
      <c r="J37" s="36">
        <v>47.812887479725269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29.444068236843808</v>
      </c>
      <c r="G13" s="27">
        <v>22.189449581340288</v>
      </c>
      <c r="H13" s="27">
        <v>19.075981554109379</v>
      </c>
      <c r="I13" s="27">
        <v>19.10117029057783</v>
      </c>
      <c r="J13" s="36">
        <v>22.259828934326936</v>
      </c>
      <c r="K13" s="45">
        <v>1</v>
      </c>
      <c r="L13" s="18"/>
    </row>
    <row r="14" spans="1:15">
      <c r="A14" s="16"/>
      <c r="B14" s="11" t="s">
        <v>8</v>
      </c>
      <c r="C14" s="27">
        <v>22.711572357864952</v>
      </c>
      <c r="D14" s="27">
        <v>22.26790683011604</v>
      </c>
      <c r="E14" s="27">
        <v>21.687801444077667</v>
      </c>
      <c r="F14" s="27">
        <v>18.44203303472726</v>
      </c>
      <c r="G14" s="27">
        <v>17.142072004793707</v>
      </c>
      <c r="H14" s="27">
        <v>19.018043851191447</v>
      </c>
      <c r="I14" s="27">
        <v>16.639161147509018</v>
      </c>
      <c r="J14" s="36">
        <v>19.636411769247832</v>
      </c>
      <c r="K14" s="45">
        <v>2</v>
      </c>
      <c r="L14" s="18"/>
    </row>
    <row r="15" spans="1:15">
      <c r="A15" s="16"/>
      <c r="B15" s="11" t="s">
        <v>23</v>
      </c>
      <c r="C15" s="27">
        <v>16.709057745729382</v>
      </c>
      <c r="D15" s="27">
        <v>16.562871084943186</v>
      </c>
      <c r="E15" s="27">
        <v>14.820416400421092</v>
      </c>
      <c r="F15" s="27">
        <v>15.409343412489074</v>
      </c>
      <c r="G15" s="27">
        <v>12.957675553923853</v>
      </c>
      <c r="H15" s="27">
        <v>14.761373262012068</v>
      </c>
      <c r="I15" s="27">
        <v>20.597036846646713</v>
      </c>
      <c r="J15" s="36">
        <v>19.583263100284469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18.371557133292853</v>
      </c>
      <c r="G16" s="27">
        <v>13.478193548387097</v>
      </c>
      <c r="H16" s="27">
        <v>16.506062615763067</v>
      </c>
      <c r="I16" s="27">
        <v>17.394707222596299</v>
      </c>
      <c r="J16" s="36">
        <v>19.466218115800459</v>
      </c>
      <c r="K16" s="45">
        <v>4</v>
      </c>
      <c r="L16" s="18"/>
    </row>
    <row r="17" spans="1:21">
      <c r="A17" s="16"/>
      <c r="B17" s="11" t="s">
        <v>12</v>
      </c>
      <c r="C17" s="27"/>
      <c r="D17" s="27"/>
      <c r="E17" s="27"/>
      <c r="F17" s="27">
        <v>16.555020470291836</v>
      </c>
      <c r="G17" s="27">
        <v>21.281189058738082</v>
      </c>
      <c r="H17" s="27">
        <v>19.550755965354451</v>
      </c>
      <c r="I17" s="27">
        <v>20.065525234674439</v>
      </c>
      <c r="J17" s="36">
        <v>18.025802527618414</v>
      </c>
      <c r="K17" s="45">
        <v>5</v>
      </c>
      <c r="L17" s="18"/>
    </row>
    <row r="18" spans="1:21">
      <c r="A18" s="16"/>
      <c r="B18" s="11" t="s">
        <v>21</v>
      </c>
      <c r="C18" s="27">
        <v>15.391383943669387</v>
      </c>
      <c r="D18" s="27">
        <v>13.858322011845489</v>
      </c>
      <c r="E18" s="27">
        <v>14.8929448498815</v>
      </c>
      <c r="F18" s="27">
        <v>13.217923996006967</v>
      </c>
      <c r="G18" s="27">
        <v>8.6609980912346085</v>
      </c>
      <c r="H18" s="27">
        <v>10.670728564695034</v>
      </c>
      <c r="I18" s="27">
        <v>14.835538932760258</v>
      </c>
      <c r="J18" s="36">
        <v>17.255392910411253</v>
      </c>
      <c r="K18" s="45">
        <v>6</v>
      </c>
      <c r="L18" s="18"/>
    </row>
    <row r="19" spans="1:21">
      <c r="A19" s="16"/>
      <c r="B19" s="11" t="s">
        <v>11</v>
      </c>
      <c r="C19" s="27">
        <v>20.155311336576805</v>
      </c>
      <c r="D19" s="27">
        <v>15.464011983575855</v>
      </c>
      <c r="E19" s="27">
        <v>16.055953672765565</v>
      </c>
      <c r="F19" s="27">
        <v>13.568313664407722</v>
      </c>
      <c r="G19" s="27">
        <v>13.371722092561075</v>
      </c>
      <c r="H19" s="27">
        <v>15.03112111291297</v>
      </c>
      <c r="I19" s="27">
        <v>16.785936869890385</v>
      </c>
      <c r="J19" s="36">
        <v>16.183360404259158</v>
      </c>
      <c r="K19" s="45">
        <v>7</v>
      </c>
      <c r="L19" s="18"/>
    </row>
    <row r="20" spans="1:21">
      <c r="A20" s="16"/>
      <c r="B20" s="11" t="s">
        <v>9</v>
      </c>
      <c r="C20" s="27">
        <v>14.916746072609257</v>
      </c>
      <c r="D20" s="27">
        <v>18.327341663873124</v>
      </c>
      <c r="E20" s="27">
        <v>14.823025095922604</v>
      </c>
      <c r="F20" s="27">
        <v>13.119740690809806</v>
      </c>
      <c r="G20" s="27">
        <v>13.666112564493863</v>
      </c>
      <c r="H20" s="27">
        <v>13.915836733165374</v>
      </c>
      <c r="I20" s="27">
        <v>16.023914738757476</v>
      </c>
      <c r="J20" s="36">
        <v>16.161465342387658</v>
      </c>
      <c r="K20" s="131">
        <v>8</v>
      </c>
      <c r="L20" s="18"/>
    </row>
    <row r="21" spans="1:21">
      <c r="A21" s="16"/>
      <c r="B21" s="11" t="s">
        <v>22</v>
      </c>
      <c r="C21" s="52">
        <v>18.125885362707997</v>
      </c>
      <c r="D21" s="52">
        <v>18.072250376415806</v>
      </c>
      <c r="E21" s="52">
        <v>16.646830119812741</v>
      </c>
      <c r="F21" s="52">
        <v>14.874028368904696</v>
      </c>
      <c r="G21" s="52">
        <v>10.68786495343897</v>
      </c>
      <c r="H21" s="52">
        <v>15.400392567488961</v>
      </c>
      <c r="I21" s="52">
        <v>17.155446598715578</v>
      </c>
      <c r="J21" s="36">
        <v>15.853753101736972</v>
      </c>
      <c r="K21" s="45">
        <v>9</v>
      </c>
      <c r="L21" s="18"/>
    </row>
    <row r="22" spans="1:21">
      <c r="A22" s="16"/>
      <c r="B22" s="11" t="s">
        <v>25</v>
      </c>
      <c r="C22" s="27">
        <v>13.637981057539339</v>
      </c>
      <c r="D22" s="27">
        <v>13.313139719228225</v>
      </c>
      <c r="E22" s="27">
        <v>13.227549895015178</v>
      </c>
      <c r="F22" s="27">
        <v>11.663563885495769</v>
      </c>
      <c r="G22" s="27">
        <v>10.1839975913375</v>
      </c>
      <c r="H22" s="27">
        <v>14.117549704274943</v>
      </c>
      <c r="I22" s="27">
        <v>12.807005823042573</v>
      </c>
      <c r="J22" s="36">
        <v>14.426925265489221</v>
      </c>
      <c r="K22" s="45">
        <v>10</v>
      </c>
      <c r="L22" s="18"/>
    </row>
    <row r="23" spans="1:21">
      <c r="A23" s="16"/>
      <c r="B23" s="11" t="s">
        <v>15</v>
      </c>
      <c r="C23" s="27"/>
      <c r="D23" s="27"/>
      <c r="E23" s="27"/>
      <c r="F23" s="27">
        <v>17.297714794230739</v>
      </c>
      <c r="G23" s="27">
        <v>10.473025221488925</v>
      </c>
      <c r="H23" s="27">
        <v>10.740758905946018</v>
      </c>
      <c r="I23" s="27">
        <v>11.339433366149967</v>
      </c>
      <c r="J23" s="36">
        <v>13.657212124004134</v>
      </c>
      <c r="K23" s="45">
        <v>11</v>
      </c>
      <c r="L23" s="18"/>
      <c r="N23" s="23"/>
      <c r="O23" s="34"/>
    </row>
    <row r="24" spans="1:21">
      <c r="A24" s="16"/>
      <c r="B24" s="11" t="s">
        <v>24</v>
      </c>
      <c r="C24" s="27">
        <v>15.077563978480487</v>
      </c>
      <c r="D24" s="27">
        <v>13.73312873224282</v>
      </c>
      <c r="E24" s="27">
        <v>12.552907395757892</v>
      </c>
      <c r="F24" s="27">
        <v>13.180195563193053</v>
      </c>
      <c r="G24" s="27">
        <v>11.570811627905535</v>
      </c>
      <c r="H24" s="27">
        <v>14.565262139519564</v>
      </c>
      <c r="I24" s="27">
        <v>15.246774010127833</v>
      </c>
      <c r="J24" s="36">
        <v>13.239226893228331</v>
      </c>
      <c r="K24" s="45">
        <v>12</v>
      </c>
      <c r="L24" s="18"/>
      <c r="N24" s="23"/>
      <c r="O24" s="34"/>
    </row>
    <row r="25" spans="1:21">
      <c r="A25" s="16"/>
      <c r="B25" s="11" t="s">
        <v>10</v>
      </c>
      <c r="C25" s="27"/>
      <c r="D25" s="27"/>
      <c r="E25" s="27"/>
      <c r="F25" s="27">
        <v>14.664674402255825</v>
      </c>
      <c r="G25" s="27">
        <v>11.411046547078923</v>
      </c>
      <c r="H25" s="27">
        <v>15.147745780609595</v>
      </c>
      <c r="I25" s="27">
        <v>14.328309256526081</v>
      </c>
      <c r="J25" s="36">
        <v>13.038424468555968</v>
      </c>
      <c r="K25" s="45">
        <v>13</v>
      </c>
      <c r="L25" s="18"/>
    </row>
    <row r="26" spans="1:21">
      <c r="A26" s="16"/>
      <c r="B26" s="11" t="s">
        <v>18</v>
      </c>
      <c r="C26" s="27"/>
      <c r="D26" s="27"/>
      <c r="E26" s="27"/>
      <c r="F26" s="27">
        <v>20.767968843102405</v>
      </c>
      <c r="G26" s="27">
        <v>14.058652067262928</v>
      </c>
      <c r="H26" s="27">
        <v>11.396719989972693</v>
      </c>
      <c r="I26" s="27">
        <v>11.488991093339738</v>
      </c>
      <c r="J26" s="36">
        <v>13.026547856942368</v>
      </c>
      <c r="K26" s="45">
        <v>14</v>
      </c>
      <c r="L26" s="18"/>
    </row>
    <row r="27" spans="1:21">
      <c r="A27" s="16"/>
      <c r="B27" s="11" t="s">
        <v>17</v>
      </c>
      <c r="C27" s="27"/>
      <c r="D27" s="27"/>
      <c r="E27" s="27"/>
      <c r="F27" s="27">
        <v>17.158200320052519</v>
      </c>
      <c r="G27" s="27">
        <v>11.631224789486403</v>
      </c>
      <c r="H27" s="27">
        <v>14.443313337498525</v>
      </c>
      <c r="I27" s="27">
        <v>13.128213422316046</v>
      </c>
      <c r="J27" s="36">
        <v>12.716636385893029</v>
      </c>
      <c r="K27" s="45">
        <v>15</v>
      </c>
      <c r="L27" s="18"/>
    </row>
    <row r="28" spans="1:21">
      <c r="A28" s="16"/>
      <c r="B28" s="11" t="s">
        <v>19</v>
      </c>
      <c r="C28" s="27">
        <v>14.075557103064067</v>
      </c>
      <c r="D28" s="27">
        <v>12.173929222639826</v>
      </c>
      <c r="E28" s="27">
        <v>13.533996873117255</v>
      </c>
      <c r="F28" s="27">
        <v>11.804569693784769</v>
      </c>
      <c r="G28" s="27">
        <v>11.435923531938084</v>
      </c>
      <c r="H28" s="27">
        <v>10.308880852697074</v>
      </c>
      <c r="I28" s="27">
        <v>11.780060708132241</v>
      </c>
      <c r="J28" s="36">
        <v>12.435496765753324</v>
      </c>
      <c r="K28" s="128">
        <v>16</v>
      </c>
      <c r="L28" s="18"/>
      <c r="P28" s="33"/>
    </row>
    <row r="29" spans="1:21" s="51" customFormat="1">
      <c r="A29" s="94"/>
      <c r="B29" s="11" t="s">
        <v>7</v>
      </c>
      <c r="C29" s="27"/>
      <c r="D29" s="27"/>
      <c r="E29" s="27"/>
      <c r="F29" s="27">
        <v>13.127984271135663</v>
      </c>
      <c r="G29" s="27">
        <v>14.01801823259359</v>
      </c>
      <c r="H29" s="27">
        <v>12.276748712218421</v>
      </c>
      <c r="I29" s="27">
        <v>12.846005376312736</v>
      </c>
      <c r="J29" s="36">
        <v>12.232757849539317</v>
      </c>
      <c r="K29" s="127">
        <v>17</v>
      </c>
      <c r="L29" s="18"/>
      <c r="N29" s="11"/>
      <c r="O29" s="104"/>
      <c r="P29" s="104"/>
      <c r="Q29" s="104"/>
      <c r="R29" s="104"/>
      <c r="S29" s="104"/>
      <c r="T29" s="104"/>
      <c r="U29" s="104"/>
    </row>
    <row r="30" spans="1:21">
      <c r="A30" s="16"/>
      <c r="B30" s="11" t="s">
        <v>184</v>
      </c>
      <c r="C30" s="27"/>
      <c r="D30" s="27"/>
      <c r="E30" s="27"/>
      <c r="F30" s="27">
        <v>24.273878965737957</v>
      </c>
      <c r="G30" s="27">
        <v>19.701115226166202</v>
      </c>
      <c r="H30" s="27">
        <v>17.852791697039827</v>
      </c>
      <c r="I30" s="27">
        <v>14.899063684295449</v>
      </c>
      <c r="J30" s="36">
        <v>12.006519155124032</v>
      </c>
      <c r="K30" s="45">
        <v>18</v>
      </c>
      <c r="L30" s="18"/>
    </row>
    <row r="31" spans="1:21">
      <c r="A31" s="16"/>
      <c r="B31" s="12" t="s">
        <v>27</v>
      </c>
      <c r="C31" s="28">
        <v>13.994420924778176</v>
      </c>
      <c r="D31" s="28">
        <v>12.349111372243451</v>
      </c>
      <c r="E31" s="28">
        <v>11.295983001546308</v>
      </c>
      <c r="F31" s="28">
        <v>12.197727626352778</v>
      </c>
      <c r="G31" s="28">
        <v>10.785174045325459</v>
      </c>
      <c r="H31" s="28">
        <v>11.888138551327163</v>
      </c>
      <c r="I31" s="28">
        <v>12.318396546101933</v>
      </c>
      <c r="J31" s="36">
        <v>11.798071161009307</v>
      </c>
      <c r="K31" s="45"/>
      <c r="L31" s="18"/>
    </row>
    <row r="32" spans="1:21" s="51" customFormat="1">
      <c r="A32" s="94"/>
      <c r="B32" s="11" t="s">
        <v>20</v>
      </c>
      <c r="C32" s="27">
        <v>17.609734646778815</v>
      </c>
      <c r="D32" s="27">
        <v>16.219631225640242</v>
      </c>
      <c r="E32" s="27">
        <v>15.41786935358463</v>
      </c>
      <c r="F32" s="27">
        <v>13.725543823022862</v>
      </c>
      <c r="G32" s="27">
        <v>9.2965621037461048</v>
      </c>
      <c r="H32" s="27">
        <v>9.460145066269904</v>
      </c>
      <c r="I32" s="27">
        <v>10.595370277205546</v>
      </c>
      <c r="J32" s="36">
        <v>11.48232805657395</v>
      </c>
      <c r="K32" s="45">
        <v>19</v>
      </c>
      <c r="L32" s="95"/>
    </row>
    <row r="33" spans="1:14">
      <c r="A33" s="16"/>
      <c r="B33" s="11" t="s">
        <v>16</v>
      </c>
      <c r="C33" s="27"/>
      <c r="D33" s="27"/>
      <c r="E33" s="27"/>
      <c r="F33" s="27">
        <v>13.04315683987449</v>
      </c>
      <c r="G33" s="27">
        <v>11.080905647216117</v>
      </c>
      <c r="H33" s="27">
        <v>14.246884080100438</v>
      </c>
      <c r="I33" s="27">
        <v>10.379326382429301</v>
      </c>
      <c r="J33" s="36">
        <v>10.731646216856637</v>
      </c>
      <c r="K33" s="45">
        <v>20</v>
      </c>
      <c r="L33" s="18"/>
    </row>
    <row r="34" spans="1:14">
      <c r="A34" s="16"/>
      <c r="B34" s="11" t="s">
        <v>6</v>
      </c>
      <c r="C34" s="27">
        <v>14.747250614758716</v>
      </c>
      <c r="D34" s="27">
        <v>14.360306946499039</v>
      </c>
      <c r="E34" s="27">
        <v>14.621459118620697</v>
      </c>
      <c r="F34" s="27">
        <v>15.631825707091085</v>
      </c>
      <c r="G34" s="27">
        <v>11.769454688609656</v>
      </c>
      <c r="H34" s="27">
        <v>12.209420015558718</v>
      </c>
      <c r="I34" s="27">
        <v>13.863309047963391</v>
      </c>
      <c r="J34" s="36">
        <v>10.338690985534003</v>
      </c>
      <c r="K34" s="45">
        <v>21</v>
      </c>
      <c r="L34" s="18"/>
    </row>
    <row r="35" spans="1:14">
      <c r="A35" s="16"/>
      <c r="B35" s="12" t="s">
        <v>5</v>
      </c>
      <c r="C35" s="50">
        <v>15.72140037474753</v>
      </c>
      <c r="D35" s="50">
        <v>13.314691880446123</v>
      </c>
      <c r="E35" s="50">
        <v>11.910852339100716</v>
      </c>
      <c r="F35" s="50">
        <v>11.772220573923123</v>
      </c>
      <c r="G35" s="50">
        <v>9.4438453824946809</v>
      </c>
      <c r="H35" s="50">
        <v>10.019336337180484</v>
      </c>
      <c r="I35" s="50">
        <v>12.245120218190293</v>
      </c>
      <c r="J35" s="50">
        <v>9.8226259878475517</v>
      </c>
      <c r="K35" s="107">
        <v>22</v>
      </c>
      <c r="L35" s="18"/>
    </row>
    <row r="36" spans="1:14" ht="14.25" customHeight="1">
      <c r="A36" s="16"/>
      <c r="B36" s="11" t="s">
        <v>26</v>
      </c>
      <c r="C36" s="27">
        <v>13.590208531064842</v>
      </c>
      <c r="D36" s="27">
        <v>15.491414100863441</v>
      </c>
      <c r="E36" s="27">
        <v>13.8653276864659</v>
      </c>
      <c r="F36" s="27">
        <v>13.050174796101754</v>
      </c>
      <c r="G36" s="27">
        <v>9.6688674230861089</v>
      </c>
      <c r="H36" s="27">
        <v>10.63435084135762</v>
      </c>
      <c r="I36" s="27">
        <v>9.0056724692810963</v>
      </c>
      <c r="J36" s="36">
        <v>9.7063633619508991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13.2894911065013</v>
      </c>
      <c r="G37" s="27">
        <v>9.8634938455851149</v>
      </c>
      <c r="H37" s="27">
        <v>7.0906383720774251</v>
      </c>
      <c r="I37" s="27">
        <v>9.4012333399641932</v>
      </c>
      <c r="J37" s="36">
        <v>8.1507072550681201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  <row r="54" spans="1:12">
      <c r="D54" s="105"/>
      <c r="E54" s="105"/>
      <c r="F54" s="105"/>
      <c r="G54" s="105"/>
      <c r="H54" s="105"/>
      <c r="I54" s="105"/>
      <c r="J54" s="105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25.642619270693217</v>
      </c>
      <c r="G13" s="27">
        <v>20.256726207224425</v>
      </c>
      <c r="H13" s="27">
        <v>16.597853725811316</v>
      </c>
      <c r="I13" s="27">
        <v>17.509475364053458</v>
      </c>
      <c r="J13" s="36">
        <v>19.309863808230237</v>
      </c>
      <c r="K13" s="45">
        <v>1</v>
      </c>
      <c r="L13" s="18"/>
    </row>
    <row r="14" spans="1:15">
      <c r="A14" s="16"/>
      <c r="B14" s="11" t="s">
        <v>23</v>
      </c>
      <c r="C14" s="27">
        <v>15.289751549582622</v>
      </c>
      <c r="D14" s="27">
        <v>14.846584779113714</v>
      </c>
      <c r="E14" s="27">
        <v>13.65483540277018</v>
      </c>
      <c r="F14" s="27">
        <v>14.80705239881649</v>
      </c>
      <c r="G14" s="27">
        <v>11.961331997102624</v>
      </c>
      <c r="H14" s="27">
        <v>14.144448968321941</v>
      </c>
      <c r="I14" s="27">
        <v>19.647765107621922</v>
      </c>
      <c r="J14" s="36">
        <v>19.015467918583767</v>
      </c>
      <c r="K14" s="45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>
        <v>16.288580607325066</v>
      </c>
      <c r="G15" s="27">
        <v>11.857290322580646</v>
      </c>
      <c r="H15" s="27">
        <v>15.634652426763761</v>
      </c>
      <c r="I15" s="27">
        <v>16.446817550494075</v>
      </c>
      <c r="J15" s="36">
        <v>18.670453300041459</v>
      </c>
      <c r="K15" s="45">
        <v>3</v>
      </c>
      <c r="L15" s="18"/>
    </row>
    <row r="16" spans="1:15">
      <c r="A16" s="16"/>
      <c r="B16" s="11" t="s">
        <v>8</v>
      </c>
      <c r="C16" s="27">
        <v>20.594333831290129</v>
      </c>
      <c r="D16" s="27">
        <v>20.303201529232133</v>
      </c>
      <c r="E16" s="27">
        <v>20.753622085446018</v>
      </c>
      <c r="F16" s="27">
        <v>17.274762917192358</v>
      </c>
      <c r="G16" s="27">
        <v>15.730295624472829</v>
      </c>
      <c r="H16" s="27">
        <v>18.03483552672769</v>
      </c>
      <c r="I16" s="27">
        <v>16.026690761076654</v>
      </c>
      <c r="J16" s="36">
        <v>17.855116230330555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15.93303852613899</v>
      </c>
      <c r="G17" s="27">
        <v>20.353595141283645</v>
      </c>
      <c r="H17" s="27">
        <v>19.294531995108724</v>
      </c>
      <c r="I17" s="27">
        <v>19.671341029583896</v>
      </c>
      <c r="J17" s="36">
        <v>17.568468515886799</v>
      </c>
      <c r="K17" s="45">
        <v>5</v>
      </c>
      <c r="L17" s="18"/>
    </row>
    <row r="18" spans="1:15">
      <c r="A18" s="16"/>
      <c r="B18" s="11" t="s">
        <v>21</v>
      </c>
      <c r="C18" s="27">
        <v>14.065540837466257</v>
      </c>
      <c r="D18" s="27">
        <v>12.600918579690276</v>
      </c>
      <c r="E18" s="27">
        <v>13.794993119270742</v>
      </c>
      <c r="F18" s="27">
        <v>12.197345006541378</v>
      </c>
      <c r="G18" s="27">
        <v>7.9143105654841897</v>
      </c>
      <c r="H18" s="27">
        <v>9.6628131111471358</v>
      </c>
      <c r="I18" s="27">
        <v>14.269197523953888</v>
      </c>
      <c r="J18" s="36">
        <v>16.370726068774299</v>
      </c>
      <c r="K18" s="45">
        <v>6</v>
      </c>
      <c r="L18" s="18"/>
    </row>
    <row r="19" spans="1:15">
      <c r="A19" s="16"/>
      <c r="B19" s="11" t="s">
        <v>11</v>
      </c>
      <c r="C19" s="27">
        <v>19.863782922146143</v>
      </c>
      <c r="D19" s="27">
        <v>15.084091717823439</v>
      </c>
      <c r="E19" s="27">
        <v>15.45150789131579</v>
      </c>
      <c r="F19" s="27">
        <v>12.912613025664857</v>
      </c>
      <c r="G19" s="27">
        <v>13.008082022849804</v>
      </c>
      <c r="H19" s="27">
        <v>14.773931922183994</v>
      </c>
      <c r="I19" s="27">
        <v>16.275983429262748</v>
      </c>
      <c r="J19" s="36">
        <v>15.645009926006137</v>
      </c>
      <c r="K19" s="45">
        <v>7</v>
      </c>
      <c r="L19" s="18"/>
    </row>
    <row r="20" spans="1:15">
      <c r="A20" s="16"/>
      <c r="B20" s="11" t="s">
        <v>9</v>
      </c>
      <c r="C20" s="27">
        <v>14.694254116101197</v>
      </c>
      <c r="D20" s="27">
        <v>17.488353812898083</v>
      </c>
      <c r="E20" s="27">
        <v>13.984734996603699</v>
      </c>
      <c r="F20" s="27">
        <v>12.224228472421629</v>
      </c>
      <c r="G20" s="27">
        <v>13.294364508393286</v>
      </c>
      <c r="H20" s="27">
        <v>13.229074129167962</v>
      </c>
      <c r="I20" s="27">
        <v>15.670808422147129</v>
      </c>
      <c r="J20" s="36">
        <v>15.60358501615274</v>
      </c>
      <c r="K20" s="108">
        <v>8</v>
      </c>
      <c r="L20" s="18"/>
    </row>
    <row r="21" spans="1:15">
      <c r="A21" s="16"/>
      <c r="B21" s="11" t="s">
        <v>22</v>
      </c>
      <c r="C21" s="53">
        <v>16.514260946783093</v>
      </c>
      <c r="D21" s="53">
        <v>16.761321979464327</v>
      </c>
      <c r="E21" s="53">
        <v>15.853737297690287</v>
      </c>
      <c r="F21" s="53">
        <v>13.807860194053893</v>
      </c>
      <c r="G21" s="53">
        <v>9.9962993143056433</v>
      </c>
      <c r="H21" s="53">
        <v>14.165268661029609</v>
      </c>
      <c r="I21" s="53">
        <v>15.163706521812841</v>
      </c>
      <c r="J21" s="36">
        <v>14.779439529614846</v>
      </c>
      <c r="K21" s="45">
        <v>9</v>
      </c>
      <c r="L21" s="18"/>
    </row>
    <row r="22" spans="1:15">
      <c r="A22" s="16"/>
      <c r="B22" s="11" t="s">
        <v>25</v>
      </c>
      <c r="C22" s="27">
        <v>12.543378983417963</v>
      </c>
      <c r="D22" s="27">
        <v>12.552344562116241</v>
      </c>
      <c r="E22" s="27">
        <v>11.746702447024601</v>
      </c>
      <c r="F22" s="27">
        <v>10.457321915580843</v>
      </c>
      <c r="G22" s="27">
        <v>9.1695427597581958</v>
      </c>
      <c r="H22" s="27">
        <v>12.773561993685906</v>
      </c>
      <c r="I22" s="27">
        <v>11.868584698679593</v>
      </c>
      <c r="J22" s="36">
        <v>13.541238657968306</v>
      </c>
      <c r="K22" s="45">
        <v>10</v>
      </c>
      <c r="L22" s="18"/>
    </row>
    <row r="23" spans="1:15">
      <c r="A23" s="16"/>
      <c r="B23" s="11" t="s">
        <v>15</v>
      </c>
      <c r="C23" s="27"/>
      <c r="D23" s="27"/>
      <c r="E23" s="27"/>
      <c r="F23" s="27">
        <v>15.144483436036065</v>
      </c>
      <c r="G23" s="27">
        <v>9.3598204732461578</v>
      </c>
      <c r="H23" s="27">
        <v>9.3269246489119961</v>
      </c>
      <c r="I23" s="27">
        <v>10.510974267899543</v>
      </c>
      <c r="J23" s="36">
        <v>13.139232561018799</v>
      </c>
      <c r="K23" s="45">
        <v>11</v>
      </c>
      <c r="L23" s="18"/>
      <c r="N23" s="23"/>
      <c r="O23" s="34"/>
    </row>
    <row r="24" spans="1:15">
      <c r="A24" s="16"/>
      <c r="B24" s="11" t="s">
        <v>10</v>
      </c>
      <c r="C24" s="27"/>
      <c r="D24" s="27"/>
      <c r="E24" s="27"/>
      <c r="F24" s="27">
        <v>12.935191742479077</v>
      </c>
      <c r="G24" s="27">
        <v>10.80828999162148</v>
      </c>
      <c r="H24" s="27">
        <v>14.297827215291822</v>
      </c>
      <c r="I24" s="27">
        <v>13.498985174820408</v>
      </c>
      <c r="J24" s="36">
        <v>12.509358957918815</v>
      </c>
      <c r="K24" s="45">
        <v>12</v>
      </c>
      <c r="L24" s="18"/>
      <c r="N24" s="23"/>
      <c r="O24" s="34"/>
    </row>
    <row r="25" spans="1:15">
      <c r="A25" s="16"/>
      <c r="B25" s="11" t="s">
        <v>17</v>
      </c>
      <c r="C25" s="27"/>
      <c r="D25" s="27"/>
      <c r="E25" s="27"/>
      <c r="F25" s="27">
        <v>16.271901029912598</v>
      </c>
      <c r="G25" s="27">
        <v>11.040578470918451</v>
      </c>
      <c r="H25" s="27">
        <v>13.851739550246631</v>
      </c>
      <c r="I25" s="27">
        <v>12.905189145016854</v>
      </c>
      <c r="J25" s="36">
        <v>12.386769234733983</v>
      </c>
      <c r="K25" s="45">
        <v>13</v>
      </c>
      <c r="L25" s="18"/>
    </row>
    <row r="26" spans="1:15">
      <c r="A26" s="16"/>
      <c r="B26" s="11" t="s">
        <v>24</v>
      </c>
      <c r="C26" s="27">
        <v>13.524753952135073</v>
      </c>
      <c r="D26" s="27">
        <v>12.690586667497097</v>
      </c>
      <c r="E26" s="27">
        <v>11.824142160101921</v>
      </c>
      <c r="F26" s="27">
        <v>12.449700684371054</v>
      </c>
      <c r="G26" s="27">
        <v>10.859368657882108</v>
      </c>
      <c r="H26" s="27">
        <v>13.418579279965421</v>
      </c>
      <c r="I26" s="27">
        <v>14.193686491982685</v>
      </c>
      <c r="J26" s="36">
        <v>12.367780631176396</v>
      </c>
      <c r="K26" s="45">
        <v>14</v>
      </c>
      <c r="L26" s="18"/>
    </row>
    <row r="27" spans="1:15">
      <c r="A27" s="16"/>
      <c r="B27" s="11" t="s">
        <v>19</v>
      </c>
      <c r="C27" s="27">
        <v>13.106236459300527</v>
      </c>
      <c r="D27" s="27">
        <v>11.367729691511927</v>
      </c>
      <c r="E27" s="27">
        <v>12.765602037541363</v>
      </c>
      <c r="F27" s="27">
        <v>11.292478171366351</v>
      </c>
      <c r="G27" s="27">
        <v>10.833757393993858</v>
      </c>
      <c r="H27" s="27">
        <v>10.07172712003465</v>
      </c>
      <c r="I27" s="27">
        <v>11.218720603590119</v>
      </c>
      <c r="J27" s="36">
        <v>12.14508723883632</v>
      </c>
      <c r="K27" s="45">
        <v>15</v>
      </c>
      <c r="L27" s="18"/>
    </row>
    <row r="28" spans="1:15">
      <c r="A28" s="16"/>
      <c r="B28" s="11" t="s">
        <v>7</v>
      </c>
      <c r="C28" s="27"/>
      <c r="D28" s="27"/>
      <c r="E28" s="27"/>
      <c r="F28" s="27">
        <v>11.964547639109945</v>
      </c>
      <c r="G28" s="27">
        <v>12.545477280711678</v>
      </c>
      <c r="H28" s="27">
        <v>11.572536331096471</v>
      </c>
      <c r="I28" s="27">
        <v>12.035476666686105</v>
      </c>
      <c r="J28" s="126">
        <v>12.08907326236694</v>
      </c>
      <c r="K28" s="45">
        <v>16</v>
      </c>
      <c r="L28" s="18"/>
    </row>
    <row r="29" spans="1:15" s="51" customFormat="1">
      <c r="A29" s="94"/>
      <c r="B29" s="11" t="s">
        <v>18</v>
      </c>
      <c r="C29" s="27"/>
      <c r="D29" s="27"/>
      <c r="E29" s="27"/>
      <c r="F29" s="27">
        <v>19.576511634393281</v>
      </c>
      <c r="G29" s="27">
        <v>13.178360532988446</v>
      </c>
      <c r="H29" s="27">
        <v>10.926812963732123</v>
      </c>
      <c r="I29" s="27">
        <v>10.981019718213176</v>
      </c>
      <c r="J29" s="126">
        <v>12.029484585318036</v>
      </c>
      <c r="K29" s="45">
        <v>17</v>
      </c>
      <c r="L29" s="95"/>
    </row>
    <row r="30" spans="1:15">
      <c r="A30" s="16"/>
      <c r="B30" s="11" t="s">
        <v>184</v>
      </c>
      <c r="C30" s="27"/>
      <c r="D30" s="27"/>
      <c r="E30" s="27"/>
      <c r="F30" s="27">
        <v>21.097665543518954</v>
      </c>
      <c r="G30" s="27">
        <v>16.763243310723649</v>
      </c>
      <c r="H30" s="27">
        <v>15.509937758384268</v>
      </c>
      <c r="I30" s="27">
        <v>13.668813752981862</v>
      </c>
      <c r="J30" s="36">
        <v>11.327236262187675</v>
      </c>
      <c r="K30" s="45">
        <v>18</v>
      </c>
      <c r="L30" s="18"/>
    </row>
    <row r="31" spans="1:15">
      <c r="A31" s="16"/>
      <c r="B31" s="12" t="s">
        <v>27</v>
      </c>
      <c r="C31" s="54">
        <v>12.880315330312818</v>
      </c>
      <c r="D31" s="54">
        <v>11.445769433201397</v>
      </c>
      <c r="E31" s="54">
        <v>10.456004924274104</v>
      </c>
      <c r="F31" s="54">
        <v>11.064751300086805</v>
      </c>
      <c r="G31" s="54">
        <v>9.7633782040218566</v>
      </c>
      <c r="H31" s="54">
        <v>10.946037411144346</v>
      </c>
      <c r="I31" s="54">
        <v>11.405491443872217</v>
      </c>
      <c r="J31" s="50">
        <v>10.896363979357814</v>
      </c>
      <c r="K31" s="108"/>
      <c r="L31" s="18"/>
    </row>
    <row r="32" spans="1:15">
      <c r="A32" s="16"/>
      <c r="B32" s="11" t="s">
        <v>20</v>
      </c>
      <c r="C32" s="27">
        <v>16.260724706063609</v>
      </c>
      <c r="D32" s="27">
        <v>14.529603537684174</v>
      </c>
      <c r="E32" s="27">
        <v>14.48829443905972</v>
      </c>
      <c r="F32" s="27">
        <v>12.826800923509612</v>
      </c>
      <c r="G32" s="27">
        <v>8.7854179245481632</v>
      </c>
      <c r="H32" s="27">
        <v>8.6928993014719946</v>
      </c>
      <c r="I32" s="27">
        <v>10.023789391802399</v>
      </c>
      <c r="J32" s="36">
        <v>10.845603020593451</v>
      </c>
      <c r="K32" s="108">
        <v>19</v>
      </c>
      <c r="L32" s="18"/>
    </row>
    <row r="33" spans="1:14">
      <c r="A33" s="16"/>
      <c r="B33" s="11" t="s">
        <v>16</v>
      </c>
      <c r="C33" s="27"/>
      <c r="D33" s="27"/>
      <c r="E33" s="27"/>
      <c r="F33" s="27">
        <v>12.118250069819782</v>
      </c>
      <c r="G33" s="27">
        <v>10.478690938683771</v>
      </c>
      <c r="H33" s="27">
        <v>14.00096794875229</v>
      </c>
      <c r="I33" s="27">
        <v>9.5607324827500051</v>
      </c>
      <c r="J33" s="36">
        <v>9.6927123637418084</v>
      </c>
      <c r="K33" s="45">
        <v>20</v>
      </c>
      <c r="L33" s="18"/>
    </row>
    <row r="34" spans="1:14">
      <c r="A34" s="16"/>
      <c r="B34" s="11" t="s">
        <v>6</v>
      </c>
      <c r="C34" s="27">
        <v>14.486939868805738</v>
      </c>
      <c r="D34" s="27">
        <v>13.453206661956823</v>
      </c>
      <c r="E34" s="27">
        <v>13.704341707052873</v>
      </c>
      <c r="F34" s="27">
        <v>14.415336885599411</v>
      </c>
      <c r="G34" s="27">
        <v>11.042800618436379</v>
      </c>
      <c r="H34" s="27">
        <v>11.764988884683012</v>
      </c>
      <c r="I34" s="27">
        <v>13.433930575462188</v>
      </c>
      <c r="J34" s="36">
        <v>9.6199390905354516</v>
      </c>
      <c r="K34" s="45">
        <v>21</v>
      </c>
      <c r="L34" s="18"/>
    </row>
    <row r="35" spans="1:14">
      <c r="A35" s="16"/>
      <c r="B35" s="12" t="s">
        <v>5</v>
      </c>
      <c r="C35" s="50">
        <v>14.586718630443976</v>
      </c>
      <c r="D35" s="50">
        <v>12.325417831638873</v>
      </c>
      <c r="E35" s="50">
        <v>10.985597444796094</v>
      </c>
      <c r="F35" s="50">
        <v>10.84301865572596</v>
      </c>
      <c r="G35" s="50">
        <v>8.6778047040844335</v>
      </c>
      <c r="H35" s="50">
        <v>9.5333180730503582</v>
      </c>
      <c r="I35" s="50">
        <v>11.297596459718601</v>
      </c>
      <c r="J35" s="50">
        <v>9.6086562770704909</v>
      </c>
      <c r="K35" s="107">
        <v>22</v>
      </c>
      <c r="L35" s="18"/>
    </row>
    <row r="36" spans="1:14" ht="14.25" customHeight="1">
      <c r="A36" s="16"/>
      <c r="B36" s="11" t="s">
        <v>26</v>
      </c>
      <c r="C36" s="27">
        <v>13.567066621359297</v>
      </c>
      <c r="D36" s="27">
        <v>15.394080480520717</v>
      </c>
      <c r="E36" s="27">
        <v>13.649806231107044</v>
      </c>
      <c r="F36" s="27">
        <v>12.363130597953388</v>
      </c>
      <c r="G36" s="27">
        <v>9.0743686752406241</v>
      </c>
      <c r="H36" s="27">
        <v>10.074190223826951</v>
      </c>
      <c r="I36" s="27">
        <v>8.5853322412582163</v>
      </c>
      <c r="J36" s="36">
        <v>9.2807195725442408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12.194906651366026</v>
      </c>
      <c r="G37" s="27">
        <v>9.2542136177553864</v>
      </c>
      <c r="H37" s="27">
        <v>6.7713852633838156</v>
      </c>
      <c r="I37" s="27">
        <v>8.9556395464491736</v>
      </c>
      <c r="J37" s="36">
        <v>7.8691089237989704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59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13</v>
      </c>
      <c r="C13" s="27"/>
      <c r="D13" s="27"/>
      <c r="E13" s="27"/>
      <c r="F13" s="27">
        <v>3.8014489661505926</v>
      </c>
      <c r="G13" s="27">
        <v>1.9336936167735548</v>
      </c>
      <c r="H13" s="27">
        <v>2.4789897858035594</v>
      </c>
      <c r="I13" s="27">
        <v>1.5908637542389785</v>
      </c>
      <c r="J13" s="36">
        <v>2.9492309386586393</v>
      </c>
      <c r="K13" s="45">
        <v>1</v>
      </c>
      <c r="L13" s="18"/>
    </row>
    <row r="14" spans="1:15">
      <c r="A14" s="16"/>
      <c r="B14" s="11" t="s">
        <v>8</v>
      </c>
      <c r="C14" s="27">
        <v>2.1172385265748215</v>
      </c>
      <c r="D14" s="27">
        <v>1.9645717201590678</v>
      </c>
      <c r="E14" s="27">
        <v>0.93431525903295998</v>
      </c>
      <c r="F14" s="27">
        <v>1.1671354687729321</v>
      </c>
      <c r="G14" s="27">
        <v>1.4117763803208778</v>
      </c>
      <c r="H14" s="27">
        <v>0.98320832446375583</v>
      </c>
      <c r="I14" s="27">
        <v>0.6124703864323664</v>
      </c>
      <c r="J14" s="36">
        <v>1.7812955389172751</v>
      </c>
      <c r="K14" s="45">
        <v>2</v>
      </c>
      <c r="L14" s="18"/>
    </row>
    <row r="15" spans="1:15">
      <c r="A15" s="16"/>
      <c r="B15" s="11" t="s">
        <v>22</v>
      </c>
      <c r="C15" s="27">
        <v>1.6114482243412196</v>
      </c>
      <c r="D15" s="27">
        <v>1.3109283969514791</v>
      </c>
      <c r="E15" s="27">
        <v>0.79309282212245524</v>
      </c>
      <c r="F15" s="27">
        <v>1.0661681748508027</v>
      </c>
      <c r="G15" s="27">
        <v>0.69138772155186845</v>
      </c>
      <c r="H15" s="27">
        <v>1.2353115582227128</v>
      </c>
      <c r="I15" s="27">
        <v>1.9917400769027327</v>
      </c>
      <c r="J15" s="36">
        <v>1.0743135721221275</v>
      </c>
      <c r="K15" s="45">
        <v>3</v>
      </c>
      <c r="L15" s="18"/>
    </row>
    <row r="16" spans="1:15">
      <c r="A16" s="16"/>
      <c r="B16" s="11" t="s">
        <v>16</v>
      </c>
      <c r="C16" s="27"/>
      <c r="D16" s="27"/>
      <c r="E16" s="27"/>
      <c r="F16" s="27">
        <v>0.92490677005470578</v>
      </c>
      <c r="G16" s="27">
        <v>0.60182718297987781</v>
      </c>
      <c r="H16" s="27">
        <v>0.24573754301746412</v>
      </c>
      <c r="I16" s="27">
        <v>0.81842035846672878</v>
      </c>
      <c r="J16" s="36">
        <v>1.0389338531148282</v>
      </c>
      <c r="K16" s="45">
        <v>4</v>
      </c>
      <c r="L16" s="18"/>
    </row>
    <row r="17" spans="1:15">
      <c r="A17" s="16"/>
      <c r="B17" s="11" t="s">
        <v>18</v>
      </c>
      <c r="C17" s="27"/>
      <c r="D17" s="27"/>
      <c r="E17" s="27"/>
      <c r="F17" s="27">
        <v>1.191457208709124</v>
      </c>
      <c r="G17" s="27">
        <v>0.88053464157475181</v>
      </c>
      <c r="H17" s="27">
        <v>0.46966125896743338</v>
      </c>
      <c r="I17" s="27">
        <v>0.50797137512656387</v>
      </c>
      <c r="J17" s="36">
        <v>0.99706327162433339</v>
      </c>
      <c r="K17" s="45">
        <v>5</v>
      </c>
      <c r="L17" s="18"/>
    </row>
    <row r="18" spans="1:15">
      <c r="A18" s="16"/>
      <c r="B18" s="12" t="s">
        <v>27</v>
      </c>
      <c r="C18" s="28">
        <v>1.1141055944653537</v>
      </c>
      <c r="D18" s="28">
        <v>0.90334193904205373</v>
      </c>
      <c r="E18" s="28">
        <v>0.83997807727220331</v>
      </c>
      <c r="F18" s="28">
        <v>1.1329745466111267</v>
      </c>
      <c r="G18" s="28">
        <v>1.021795841303601</v>
      </c>
      <c r="H18" s="28">
        <v>0.94210114018281677</v>
      </c>
      <c r="I18" s="28">
        <v>0.91290355311863158</v>
      </c>
      <c r="J18" s="50">
        <v>0.90170566872505853</v>
      </c>
      <c r="K18" s="45"/>
      <c r="L18" s="18"/>
    </row>
    <row r="19" spans="1:15">
      <c r="A19" s="16"/>
      <c r="B19" s="11" t="s">
        <v>25</v>
      </c>
      <c r="C19" s="27">
        <v>1.0946020741213753</v>
      </c>
      <c r="D19" s="27">
        <v>0.76079515711198509</v>
      </c>
      <c r="E19" s="27">
        <v>1.4808191616319304</v>
      </c>
      <c r="F19" s="27">
        <v>1.2062419699149274</v>
      </c>
      <c r="G19" s="27">
        <v>1.014426265847554</v>
      </c>
      <c r="H19" s="27">
        <v>1.3440154795039032</v>
      </c>
      <c r="I19" s="27">
        <v>0.93842112436297931</v>
      </c>
      <c r="J19" s="36">
        <v>0.88571387283946212</v>
      </c>
      <c r="K19" s="45">
        <v>6</v>
      </c>
      <c r="L19" s="18"/>
    </row>
    <row r="20" spans="1:15">
      <c r="A20" s="16"/>
      <c r="B20" s="11" t="s">
        <v>21</v>
      </c>
      <c r="C20" s="27">
        <v>1.3258431062031313</v>
      </c>
      <c r="D20" s="27">
        <v>1.2576086554997805</v>
      </c>
      <c r="E20" s="27">
        <v>1.0979517306107593</v>
      </c>
      <c r="F20" s="27">
        <v>1.0205789894655912</v>
      </c>
      <c r="G20" s="27">
        <v>0.74648848869170958</v>
      </c>
      <c r="H20" s="27">
        <v>1.007915453547898</v>
      </c>
      <c r="I20" s="27">
        <v>0.56624964901881247</v>
      </c>
      <c r="J20" s="36">
        <v>0.88475828952217594</v>
      </c>
      <c r="K20" s="45">
        <v>7</v>
      </c>
      <c r="L20" s="18"/>
    </row>
    <row r="21" spans="1:15">
      <c r="A21" s="16"/>
      <c r="B21" s="11" t="s">
        <v>24</v>
      </c>
      <c r="C21" s="53">
        <v>1.5528100263454117</v>
      </c>
      <c r="D21" s="53">
        <v>1.0425420647457215</v>
      </c>
      <c r="E21" s="53">
        <v>0.72869915647725725</v>
      </c>
      <c r="F21" s="53">
        <v>0.73049487882199715</v>
      </c>
      <c r="G21" s="53">
        <v>0.71146362628525839</v>
      </c>
      <c r="H21" s="53">
        <v>1.1467034437331465</v>
      </c>
      <c r="I21" s="53">
        <v>1.0530875181451478</v>
      </c>
      <c r="J21" s="36">
        <v>0.87144626205193609</v>
      </c>
      <c r="K21" s="45">
        <v>8</v>
      </c>
      <c r="L21" s="18"/>
    </row>
    <row r="22" spans="1:15">
      <c r="A22" s="16"/>
      <c r="B22" s="11" t="s">
        <v>4</v>
      </c>
      <c r="C22" s="27"/>
      <c r="D22" s="27"/>
      <c r="E22" s="27"/>
      <c r="F22" s="27">
        <v>2.0829765259677919</v>
      </c>
      <c r="G22" s="27">
        <v>1.6206451612903225</v>
      </c>
      <c r="H22" s="27">
        <v>0.87114596517001486</v>
      </c>
      <c r="I22" s="27">
        <v>0.94788967210222819</v>
      </c>
      <c r="J22" s="36">
        <v>0.79600306869785264</v>
      </c>
      <c r="K22" s="45">
        <v>9</v>
      </c>
      <c r="L22" s="18"/>
    </row>
    <row r="23" spans="1:15">
      <c r="A23" s="16"/>
      <c r="B23" s="11" t="s">
        <v>6</v>
      </c>
      <c r="C23" s="27">
        <v>0.26040875451696971</v>
      </c>
      <c r="D23" s="27">
        <v>0.90710028454221492</v>
      </c>
      <c r="E23" s="27">
        <v>0.91711741156782423</v>
      </c>
      <c r="F23" s="27">
        <v>1.2164888214916736</v>
      </c>
      <c r="G23" s="27">
        <v>0.72674078306948064</v>
      </c>
      <c r="H23" s="27">
        <v>0.44443113087570912</v>
      </c>
      <c r="I23" s="27">
        <v>0.42937847250120315</v>
      </c>
      <c r="J23" s="36">
        <v>0.71892033931422961</v>
      </c>
      <c r="K23" s="45">
        <v>10</v>
      </c>
      <c r="L23" s="18"/>
      <c r="N23" s="23"/>
      <c r="O23" s="34"/>
    </row>
    <row r="24" spans="1:15">
      <c r="A24" s="16"/>
      <c r="B24" s="11" t="s">
        <v>184</v>
      </c>
      <c r="C24" s="27"/>
      <c r="D24" s="27"/>
      <c r="E24" s="27"/>
      <c r="F24" s="27">
        <v>3.1768172650749369</v>
      </c>
      <c r="G24" s="27">
        <v>2.9378719154425528</v>
      </c>
      <c r="H24" s="27">
        <v>2.3433636979981749</v>
      </c>
      <c r="I24" s="27">
        <v>1.2302499313135893</v>
      </c>
      <c r="J24" s="36">
        <v>0.67928289293635657</v>
      </c>
      <c r="K24" s="45">
        <v>11</v>
      </c>
      <c r="L24" s="18"/>
      <c r="N24" s="23"/>
      <c r="O24" s="34"/>
    </row>
    <row r="25" spans="1:15">
      <c r="A25" s="16"/>
      <c r="B25" s="11" t="s">
        <v>20</v>
      </c>
      <c r="C25" s="27">
        <v>1.3490099407152054</v>
      </c>
      <c r="D25" s="27">
        <v>1.6900276879560712</v>
      </c>
      <c r="E25" s="27">
        <v>0.92957491452490759</v>
      </c>
      <c r="F25" s="27">
        <v>0.89881887101785873</v>
      </c>
      <c r="G25" s="27">
        <v>0.51114417919793975</v>
      </c>
      <c r="H25" s="27">
        <v>0.76717738891654319</v>
      </c>
      <c r="I25" s="27">
        <v>0.57158088540315144</v>
      </c>
      <c r="J25" s="36">
        <v>0.63672503598049768</v>
      </c>
      <c r="K25" s="45">
        <v>12</v>
      </c>
      <c r="L25" s="18"/>
    </row>
    <row r="26" spans="1:15">
      <c r="A26" s="16"/>
      <c r="B26" s="11" t="s">
        <v>23</v>
      </c>
      <c r="C26" s="27">
        <v>1.4191912632618182</v>
      </c>
      <c r="D26" s="27">
        <v>1.7162863058294713</v>
      </c>
      <c r="E26" s="27">
        <v>1.1655809976509093</v>
      </c>
      <c r="F26" s="27">
        <v>0.60254186374075158</v>
      </c>
      <c r="G26" s="27">
        <v>0.99621952550579951</v>
      </c>
      <c r="H26" s="27">
        <v>0.61692429369012691</v>
      </c>
      <c r="I26" s="27">
        <v>0.94948772804390613</v>
      </c>
      <c r="J26" s="36">
        <v>0.56779518170070098</v>
      </c>
      <c r="K26" s="45">
        <v>13</v>
      </c>
      <c r="L26" s="18"/>
    </row>
    <row r="27" spans="1:15">
      <c r="A27" s="16"/>
      <c r="B27" s="11" t="s">
        <v>9</v>
      </c>
      <c r="C27" s="27">
        <v>0.22272493237875352</v>
      </c>
      <c r="D27" s="27">
        <v>0.83898785097504325</v>
      </c>
      <c r="E27" s="27">
        <v>0.83829009931890364</v>
      </c>
      <c r="F27" s="27">
        <v>0.8955122183881753</v>
      </c>
      <c r="G27" s="27">
        <v>0.3717480561005741</v>
      </c>
      <c r="H27" s="27">
        <v>0.6871786976684191</v>
      </c>
      <c r="I27" s="27">
        <v>0.35289836236028077</v>
      </c>
      <c r="J27" s="36">
        <v>0.55788032623491857</v>
      </c>
      <c r="K27" s="45">
        <v>14</v>
      </c>
      <c r="L27" s="18"/>
    </row>
    <row r="28" spans="1:15">
      <c r="A28" s="16"/>
      <c r="B28" s="11" t="s">
        <v>11</v>
      </c>
      <c r="C28" s="27">
        <v>0.2913153088645522</v>
      </c>
      <c r="D28" s="27">
        <v>0.37992026575241467</v>
      </c>
      <c r="E28" s="27">
        <v>0.60423090559429282</v>
      </c>
      <c r="F28" s="27">
        <v>0.6554912834942227</v>
      </c>
      <c r="G28" s="27">
        <v>0.36364006971126889</v>
      </c>
      <c r="H28" s="27">
        <v>0.25718919072898083</v>
      </c>
      <c r="I28" s="27">
        <v>0.50995344062763504</v>
      </c>
      <c r="J28" s="36">
        <v>0.53835047825302296</v>
      </c>
      <c r="K28" s="45">
        <v>15</v>
      </c>
      <c r="L28" s="18"/>
    </row>
    <row r="29" spans="1:15">
      <c r="A29" s="16"/>
      <c r="B29" s="11" t="s">
        <v>10</v>
      </c>
      <c r="C29" s="27"/>
      <c r="D29" s="27"/>
      <c r="E29" s="27"/>
      <c r="F29" s="27">
        <v>1.7297420692052474</v>
      </c>
      <c r="G29" s="27">
        <v>0.60275655545744244</v>
      </c>
      <c r="H29" s="27">
        <v>0.84969484366330772</v>
      </c>
      <c r="I29" s="27">
        <v>0.82911110685161393</v>
      </c>
      <c r="J29" s="36">
        <v>0.52906551063715368</v>
      </c>
      <c r="K29" s="45">
        <v>16</v>
      </c>
      <c r="L29" s="18"/>
    </row>
    <row r="30" spans="1:15">
      <c r="A30" s="16"/>
      <c r="B30" s="11" t="s">
        <v>15</v>
      </c>
      <c r="C30" s="53"/>
      <c r="D30" s="53"/>
      <c r="E30" s="53"/>
      <c r="F30" s="53">
        <v>2.1532313581946707</v>
      </c>
      <c r="G30" s="53">
        <v>1.1132047482427652</v>
      </c>
      <c r="H30" s="53">
        <v>1.4141612307289879</v>
      </c>
      <c r="I30" s="53">
        <v>0.82910256162770501</v>
      </c>
      <c r="J30" s="36">
        <v>0.51769163660235351</v>
      </c>
      <c r="K30" s="108">
        <v>17</v>
      </c>
      <c r="L30" s="18"/>
    </row>
    <row r="31" spans="1:15">
      <c r="A31" s="16"/>
      <c r="B31" s="11" t="s">
        <v>12</v>
      </c>
      <c r="C31" s="27"/>
      <c r="D31" s="27"/>
      <c r="E31" s="27"/>
      <c r="F31" s="27">
        <v>0.62198194415284491</v>
      </c>
      <c r="G31" s="27">
        <v>0.9275939174544352</v>
      </c>
      <c r="H31" s="27">
        <v>0.25682192583556818</v>
      </c>
      <c r="I31" s="27">
        <v>0.39389731702279041</v>
      </c>
      <c r="J31" s="36">
        <v>0.45733401173161153</v>
      </c>
      <c r="K31" s="45">
        <v>18</v>
      </c>
      <c r="L31" s="18"/>
    </row>
    <row r="32" spans="1:15">
      <c r="A32" s="16"/>
      <c r="B32" s="11" t="s">
        <v>26</v>
      </c>
      <c r="C32" s="27">
        <v>2.3141909705541169E-2</v>
      </c>
      <c r="D32" s="27">
        <v>9.7284362437694907E-2</v>
      </c>
      <c r="E32" s="27">
        <v>0.21557033752155705</v>
      </c>
      <c r="F32" s="27">
        <v>0.68704419814836604</v>
      </c>
      <c r="G32" s="27">
        <v>0.5944987478454854</v>
      </c>
      <c r="H32" s="27">
        <v>0.5601140886979139</v>
      </c>
      <c r="I32" s="27">
        <v>0.42034022802288212</v>
      </c>
      <c r="J32" s="36">
        <v>0.42560145364085478</v>
      </c>
      <c r="K32" s="45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>
        <v>0.88681219482171436</v>
      </c>
      <c r="G33" s="27">
        <v>0.58971689871182409</v>
      </c>
      <c r="H33" s="27">
        <v>0.59157378725189069</v>
      </c>
      <c r="I33" s="27">
        <v>0.223024277299193</v>
      </c>
      <c r="J33" s="36">
        <v>0.33072618019852168</v>
      </c>
      <c r="K33" s="45">
        <v>20</v>
      </c>
      <c r="L33" s="18"/>
    </row>
    <row r="34" spans="1:14">
      <c r="A34" s="16"/>
      <c r="B34" s="11" t="s">
        <v>19</v>
      </c>
      <c r="C34" s="27">
        <v>0.96951408232745284</v>
      </c>
      <c r="D34" s="27">
        <v>0.80601347076991803</v>
      </c>
      <c r="E34" s="27">
        <v>0.76839483557589272</v>
      </c>
      <c r="F34" s="27">
        <v>0.51209152241841782</v>
      </c>
      <c r="G34" s="27">
        <v>0.60216613794422613</v>
      </c>
      <c r="H34" s="27">
        <v>0.23715373266242479</v>
      </c>
      <c r="I34" s="27">
        <v>0.56150173428716443</v>
      </c>
      <c r="J34" s="36">
        <v>0.29040952691700439</v>
      </c>
      <c r="K34" s="45">
        <v>21</v>
      </c>
      <c r="L34" s="18"/>
    </row>
    <row r="35" spans="1:14">
      <c r="A35" s="16"/>
      <c r="B35" s="11" t="s">
        <v>14</v>
      </c>
      <c r="C35" s="27"/>
      <c r="D35" s="27"/>
      <c r="E35" s="27"/>
      <c r="F35" s="27">
        <v>1.0945844551352784</v>
      </c>
      <c r="G35" s="27">
        <v>0.60791105877842744</v>
      </c>
      <c r="H35" s="27">
        <v>0.31791170907725119</v>
      </c>
      <c r="I35" s="27">
        <v>0.44824613752403675</v>
      </c>
      <c r="J35" s="36">
        <v>0.28159833126914802</v>
      </c>
      <c r="K35" s="45">
        <v>22</v>
      </c>
      <c r="L35" s="18"/>
    </row>
    <row r="36" spans="1:14" ht="14.25" customHeight="1">
      <c r="A36" s="16"/>
      <c r="B36" s="12" t="s">
        <v>5</v>
      </c>
      <c r="C36" s="50">
        <v>1.1346817443035511</v>
      </c>
      <c r="D36" s="50">
        <v>0.98927404880724767</v>
      </c>
      <c r="E36" s="50">
        <v>0.92524569392184985</v>
      </c>
      <c r="F36" s="50">
        <v>0.92920191819716225</v>
      </c>
      <c r="G36" s="50">
        <v>0.76604989238537735</v>
      </c>
      <c r="H36" s="50">
        <v>0.48601826413012483</v>
      </c>
      <c r="I36" s="50">
        <v>0.94751535516048613</v>
      </c>
      <c r="J36" s="50">
        <v>0.21396971077706142</v>
      </c>
      <c r="K36" s="107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1.1628124707424399</v>
      </c>
      <c r="G37" s="27">
        <v>1.4725409518819108</v>
      </c>
      <c r="H37" s="27">
        <v>0.70482634134960742</v>
      </c>
      <c r="I37" s="27">
        <v>0.81052870962663204</v>
      </c>
      <c r="J37" s="36">
        <v>0.14312550317559708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32.618364159053471</v>
      </c>
      <c r="D13" s="27">
        <v>30.33481139292023</v>
      </c>
      <c r="E13" s="27">
        <v>30.283958443009556</v>
      </c>
      <c r="F13" s="27">
        <v>44.746753423481699</v>
      </c>
      <c r="G13" s="27">
        <v>38.169977272495643</v>
      </c>
      <c r="H13" s="27">
        <v>31.068820490490722</v>
      </c>
      <c r="I13" s="27">
        <v>40.780327748652709</v>
      </c>
      <c r="J13" s="36">
        <v>40.25843710521567</v>
      </c>
      <c r="K13" s="45">
        <v>1</v>
      </c>
      <c r="L13" s="18"/>
    </row>
    <row r="14" spans="1:15">
      <c r="A14" s="16"/>
      <c r="B14" s="11" t="s">
        <v>184</v>
      </c>
      <c r="C14" s="27"/>
      <c r="D14" s="27"/>
      <c r="E14" s="27"/>
      <c r="F14" s="27">
        <v>32.924531719865222</v>
      </c>
      <c r="G14" s="27">
        <v>42.626711331197207</v>
      </c>
      <c r="H14" s="27">
        <v>33.89593772779871</v>
      </c>
      <c r="I14" s="27">
        <v>34.340588653441081</v>
      </c>
      <c r="J14" s="36">
        <v>38.489157207220089</v>
      </c>
      <c r="K14" s="45">
        <v>2</v>
      </c>
      <c r="L14" s="18"/>
    </row>
    <row r="15" spans="1:15">
      <c r="A15" s="16"/>
      <c r="B15" s="11" t="s">
        <v>15</v>
      </c>
      <c r="C15" s="27"/>
      <c r="D15" s="27"/>
      <c r="E15" s="27"/>
      <c r="F15" s="27">
        <v>42.256997498195012</v>
      </c>
      <c r="G15" s="27">
        <v>38.871582189986533</v>
      </c>
      <c r="H15" s="27">
        <v>32.781074762535354</v>
      </c>
      <c r="I15" s="27">
        <v>28.450089763141129</v>
      </c>
      <c r="J15" s="36">
        <v>38.109360198784373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32.037323828571878</v>
      </c>
      <c r="G16" s="27">
        <v>41.361204519432071</v>
      </c>
      <c r="H16" s="27">
        <v>33.759373937322138</v>
      </c>
      <c r="I16" s="27">
        <v>33.921143930536125</v>
      </c>
      <c r="J16" s="36">
        <v>35.803960338701209</v>
      </c>
      <c r="K16" s="45">
        <v>4</v>
      </c>
      <c r="L16" s="18"/>
    </row>
    <row r="17" spans="1:15">
      <c r="A17" s="16"/>
      <c r="B17" s="11" t="s">
        <v>20</v>
      </c>
      <c r="C17" s="27">
        <v>36.745338584547433</v>
      </c>
      <c r="D17" s="27">
        <v>37.115273526462914</v>
      </c>
      <c r="E17" s="27">
        <v>32.700546934080336</v>
      </c>
      <c r="F17" s="27">
        <v>28.019430472018552</v>
      </c>
      <c r="G17" s="27">
        <v>26.194746883113972</v>
      </c>
      <c r="H17" s="27">
        <v>14.621703598759389</v>
      </c>
      <c r="I17" s="27">
        <v>35.786176733468785</v>
      </c>
      <c r="J17" s="36">
        <v>34.935623003103764</v>
      </c>
      <c r="K17" s="45">
        <v>5</v>
      </c>
      <c r="L17" s="18"/>
    </row>
    <row r="18" spans="1:15">
      <c r="A18" s="16"/>
      <c r="B18" s="12" t="s">
        <v>5</v>
      </c>
      <c r="C18" s="50">
        <v>33.331860537484523</v>
      </c>
      <c r="D18" s="50">
        <v>31.463742098990782</v>
      </c>
      <c r="E18" s="50">
        <v>35.016546428397604</v>
      </c>
      <c r="F18" s="50">
        <v>28.473602534615782</v>
      </c>
      <c r="G18" s="50">
        <v>33.892428130302925</v>
      </c>
      <c r="H18" s="50">
        <v>26.392478166649173</v>
      </c>
      <c r="I18" s="50">
        <v>29.760704789072268</v>
      </c>
      <c r="J18" s="50">
        <v>32.111922568898962</v>
      </c>
      <c r="K18" s="107">
        <v>6</v>
      </c>
      <c r="L18" s="18"/>
    </row>
    <row r="19" spans="1:15">
      <c r="A19" s="16"/>
      <c r="B19" s="12" t="s">
        <v>27</v>
      </c>
      <c r="C19" s="28">
        <v>32.710913419564605</v>
      </c>
      <c r="D19" s="28">
        <v>30.612529211929125</v>
      </c>
      <c r="E19" s="28">
        <v>30.452973035936644</v>
      </c>
      <c r="F19" s="28">
        <v>34.305514878083585</v>
      </c>
      <c r="G19" s="28">
        <v>34.222843973879144</v>
      </c>
      <c r="H19" s="28">
        <v>27.495576344972893</v>
      </c>
      <c r="I19" s="28">
        <v>30.935982210008333</v>
      </c>
      <c r="J19" s="50">
        <v>31.177578575460846</v>
      </c>
      <c r="K19" s="45"/>
      <c r="L19" s="18"/>
    </row>
    <row r="20" spans="1:15">
      <c r="A20" s="16"/>
      <c r="B20" s="11" t="s">
        <v>25</v>
      </c>
      <c r="C20" s="27">
        <v>36.974317185781779</v>
      </c>
      <c r="D20" s="27">
        <v>32.363383638400087</v>
      </c>
      <c r="E20" s="27">
        <v>37.336975107721528</v>
      </c>
      <c r="F20" s="27">
        <v>37.63744386286762</v>
      </c>
      <c r="G20" s="27">
        <v>40.766727092711221</v>
      </c>
      <c r="H20" s="27">
        <v>32.868648311969331</v>
      </c>
      <c r="I20" s="27">
        <v>37.091578635125849</v>
      </c>
      <c r="J20" s="36">
        <v>31.016671924328932</v>
      </c>
      <c r="K20" s="45">
        <v>7</v>
      </c>
      <c r="L20" s="18"/>
    </row>
    <row r="21" spans="1:15">
      <c r="A21" s="16"/>
      <c r="B21" s="11" t="s">
        <v>8</v>
      </c>
      <c r="C21" s="27">
        <v>40.62840039941932</v>
      </c>
      <c r="D21" s="27">
        <v>38.832985355545141</v>
      </c>
      <c r="E21" s="27">
        <v>33.843005138394176</v>
      </c>
      <c r="F21" s="27">
        <v>36.083579179531235</v>
      </c>
      <c r="G21" s="27">
        <v>37.202731189991233</v>
      </c>
      <c r="H21" s="27">
        <v>27.65104368840861</v>
      </c>
      <c r="I21" s="27">
        <v>32.240716409389172</v>
      </c>
      <c r="J21" s="36">
        <v>30.936007441878704</v>
      </c>
      <c r="K21" s="108">
        <v>8</v>
      </c>
      <c r="L21" s="18"/>
    </row>
    <row r="22" spans="1:15">
      <c r="A22" s="16"/>
      <c r="B22" s="11" t="s">
        <v>18</v>
      </c>
      <c r="C22" s="27"/>
      <c r="D22" s="27"/>
      <c r="E22" s="27"/>
      <c r="F22" s="27">
        <v>38.599511652142169</v>
      </c>
      <c r="G22" s="27">
        <v>38.676183507114544</v>
      </c>
      <c r="H22" s="27">
        <v>16.442813642049796</v>
      </c>
      <c r="I22" s="27">
        <v>18.653790049939079</v>
      </c>
      <c r="J22" s="36">
        <v>30.5886862644061</v>
      </c>
      <c r="K22" s="45">
        <v>9</v>
      </c>
      <c r="L22" s="18"/>
    </row>
    <row r="23" spans="1:15">
      <c r="A23" s="16"/>
      <c r="B23" s="11" t="s">
        <v>12</v>
      </c>
      <c r="C23" s="27"/>
      <c r="D23" s="27"/>
      <c r="E23" s="27"/>
      <c r="F23" s="27">
        <v>45.265260865001054</v>
      </c>
      <c r="G23" s="27">
        <v>42.043394467605687</v>
      </c>
      <c r="H23" s="27">
        <v>32.969776334711618</v>
      </c>
      <c r="I23" s="27">
        <v>33.182334580340147</v>
      </c>
      <c r="J23" s="36">
        <v>30.296331385862413</v>
      </c>
      <c r="K23" s="45">
        <v>10</v>
      </c>
      <c r="L23" s="18"/>
      <c r="N23" s="23"/>
      <c r="O23" s="34"/>
    </row>
    <row r="24" spans="1:15">
      <c r="A24" s="16"/>
      <c r="B24" s="11" t="s">
        <v>21</v>
      </c>
      <c r="C24" s="27">
        <v>37.167045700781095</v>
      </c>
      <c r="D24" s="27">
        <v>35.899617053239041</v>
      </c>
      <c r="E24" s="27">
        <v>30.994362505035301</v>
      </c>
      <c r="F24" s="27">
        <v>38.386212056390185</v>
      </c>
      <c r="G24" s="27">
        <v>34.405545968603896</v>
      </c>
      <c r="H24" s="27">
        <v>28.191458956681934</v>
      </c>
      <c r="I24" s="27">
        <v>30.206129186769704</v>
      </c>
      <c r="J24" s="36">
        <v>28.922588450680792</v>
      </c>
      <c r="K24" s="45">
        <v>11</v>
      </c>
      <c r="L24" s="18"/>
      <c r="N24" s="23"/>
      <c r="O24" s="34"/>
    </row>
    <row r="25" spans="1:15">
      <c r="A25" s="16"/>
      <c r="B25" s="11" t="s">
        <v>16</v>
      </c>
      <c r="C25" s="27"/>
      <c r="D25" s="27"/>
      <c r="E25" s="27"/>
      <c r="F25" s="27">
        <v>32.609329565803094</v>
      </c>
      <c r="G25" s="27">
        <v>31.500208294984454</v>
      </c>
      <c r="H25" s="27">
        <v>29.295986941621262</v>
      </c>
      <c r="I25" s="27">
        <v>30.263504977161983</v>
      </c>
      <c r="J25" s="36">
        <v>28.047439212503576</v>
      </c>
      <c r="K25" s="45">
        <v>12</v>
      </c>
      <c r="L25" s="18"/>
    </row>
    <row r="26" spans="1:15">
      <c r="A26" s="16"/>
      <c r="B26" s="11" t="s">
        <v>9</v>
      </c>
      <c r="C26" s="27">
        <v>38.162845474094247</v>
      </c>
      <c r="D26" s="27">
        <v>37.593545180270269</v>
      </c>
      <c r="E26" s="27">
        <v>37.914670191478031</v>
      </c>
      <c r="F26" s="27">
        <v>37.365977349381168</v>
      </c>
      <c r="G26" s="27">
        <v>31.405784463338421</v>
      </c>
      <c r="H26" s="27">
        <v>28.984460981856241</v>
      </c>
      <c r="I26" s="27">
        <v>26.709435924096709</v>
      </c>
      <c r="J26" s="36">
        <v>26.795901509011017</v>
      </c>
      <c r="K26" s="45">
        <v>13</v>
      </c>
      <c r="L26" s="18"/>
    </row>
    <row r="27" spans="1:15">
      <c r="A27" s="16"/>
      <c r="B27" s="11" t="s">
        <v>24</v>
      </c>
      <c r="C27" s="27">
        <v>28.950960286156608</v>
      </c>
      <c r="D27" s="27">
        <v>26.789055058668904</v>
      </c>
      <c r="E27" s="27">
        <v>15.843848733306196</v>
      </c>
      <c r="F27" s="27">
        <v>21.460206995165986</v>
      </c>
      <c r="G27" s="27">
        <v>25.634296996145743</v>
      </c>
      <c r="H27" s="27">
        <v>24.607500874827604</v>
      </c>
      <c r="I27" s="27">
        <v>26.646758104089407</v>
      </c>
      <c r="J27" s="36">
        <v>26.369420860778831</v>
      </c>
      <c r="K27" s="45">
        <v>14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35.023183291617087</v>
      </c>
      <c r="G28" s="27">
        <v>24.063144785025187</v>
      </c>
      <c r="H28" s="27">
        <v>19.353725298299114</v>
      </c>
      <c r="I28" s="27">
        <v>15.294187748987026</v>
      </c>
      <c r="J28" s="36">
        <v>25.956850971347091</v>
      </c>
      <c r="K28" s="45">
        <v>15</v>
      </c>
      <c r="L28" s="18"/>
    </row>
    <row r="29" spans="1:15">
      <c r="A29" s="16"/>
      <c r="B29" s="11" t="s">
        <v>23</v>
      </c>
      <c r="C29" s="27">
        <v>36.051112952591339</v>
      </c>
      <c r="D29" s="27">
        <v>30.404944415459322</v>
      </c>
      <c r="E29" s="27">
        <v>34.489681930391534</v>
      </c>
      <c r="F29" s="27">
        <v>20.798104576884917</v>
      </c>
      <c r="G29" s="27">
        <v>24.551130669471426</v>
      </c>
      <c r="H29" s="27">
        <v>21.795690772693881</v>
      </c>
      <c r="I29" s="27">
        <v>25.653339784205365</v>
      </c>
      <c r="J29" s="36">
        <v>25.758568952206151</v>
      </c>
      <c r="K29" s="45">
        <v>16</v>
      </c>
      <c r="L29" s="18"/>
    </row>
    <row r="30" spans="1:15">
      <c r="A30" s="16"/>
      <c r="B30" s="11" t="s">
        <v>6</v>
      </c>
      <c r="C30" s="27">
        <v>16.174353314992661</v>
      </c>
      <c r="D30" s="27">
        <v>22.35471368183574</v>
      </c>
      <c r="E30" s="27">
        <v>30.147622862031426</v>
      </c>
      <c r="F30" s="27">
        <v>26.363842939755237</v>
      </c>
      <c r="G30" s="27">
        <v>24.035774272457129</v>
      </c>
      <c r="H30" s="27">
        <v>21.183642828419266</v>
      </c>
      <c r="I30" s="27">
        <v>23.704974656302838</v>
      </c>
      <c r="J30" s="36">
        <v>23.775746713651401</v>
      </c>
      <c r="K30" s="45">
        <v>17</v>
      </c>
      <c r="L30" s="18"/>
    </row>
    <row r="31" spans="1:15">
      <c r="A31" s="16"/>
      <c r="B31" s="11" t="s">
        <v>19</v>
      </c>
      <c r="C31" s="27">
        <v>32.755919220055709</v>
      </c>
      <c r="D31" s="27">
        <v>31.234138354482194</v>
      </c>
      <c r="E31" s="27">
        <v>26.550537820078496</v>
      </c>
      <c r="F31" s="27">
        <v>31.439092488379167</v>
      </c>
      <c r="G31" s="27">
        <v>33.339468679060062</v>
      </c>
      <c r="H31" s="27">
        <v>22.012690453637944</v>
      </c>
      <c r="I31" s="27">
        <v>28.902307749499755</v>
      </c>
      <c r="J31" s="36">
        <v>23.588583410781027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33.026868243365989</v>
      </c>
      <c r="G32" s="27">
        <v>35.997419354838719</v>
      </c>
      <c r="H32" s="27">
        <v>26.429781196246964</v>
      </c>
      <c r="I32" s="27">
        <v>30.061892350542774</v>
      </c>
      <c r="J32" s="36">
        <v>21.950005003311716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32.008979508538879</v>
      </c>
      <c r="G33" s="27">
        <v>22.838541919334023</v>
      </c>
      <c r="H33" s="27">
        <v>23.791751066672415</v>
      </c>
      <c r="I33" s="27">
        <v>18.007347563002856</v>
      </c>
      <c r="J33" s="36">
        <v>19.370801365588637</v>
      </c>
      <c r="K33" s="45">
        <v>20</v>
      </c>
      <c r="L33" s="18"/>
    </row>
    <row r="34" spans="1:14">
      <c r="A34" s="16"/>
      <c r="B34" s="11" t="s">
        <v>22</v>
      </c>
      <c r="C34" s="27">
        <v>32.429999083803764</v>
      </c>
      <c r="D34" s="27">
        <v>24.897446810032509</v>
      </c>
      <c r="E34" s="27">
        <v>27.680194268990952</v>
      </c>
      <c r="F34" s="27">
        <v>21.723881700266887</v>
      </c>
      <c r="G34" s="27">
        <v>24.655996356247936</v>
      </c>
      <c r="H34" s="27">
        <v>20.64075571118142</v>
      </c>
      <c r="I34" s="27">
        <v>25.744952834347178</v>
      </c>
      <c r="J34" s="36">
        <v>17.739912611932247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40.38385918921449</v>
      </c>
      <c r="G35" s="27">
        <v>35.809599799929735</v>
      </c>
      <c r="H35" s="27">
        <v>14.241421440719067</v>
      </c>
      <c r="I35" s="27">
        <v>14.583102517303914</v>
      </c>
      <c r="J35" s="36">
        <v>17.215314428839783</v>
      </c>
      <c r="K35" s="45">
        <v>22</v>
      </c>
      <c r="L35" s="18"/>
    </row>
    <row r="36" spans="1:14" ht="14.25" customHeight="1">
      <c r="A36" s="16"/>
      <c r="B36" s="11" t="s">
        <v>26</v>
      </c>
      <c r="C36" s="27">
        <v>16.20485374703647</v>
      </c>
      <c r="D36" s="27">
        <v>32.529280130198494</v>
      </c>
      <c r="E36" s="27">
        <v>25.891464001220104</v>
      </c>
      <c r="F36" s="27">
        <v>27.252799005327489</v>
      </c>
      <c r="G36" s="27">
        <v>18.139855164266685</v>
      </c>
      <c r="H36" s="27">
        <v>14.61642793498061</v>
      </c>
      <c r="I36" s="27">
        <v>15.113069676423407</v>
      </c>
      <c r="J36" s="36">
        <v>17.087688801639583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17.066101719851112</v>
      </c>
      <c r="G37" s="27">
        <v>8.5463532182318556</v>
      </c>
      <c r="H37" s="27">
        <v>6.3488443842305049</v>
      </c>
      <c r="I37" s="27">
        <v>8.1970691598700345</v>
      </c>
      <c r="J37" s="36">
        <v>3.3074766964343914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SheetLayoutView="100" workbookViewId="0">
      <pane ySplit="11" topLeftCell="A12" activePane="bottomLeft" state="frozen"/>
      <selection activeCell="T30" sqref="T30:U30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92</v>
      </c>
      <c r="D7" s="191"/>
      <c r="E7" s="191"/>
      <c r="F7" s="191"/>
      <c r="G7" s="191"/>
      <c r="H7" s="191"/>
      <c r="I7" s="191"/>
      <c r="J7" s="191"/>
      <c r="K7" s="191"/>
      <c r="L7" s="18"/>
      <c r="N7" s="9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6.0626402501006913</v>
      </c>
      <c r="D13" s="27">
        <v>5.5259967313646232</v>
      </c>
      <c r="E13" s="27">
        <v>8.2011667758952278</v>
      </c>
      <c r="F13" s="27">
        <v>13.455889895887632</v>
      </c>
      <c r="G13" s="27">
        <v>9.8696480803921762</v>
      </c>
      <c r="H13" s="27">
        <v>8.6528698773264541</v>
      </c>
      <c r="I13" s="27">
        <v>14.511493199398762</v>
      </c>
      <c r="J13" s="36">
        <v>15.720267099801481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10.213727428137105</v>
      </c>
      <c r="G14" s="27">
        <v>12.170307521019698</v>
      </c>
      <c r="H14" s="27">
        <v>10.048681832011882</v>
      </c>
      <c r="I14" s="27">
        <v>9.1031841870430359</v>
      </c>
      <c r="J14" s="36">
        <v>12.806777333327817</v>
      </c>
      <c r="K14" s="45">
        <v>2</v>
      </c>
      <c r="L14" s="18"/>
    </row>
    <row r="15" spans="1:15">
      <c r="A15" s="16"/>
      <c r="B15" s="11" t="s">
        <v>25</v>
      </c>
      <c r="C15" s="27">
        <v>13.122213752800683</v>
      </c>
      <c r="D15" s="27">
        <v>11.442292348052</v>
      </c>
      <c r="E15" s="27">
        <v>15.864064811967845</v>
      </c>
      <c r="F15" s="27">
        <v>11.729929345799912</v>
      </c>
      <c r="G15" s="27">
        <v>14.077906748882651</v>
      </c>
      <c r="H15" s="27">
        <v>12.449109992394094</v>
      </c>
      <c r="I15" s="27">
        <v>15.887285778040258</v>
      </c>
      <c r="J15" s="36">
        <v>11.213271230208449</v>
      </c>
      <c r="K15" s="45">
        <v>3</v>
      </c>
      <c r="L15" s="18"/>
    </row>
    <row r="16" spans="1:15">
      <c r="A16" s="16"/>
      <c r="B16" s="11" t="s">
        <v>20</v>
      </c>
      <c r="C16" s="27">
        <v>12.927359274844566</v>
      </c>
      <c r="D16" s="27">
        <v>14.666250572682547</v>
      </c>
      <c r="E16" s="27">
        <v>9.0578301575297946</v>
      </c>
      <c r="F16" s="27">
        <v>5.210049814515572</v>
      </c>
      <c r="G16" s="27">
        <v>4.7201713141213926</v>
      </c>
      <c r="H16" s="27">
        <v>3.5445373140859791</v>
      </c>
      <c r="I16" s="27">
        <v>9.132937569174878</v>
      </c>
      <c r="J16" s="36">
        <v>10.759010241107839</v>
      </c>
      <c r="K16" s="45">
        <v>4</v>
      </c>
      <c r="L16" s="18"/>
    </row>
    <row r="17" spans="1:15">
      <c r="A17" s="16"/>
      <c r="B17" s="11" t="s">
        <v>8</v>
      </c>
      <c r="C17" s="27">
        <v>17.808805667749521</v>
      </c>
      <c r="D17" s="27">
        <v>19.513338703278475</v>
      </c>
      <c r="E17" s="27">
        <v>13.138578998223782</v>
      </c>
      <c r="F17" s="27">
        <v>12.033021262386002</v>
      </c>
      <c r="G17" s="27">
        <v>12.305112648228885</v>
      </c>
      <c r="H17" s="27">
        <v>10.417976233706066</v>
      </c>
      <c r="I17" s="27">
        <v>11.942662780635944</v>
      </c>
      <c r="J17" s="36">
        <v>10.564599845818783</v>
      </c>
      <c r="K17" s="45">
        <v>5</v>
      </c>
      <c r="L17" s="18"/>
    </row>
    <row r="18" spans="1:15">
      <c r="A18" s="16"/>
      <c r="B18" s="12" t="s">
        <v>5</v>
      </c>
      <c r="C18" s="50">
        <v>15.608693566239875</v>
      </c>
      <c r="D18" s="50">
        <v>15.213970159823321</v>
      </c>
      <c r="E18" s="50">
        <v>15.407586617233623</v>
      </c>
      <c r="F18" s="50">
        <v>9.1158400512438487</v>
      </c>
      <c r="G18" s="50">
        <v>8.7982497869959282</v>
      </c>
      <c r="H18" s="50">
        <v>7.2488156516131763</v>
      </c>
      <c r="I18" s="50">
        <v>9.4046665771994142</v>
      </c>
      <c r="J18" s="50">
        <v>10.547781428111332</v>
      </c>
      <c r="K18" s="107">
        <v>6</v>
      </c>
      <c r="L18" s="18"/>
    </row>
    <row r="19" spans="1:15">
      <c r="A19" s="16"/>
      <c r="B19" s="12" t="s">
        <v>27</v>
      </c>
      <c r="C19" s="28">
        <v>13.561533656781357</v>
      </c>
      <c r="D19" s="28">
        <v>11.523824585655362</v>
      </c>
      <c r="E19" s="28">
        <v>10.441645408217539</v>
      </c>
      <c r="F19" s="28">
        <v>10.63621931120915</v>
      </c>
      <c r="G19" s="28">
        <v>9.8200200574492147</v>
      </c>
      <c r="H19" s="28">
        <v>7.8851116130645647</v>
      </c>
      <c r="I19" s="28">
        <v>9.8702681433826207</v>
      </c>
      <c r="J19" s="50">
        <v>9.7520076042103359</v>
      </c>
      <c r="K19" s="45"/>
      <c r="L19" s="18"/>
      <c r="O19" s="124"/>
    </row>
    <row r="20" spans="1:15">
      <c r="A20" s="16"/>
      <c r="B20" s="11" t="s">
        <v>24</v>
      </c>
      <c r="C20" s="53">
        <v>13.979407381285059</v>
      </c>
      <c r="D20" s="53">
        <v>9.6312777653093757</v>
      </c>
      <c r="E20" s="53">
        <v>4.744308820601197</v>
      </c>
      <c r="F20" s="53">
        <v>5.6232837250027989</v>
      </c>
      <c r="G20" s="53">
        <v>7.3983500191173697</v>
      </c>
      <c r="H20" s="53">
        <v>8.3621374611473627</v>
      </c>
      <c r="I20" s="53">
        <v>10.440493206114757</v>
      </c>
      <c r="J20" s="36">
        <v>9.0867828545492237</v>
      </c>
      <c r="K20" s="45">
        <v>7</v>
      </c>
      <c r="L20" s="18"/>
      <c r="O20" s="124"/>
    </row>
    <row r="21" spans="1:15">
      <c r="A21" s="16"/>
      <c r="B21" s="11" t="s">
        <v>21</v>
      </c>
      <c r="C21" s="27">
        <v>11.187244202600654</v>
      </c>
      <c r="D21" s="27">
        <v>11.599531269881012</v>
      </c>
      <c r="E21" s="27">
        <v>7.0263185338014553</v>
      </c>
      <c r="F21" s="27">
        <v>10.373922946079617</v>
      </c>
      <c r="G21" s="27">
        <v>7.8623618931608883</v>
      </c>
      <c r="H21" s="27">
        <v>5.9140535612044385</v>
      </c>
      <c r="I21" s="27">
        <v>9.9719949128373759</v>
      </c>
      <c r="J21" s="36">
        <v>8.5328192742878741</v>
      </c>
      <c r="K21" s="45">
        <v>8</v>
      </c>
      <c r="L21" s="18"/>
      <c r="O21" s="124"/>
    </row>
    <row r="22" spans="1:15">
      <c r="A22" s="16"/>
      <c r="B22" s="11" t="s">
        <v>17</v>
      </c>
      <c r="C22" s="27"/>
      <c r="D22" s="27"/>
      <c r="E22" s="27"/>
      <c r="F22" s="27">
        <v>9.9406056378482628</v>
      </c>
      <c r="G22" s="27">
        <v>7.4832239715969289</v>
      </c>
      <c r="H22" s="27">
        <v>4.0859660697043436</v>
      </c>
      <c r="I22" s="27">
        <v>3.627549456910347</v>
      </c>
      <c r="J22" s="36">
        <v>7.5199402115788532</v>
      </c>
      <c r="K22" s="45">
        <v>9</v>
      </c>
      <c r="L22" s="18"/>
      <c r="O22" s="124"/>
    </row>
    <row r="23" spans="1:15">
      <c r="A23" s="16"/>
      <c r="B23" s="11" t="s">
        <v>23</v>
      </c>
      <c r="C23" s="27">
        <v>15.360090475167029</v>
      </c>
      <c r="D23" s="27">
        <v>11.139689651997571</v>
      </c>
      <c r="E23" s="27">
        <v>12.200215141749913</v>
      </c>
      <c r="F23" s="27">
        <v>4.8309960378231729</v>
      </c>
      <c r="G23" s="27">
        <v>6.5039541183357956</v>
      </c>
      <c r="H23" s="27">
        <v>4.2689803960108765</v>
      </c>
      <c r="I23" s="27">
        <v>6.9883247135715605</v>
      </c>
      <c r="J23" s="36">
        <v>6.9033364339923793</v>
      </c>
      <c r="K23" s="45">
        <v>10</v>
      </c>
      <c r="L23" s="18"/>
      <c r="O23" s="124"/>
    </row>
    <row r="24" spans="1:15">
      <c r="A24" s="16"/>
      <c r="B24" s="11" t="s">
        <v>4</v>
      </c>
      <c r="C24" s="27"/>
      <c r="D24" s="27"/>
      <c r="E24" s="27"/>
      <c r="F24" s="27">
        <v>12.441288969851726</v>
      </c>
      <c r="G24" s="27">
        <v>12.013935483870968</v>
      </c>
      <c r="H24" s="27">
        <v>9.0147886077253769</v>
      </c>
      <c r="I24" s="27">
        <v>11.142859272547478</v>
      </c>
      <c r="J24" s="36">
        <v>6.82332591572517</v>
      </c>
      <c r="K24" s="45">
        <v>11</v>
      </c>
      <c r="L24" s="18"/>
      <c r="O24" s="34"/>
    </row>
    <row r="25" spans="1:15">
      <c r="A25" s="16"/>
      <c r="B25" s="11" t="s">
        <v>15</v>
      </c>
      <c r="C25" s="27"/>
      <c r="D25" s="27"/>
      <c r="E25" s="27"/>
      <c r="F25" s="27">
        <v>12.34111859227295</v>
      </c>
      <c r="G25" s="27">
        <v>10.763399014622847</v>
      </c>
      <c r="H25" s="27">
        <v>4.9147416090375522</v>
      </c>
      <c r="I25" s="27">
        <v>4.5274083225553223</v>
      </c>
      <c r="J25" s="36">
        <v>6.3824641315708392</v>
      </c>
      <c r="K25" s="45">
        <v>12</v>
      </c>
      <c r="L25" s="18"/>
    </row>
    <row r="26" spans="1:15">
      <c r="A26" s="16"/>
      <c r="B26" s="11" t="s">
        <v>22</v>
      </c>
      <c r="C26" s="27">
        <v>15.693736741583331</v>
      </c>
      <c r="D26" s="27">
        <v>10.335251474369748</v>
      </c>
      <c r="E26" s="27">
        <v>9.4815003441410219</v>
      </c>
      <c r="F26" s="27">
        <v>5.7766824098785419</v>
      </c>
      <c r="G26" s="27">
        <v>9.2102594394172836</v>
      </c>
      <c r="H26" s="27">
        <v>5.9545657550544009</v>
      </c>
      <c r="I26" s="27">
        <v>8.717846994757867</v>
      </c>
      <c r="J26" s="36">
        <v>6.1845938073147062</v>
      </c>
      <c r="K26" s="45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>
        <v>7.5967757884941607</v>
      </c>
      <c r="G27" s="27">
        <v>4.2373602436907571</v>
      </c>
      <c r="H27" s="27">
        <v>1.00985772532558</v>
      </c>
      <c r="I27" s="27">
        <v>0.8584887851589984</v>
      </c>
      <c r="J27" s="36">
        <v>6.1428314083309257</v>
      </c>
      <c r="K27" s="45">
        <v>14</v>
      </c>
      <c r="L27" s="18"/>
    </row>
    <row r="28" spans="1:15">
      <c r="A28" s="16"/>
      <c r="B28" s="11" t="s">
        <v>12</v>
      </c>
      <c r="C28" s="27"/>
      <c r="D28" s="27"/>
      <c r="E28" s="27"/>
      <c r="F28" s="27">
        <v>12.285127545664496</v>
      </c>
      <c r="G28" s="27">
        <v>12.099324606401655</v>
      </c>
      <c r="H28" s="27">
        <v>6.7024842064979833</v>
      </c>
      <c r="I28" s="27">
        <v>9.2920176264028811</v>
      </c>
      <c r="J28" s="36">
        <v>5.9833558491382579</v>
      </c>
      <c r="K28" s="45">
        <v>15</v>
      </c>
      <c r="L28" s="18"/>
    </row>
    <row r="29" spans="1:15">
      <c r="A29" s="16"/>
      <c r="B29" s="11" t="s">
        <v>184</v>
      </c>
      <c r="C29" s="27"/>
      <c r="D29" s="27"/>
      <c r="E29" s="27"/>
      <c r="F29" s="27">
        <v>9.6548434235474581</v>
      </c>
      <c r="G29" s="27">
        <v>13.089342932046108</v>
      </c>
      <c r="H29" s="27">
        <v>9.3449082688062965</v>
      </c>
      <c r="I29" s="27">
        <v>7.8651391390430998</v>
      </c>
      <c r="J29" s="36">
        <v>5.6344126429128698</v>
      </c>
      <c r="K29" s="45">
        <v>16</v>
      </c>
      <c r="L29" s="18"/>
    </row>
    <row r="30" spans="1:15">
      <c r="A30" s="16"/>
      <c r="B30" s="11" t="s">
        <v>19</v>
      </c>
      <c r="C30" s="27">
        <v>7.7218740328071798</v>
      </c>
      <c r="D30" s="27">
        <v>8.8490306255349243</v>
      </c>
      <c r="E30" s="27">
        <v>7.3187074300064383</v>
      </c>
      <c r="F30" s="27">
        <v>7.1743852160746453</v>
      </c>
      <c r="G30" s="27">
        <v>6.0940223687487141</v>
      </c>
      <c r="H30" s="27">
        <v>1.8921241016503929</v>
      </c>
      <c r="I30" s="27">
        <v>7.0144076754733327</v>
      </c>
      <c r="J30" s="36">
        <v>4.789437629219095</v>
      </c>
      <c r="K30" s="45">
        <v>17</v>
      </c>
      <c r="L30" s="18"/>
    </row>
    <row r="31" spans="1:15">
      <c r="A31" s="16"/>
      <c r="B31" s="11" t="s">
        <v>26</v>
      </c>
      <c r="C31" s="27">
        <v>4.5143323607872547</v>
      </c>
      <c r="D31" s="27">
        <v>7.1539225793803469</v>
      </c>
      <c r="E31" s="27">
        <v>2.3486901535682025</v>
      </c>
      <c r="F31" s="27">
        <v>4.9492195678177264</v>
      </c>
      <c r="G31" s="27">
        <v>2.6989224038187789</v>
      </c>
      <c r="H31" s="27">
        <v>3.0501045735516157</v>
      </c>
      <c r="I31" s="27">
        <v>1.5318799123536779</v>
      </c>
      <c r="J31" s="36">
        <v>3.5164087077896542</v>
      </c>
      <c r="K31" s="45">
        <v>18</v>
      </c>
      <c r="L31" s="18"/>
    </row>
    <row r="32" spans="1:15">
      <c r="A32" s="16"/>
      <c r="B32" s="11" t="s">
        <v>9</v>
      </c>
      <c r="C32" s="27">
        <v>13.278459749923702</v>
      </c>
      <c r="D32" s="27">
        <v>11.651966847380043</v>
      </c>
      <c r="E32" s="27">
        <v>11.652989664225</v>
      </c>
      <c r="F32" s="27">
        <v>8.9307876127299011</v>
      </c>
      <c r="G32" s="27">
        <v>6.1532592108131698</v>
      </c>
      <c r="H32" s="27">
        <v>4.1678022556437915</v>
      </c>
      <c r="I32" s="27">
        <v>4.6953990122173126</v>
      </c>
      <c r="J32" s="36">
        <v>3.333126495534243</v>
      </c>
      <c r="K32" s="45">
        <v>19</v>
      </c>
      <c r="L32" s="18"/>
    </row>
    <row r="33" spans="1:14">
      <c r="A33" s="16"/>
      <c r="B33" s="11" t="s">
        <v>16</v>
      </c>
      <c r="C33" s="27"/>
      <c r="D33" s="27"/>
      <c r="E33" s="27"/>
      <c r="F33" s="27">
        <v>7.3608532798869737</v>
      </c>
      <c r="G33" s="27">
        <v>6.0382293957507835</v>
      </c>
      <c r="H33" s="27">
        <v>3.7889300237343888</v>
      </c>
      <c r="I33" s="27">
        <v>4.9244054478057455</v>
      </c>
      <c r="J33" s="36">
        <v>3.1555792721114457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12.749742533470648</v>
      </c>
      <c r="G34" s="27">
        <v>9.2383634728863111</v>
      </c>
      <c r="H34" s="27">
        <v>2.5497768254572466</v>
      </c>
      <c r="I34" s="27">
        <v>1.2414500883417983</v>
      </c>
      <c r="J34" s="36">
        <v>2.0412156722425974</v>
      </c>
      <c r="K34" s="45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>
        <v>6.3876958469772998</v>
      </c>
      <c r="G35" s="27">
        <v>2.0433310370923765</v>
      </c>
      <c r="H35" s="27">
        <v>3.5866051803646068</v>
      </c>
      <c r="I35" s="27">
        <v>1.6631757430680227</v>
      </c>
      <c r="J35" s="36">
        <v>1.865570280092508</v>
      </c>
      <c r="K35" s="45">
        <v>22</v>
      </c>
      <c r="L35" s="18"/>
    </row>
    <row r="36" spans="1:14" ht="14.25" customHeight="1">
      <c r="A36" s="16"/>
      <c r="B36" s="11" t="s">
        <v>6</v>
      </c>
      <c r="C36" s="27">
        <v>1.9028362698332579</v>
      </c>
      <c r="D36" s="27">
        <v>5.3020870332278172</v>
      </c>
      <c r="E36" s="27">
        <v>4.6789062102333157</v>
      </c>
      <c r="F36" s="27">
        <v>5.4272689751758749</v>
      </c>
      <c r="G36" s="27">
        <v>4.7727645198576871</v>
      </c>
      <c r="H36" s="27">
        <v>3.4309066631083129</v>
      </c>
      <c r="I36" s="27">
        <v>3.0688897585890813</v>
      </c>
      <c r="J36" s="36">
        <v>1.4340506815257015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4.33420135057598</v>
      </c>
      <c r="G37" s="27">
        <v>2.4877801662171231</v>
      </c>
      <c r="H37" s="27">
        <v>1.3346926182779111</v>
      </c>
      <c r="I37" s="27">
        <v>1.6431271135866319</v>
      </c>
      <c r="J37" s="36">
        <v>0.70008474023857648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18</v>
      </c>
      <c r="C13" s="27"/>
      <c r="D13" s="27"/>
      <c r="E13" s="27"/>
      <c r="F13" s="27">
        <v>30.430461141354648</v>
      </c>
      <c r="G13" s="27">
        <v>28.504087849254027</v>
      </c>
      <c r="H13" s="27">
        <v>13.846036634069733</v>
      </c>
      <c r="I13" s="27">
        <v>15.316795661649879</v>
      </c>
      <c r="J13" s="36">
        <v>27.004285696331394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24.936768951804325</v>
      </c>
      <c r="G14" s="27">
        <v>29.127662889934264</v>
      </c>
      <c r="H14" s="27">
        <v>21.358035186941812</v>
      </c>
      <c r="I14" s="27">
        <v>24.211407359133105</v>
      </c>
      <c r="J14" s="36">
        <v>25.825346333149945</v>
      </c>
      <c r="K14" s="45">
        <v>2</v>
      </c>
      <c r="L14" s="18"/>
    </row>
    <row r="15" spans="1:15">
      <c r="A15" s="16"/>
      <c r="B15" s="11" t="s">
        <v>20</v>
      </c>
      <c r="C15" s="27">
        <v>4.8224505451825888</v>
      </c>
      <c r="D15" s="27">
        <v>5.5282954975532341</v>
      </c>
      <c r="E15" s="27">
        <v>2.8260036000724273</v>
      </c>
      <c r="F15" s="27">
        <v>15.116354157882462</v>
      </c>
      <c r="G15" s="27">
        <v>13.846193551541958</v>
      </c>
      <c r="H15" s="27">
        <v>9.1322827151241981</v>
      </c>
      <c r="I15" s="27">
        <v>23.525637291504488</v>
      </c>
      <c r="J15" s="36">
        <v>22.620338578908669</v>
      </c>
      <c r="K15" s="45">
        <v>3</v>
      </c>
      <c r="L15" s="18"/>
    </row>
    <row r="16" spans="1:15">
      <c r="A16" s="16"/>
      <c r="B16" s="11" t="s">
        <v>21</v>
      </c>
      <c r="C16" s="27">
        <v>2.3713089738942363</v>
      </c>
      <c r="D16" s="27">
        <v>1.0719841403399317</v>
      </c>
      <c r="E16" s="27">
        <v>2.0075780037501505</v>
      </c>
      <c r="F16" s="27">
        <v>20.380371318795561</v>
      </c>
      <c r="G16" s="27">
        <v>21.043292550640007</v>
      </c>
      <c r="H16" s="27">
        <v>13.108898161744378</v>
      </c>
      <c r="I16" s="27">
        <v>14.703680118039788</v>
      </c>
      <c r="J16" s="36">
        <v>20.635946883410348</v>
      </c>
      <c r="K16" s="45">
        <v>4</v>
      </c>
      <c r="L16" s="18"/>
    </row>
    <row r="17" spans="1:15">
      <c r="A17" s="16"/>
      <c r="B17" s="12" t="s">
        <v>5</v>
      </c>
      <c r="C17" s="50">
        <v>3.0620847924599928</v>
      </c>
      <c r="D17" s="50">
        <v>3.7728448642692927</v>
      </c>
      <c r="E17" s="50">
        <v>3.7777323687774707</v>
      </c>
      <c r="F17" s="50">
        <v>20.703756268994965</v>
      </c>
      <c r="G17" s="50">
        <v>25.023286018649632</v>
      </c>
      <c r="H17" s="50">
        <v>18.604849471445053</v>
      </c>
      <c r="I17" s="50">
        <v>19.211507225461091</v>
      </c>
      <c r="J17" s="50">
        <v>19.917362597565351</v>
      </c>
      <c r="K17" s="107">
        <v>5</v>
      </c>
      <c r="L17" s="18"/>
    </row>
    <row r="18" spans="1:15">
      <c r="A18" s="16"/>
      <c r="B18" s="11" t="s">
        <v>12</v>
      </c>
      <c r="C18" s="27"/>
      <c r="D18" s="27"/>
      <c r="E18" s="27"/>
      <c r="F18" s="27">
        <v>25.581631849674576</v>
      </c>
      <c r="G18" s="27">
        <v>18.832100925878269</v>
      </c>
      <c r="H18" s="27">
        <v>10.650485988405642</v>
      </c>
      <c r="I18" s="27">
        <v>21.313775217461153</v>
      </c>
      <c r="J18" s="36">
        <v>19.429385172319012</v>
      </c>
      <c r="K18" s="45">
        <v>6</v>
      </c>
      <c r="L18" s="18"/>
    </row>
    <row r="19" spans="1:15">
      <c r="A19" s="16"/>
      <c r="B19" s="11" t="s">
        <v>11</v>
      </c>
      <c r="C19" s="27">
        <v>1.982734187034231</v>
      </c>
      <c r="D19" s="27">
        <v>2.7855847639827918</v>
      </c>
      <c r="E19" s="27">
        <v>2.6124606508589658</v>
      </c>
      <c r="F19" s="27">
        <v>21.808745606156716</v>
      </c>
      <c r="G19" s="27">
        <v>15.370315637134501</v>
      </c>
      <c r="H19" s="27">
        <v>9.2504684953414991</v>
      </c>
      <c r="I19" s="27">
        <v>14.55292004252667</v>
      </c>
      <c r="J19" s="36">
        <v>19.279913373037356</v>
      </c>
      <c r="K19" s="45">
        <v>7</v>
      </c>
      <c r="L19" s="18"/>
    </row>
    <row r="20" spans="1:15">
      <c r="A20" s="16"/>
      <c r="B20" s="11" t="s">
        <v>17</v>
      </c>
      <c r="C20" s="27"/>
      <c r="D20" s="27"/>
      <c r="E20" s="27"/>
      <c r="F20" s="27">
        <v>19.364716261130035</v>
      </c>
      <c r="G20" s="27">
        <v>13.96639217800249</v>
      </c>
      <c r="H20" s="27">
        <v>12.66203835180727</v>
      </c>
      <c r="I20" s="27">
        <v>9.874782934386598</v>
      </c>
      <c r="J20" s="36">
        <v>19.032647398645313</v>
      </c>
      <c r="K20" s="45">
        <v>8</v>
      </c>
      <c r="L20" s="18"/>
    </row>
    <row r="21" spans="1:15">
      <c r="A21" s="16"/>
      <c r="B21" s="11" t="s">
        <v>4</v>
      </c>
      <c r="C21" s="27"/>
      <c r="D21" s="27"/>
      <c r="E21" s="27"/>
      <c r="F21" s="27">
        <v>18.250631873407347</v>
      </c>
      <c r="G21" s="27">
        <v>19.266322580645166</v>
      </c>
      <c r="H21" s="27">
        <v>14.642756171608095</v>
      </c>
      <c r="I21" s="27">
        <v>20.097745687288342</v>
      </c>
      <c r="J21" s="36">
        <v>18.164880563801756</v>
      </c>
      <c r="K21" s="45">
        <v>9</v>
      </c>
      <c r="L21" s="18"/>
    </row>
    <row r="22" spans="1:15">
      <c r="A22" s="16"/>
      <c r="B22" s="11" t="s">
        <v>13</v>
      </c>
      <c r="C22" s="27"/>
      <c r="D22" s="27"/>
      <c r="E22" s="27"/>
      <c r="F22" s="27">
        <v>17.185369337946767</v>
      </c>
      <c r="G22" s="27">
        <v>12.486052761795722</v>
      </c>
      <c r="H22" s="27">
        <v>16.177218463129766</v>
      </c>
      <c r="I22" s="27">
        <v>15.695026265044214</v>
      </c>
      <c r="J22" s="36">
        <v>17.304063727469625</v>
      </c>
      <c r="K22" s="45">
        <v>10</v>
      </c>
      <c r="L22" s="18"/>
    </row>
    <row r="23" spans="1:15">
      <c r="A23" s="16"/>
      <c r="B23" s="11" t="s">
        <v>15</v>
      </c>
      <c r="C23" s="27"/>
      <c r="D23" s="27"/>
      <c r="E23" s="27"/>
      <c r="F23" s="27">
        <v>24.587873801568247</v>
      </c>
      <c r="G23" s="27">
        <v>30.224124380983046</v>
      </c>
      <c r="H23" s="27">
        <v>13.78586492716661</v>
      </c>
      <c r="I23" s="27">
        <v>11.871577579162084</v>
      </c>
      <c r="J23" s="36">
        <v>16.231273987866782</v>
      </c>
      <c r="K23" s="45">
        <v>11</v>
      </c>
      <c r="L23" s="18"/>
      <c r="N23" s="23"/>
      <c r="O23" s="34"/>
    </row>
    <row r="24" spans="1:15">
      <c r="A24" s="16"/>
      <c r="B24" s="11" t="s">
        <v>25</v>
      </c>
      <c r="C24" s="27">
        <v>3.0075900246392915</v>
      </c>
      <c r="D24" s="27">
        <v>3.2358402348066919</v>
      </c>
      <c r="E24" s="27">
        <v>2.8178587622511757</v>
      </c>
      <c r="F24" s="27">
        <v>19.445531949905831</v>
      </c>
      <c r="G24" s="27">
        <v>22.954622192488468</v>
      </c>
      <c r="H24" s="27">
        <v>17.715456927775001</v>
      </c>
      <c r="I24" s="27">
        <v>21.712225717057319</v>
      </c>
      <c r="J24" s="36">
        <v>16.207950403294959</v>
      </c>
      <c r="K24" s="45">
        <v>12</v>
      </c>
      <c r="L24" s="18"/>
      <c r="N24" s="23"/>
      <c r="O24" s="34"/>
    </row>
    <row r="25" spans="1:15">
      <c r="A25" s="16"/>
      <c r="B25" s="12" t="s">
        <v>27</v>
      </c>
      <c r="C25" s="28">
        <v>3.3469707565134099</v>
      </c>
      <c r="D25" s="28">
        <v>3.4622013474562299</v>
      </c>
      <c r="E25" s="28">
        <v>3.1924061800416106</v>
      </c>
      <c r="F25" s="28">
        <v>17.376823992722919</v>
      </c>
      <c r="G25" s="28">
        <v>18.82626119807253</v>
      </c>
      <c r="H25" s="28">
        <v>14.131265167874011</v>
      </c>
      <c r="I25" s="28">
        <v>16.01355936929491</v>
      </c>
      <c r="J25" s="50">
        <v>15.778598768989252</v>
      </c>
      <c r="K25" s="45"/>
      <c r="L25" s="18"/>
    </row>
    <row r="26" spans="1:15">
      <c r="A26" s="16"/>
      <c r="B26" s="11" t="s">
        <v>184</v>
      </c>
      <c r="C26" s="27"/>
      <c r="D26" s="27"/>
      <c r="E26" s="27"/>
      <c r="F26" s="27">
        <v>26.416313418595944</v>
      </c>
      <c r="G26" s="27">
        <v>31.126461653697309</v>
      </c>
      <c r="H26" s="27">
        <v>22.513521366562845</v>
      </c>
      <c r="I26" s="27">
        <v>20.012821463304011</v>
      </c>
      <c r="J26" s="36">
        <v>15.604308524326335</v>
      </c>
      <c r="K26" s="45">
        <v>13</v>
      </c>
      <c r="L26" s="18"/>
    </row>
    <row r="27" spans="1:15">
      <c r="A27" s="16"/>
      <c r="B27" s="11" t="s">
        <v>8</v>
      </c>
      <c r="C27" s="27">
        <v>3.1916659421263547</v>
      </c>
      <c r="D27" s="27">
        <v>2.9966164002399109</v>
      </c>
      <c r="E27" s="27">
        <v>2.809061295158005</v>
      </c>
      <c r="F27" s="27">
        <v>21.21539358506368</v>
      </c>
      <c r="G27" s="27">
        <v>26.292092805500033</v>
      </c>
      <c r="H27" s="27">
        <v>13.565570178184597</v>
      </c>
      <c r="I27" s="27">
        <v>15.772195679573233</v>
      </c>
      <c r="J27" s="36">
        <v>14.118244000965777</v>
      </c>
      <c r="K27" s="45">
        <v>14</v>
      </c>
      <c r="L27" s="18"/>
    </row>
    <row r="28" spans="1:15">
      <c r="A28" s="16"/>
      <c r="B28" s="11" t="s">
        <v>19</v>
      </c>
      <c r="C28" s="27">
        <v>4.0610492107706602</v>
      </c>
      <c r="D28" s="27">
        <v>3.2318684181148369</v>
      </c>
      <c r="E28" s="27">
        <v>4.1599177175632844</v>
      </c>
      <c r="F28" s="27">
        <v>18.254389828489977</v>
      </c>
      <c r="G28" s="27">
        <v>24.526224993954877</v>
      </c>
      <c r="H28" s="27">
        <v>12.577598743631007</v>
      </c>
      <c r="I28" s="27">
        <v>20.98988521055507</v>
      </c>
      <c r="J28" s="36">
        <v>13.176829711461588</v>
      </c>
      <c r="K28" s="45">
        <v>15</v>
      </c>
      <c r="L28" s="18"/>
    </row>
    <row r="29" spans="1:15">
      <c r="A29" s="16"/>
      <c r="B29" s="11" t="s">
        <v>24</v>
      </c>
      <c r="C29" s="27">
        <v>3.5587861365624383</v>
      </c>
      <c r="D29" s="27">
        <v>4.8310483944577296</v>
      </c>
      <c r="E29" s="27">
        <v>2.7859422274145769</v>
      </c>
      <c r="F29" s="27">
        <v>11.309302221862193</v>
      </c>
      <c r="G29" s="27">
        <v>14.606001429000196</v>
      </c>
      <c r="H29" s="27">
        <v>11.270537864597269</v>
      </c>
      <c r="I29" s="27">
        <v>14.351631966974898</v>
      </c>
      <c r="J29" s="36">
        <v>11.944184650630351</v>
      </c>
      <c r="K29" s="45">
        <v>16</v>
      </c>
      <c r="L29" s="18"/>
    </row>
    <row r="30" spans="1:15">
      <c r="A30" s="16"/>
      <c r="B30" s="11" t="s">
        <v>22</v>
      </c>
      <c r="C30" s="27">
        <v>3.5803891719700331</v>
      </c>
      <c r="D30" s="27">
        <v>2.8224926773267147</v>
      </c>
      <c r="E30" s="27">
        <v>3.1009597198156951</v>
      </c>
      <c r="F30" s="27">
        <v>11.654321083713947</v>
      </c>
      <c r="G30" s="27">
        <v>15.917752260442875</v>
      </c>
      <c r="H30" s="27">
        <v>12.087400685304241</v>
      </c>
      <c r="I30" s="27">
        <v>17.837331054733855</v>
      </c>
      <c r="J30" s="36">
        <v>11.735522979825227</v>
      </c>
      <c r="K30" s="45">
        <v>17</v>
      </c>
      <c r="L30" s="18"/>
    </row>
    <row r="31" spans="1:15">
      <c r="A31" s="16"/>
      <c r="B31" s="11" t="s">
        <v>23</v>
      </c>
      <c r="C31" s="27">
        <v>2.3899144094805846</v>
      </c>
      <c r="D31" s="27">
        <v>2.545745994348295</v>
      </c>
      <c r="E31" s="27">
        <v>2.830516110347491</v>
      </c>
      <c r="F31" s="27">
        <v>9.6392901444770978</v>
      </c>
      <c r="G31" s="27">
        <v>12.987070975679938</v>
      </c>
      <c r="H31" s="27">
        <v>5.6563288266153773</v>
      </c>
      <c r="I31" s="27">
        <v>7.5870462745673981</v>
      </c>
      <c r="J31" s="36">
        <v>8.6166066304160065</v>
      </c>
      <c r="K31" s="45">
        <v>18</v>
      </c>
      <c r="L31" s="18"/>
    </row>
    <row r="32" spans="1:15">
      <c r="A32" s="16"/>
      <c r="B32" s="11" t="s">
        <v>26</v>
      </c>
      <c r="C32" s="27">
        <v>5.8712099020032884</v>
      </c>
      <c r="D32" s="27">
        <v>4.6869389216754982</v>
      </c>
      <c r="E32" s="27">
        <v>8.5005592119413258</v>
      </c>
      <c r="F32" s="27">
        <v>9.6056081351310585</v>
      </c>
      <c r="G32" s="27">
        <v>9.6589567732045936</v>
      </c>
      <c r="H32" s="27">
        <v>6.9585265249243324</v>
      </c>
      <c r="I32" s="27">
        <v>9.8830366953543773</v>
      </c>
      <c r="J32" s="36">
        <v>8.2218597339874506</v>
      </c>
      <c r="K32" s="45">
        <v>19</v>
      </c>
      <c r="L32" s="18"/>
    </row>
    <row r="33" spans="1:14">
      <c r="A33" s="16"/>
      <c r="B33" s="11" t="s">
        <v>6</v>
      </c>
      <c r="C33" s="27">
        <v>1.7001545595054095</v>
      </c>
      <c r="D33" s="27">
        <v>2.3709899649103634</v>
      </c>
      <c r="E33" s="27">
        <v>4.048443802670624</v>
      </c>
      <c r="F33" s="27">
        <v>16.641578207821478</v>
      </c>
      <c r="G33" s="27">
        <v>11.957014683094716</v>
      </c>
      <c r="H33" s="27">
        <v>7.5162962620037712</v>
      </c>
      <c r="I33" s="27">
        <v>6.3389912802476394</v>
      </c>
      <c r="J33" s="36">
        <v>7.8719082045857283</v>
      </c>
      <c r="K33" s="45">
        <v>20</v>
      </c>
      <c r="L33" s="18"/>
    </row>
    <row r="34" spans="1:14">
      <c r="A34" s="16"/>
      <c r="B34" s="11" t="s">
        <v>9</v>
      </c>
      <c r="C34" s="27">
        <v>2.4457806904938857</v>
      </c>
      <c r="D34" s="27">
        <v>2.4314233201169824</v>
      </c>
      <c r="E34" s="27">
        <v>2.537359328817169</v>
      </c>
      <c r="F34" s="27">
        <v>13.553382748735817</v>
      </c>
      <c r="G34" s="27">
        <v>12.435051958433254</v>
      </c>
      <c r="H34" s="27">
        <v>10.651789930949256</v>
      </c>
      <c r="I34" s="27">
        <v>4.9266441382895767</v>
      </c>
      <c r="J34" s="36">
        <v>7.5056912713156052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21.259507811601587</v>
      </c>
      <c r="G35" s="27">
        <v>14.619207704007984</v>
      </c>
      <c r="H35" s="27">
        <v>9.8270014840690294</v>
      </c>
      <c r="I35" s="27">
        <v>11.71403184828333</v>
      </c>
      <c r="J35" s="36">
        <v>6.5011007036610629</v>
      </c>
      <c r="K35" s="45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>
        <v>22.633960615423025</v>
      </c>
      <c r="G36" s="27">
        <v>14.343727856806854</v>
      </c>
      <c r="H36" s="27">
        <v>7.3312990784456966</v>
      </c>
      <c r="I36" s="27">
        <v>7.8096482072154556</v>
      </c>
      <c r="J36" s="36">
        <v>3.0917345021916098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10.711921260537583</v>
      </c>
      <c r="G37" s="27">
        <v>3.7734299053904192</v>
      </c>
      <c r="H37" s="27">
        <v>3.4138620236354611</v>
      </c>
      <c r="I37" s="27">
        <v>4.4559379351501889</v>
      </c>
      <c r="J37" s="36">
        <v>2.128935532233883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15</v>
      </c>
      <c r="C13" s="27"/>
      <c r="D13" s="27"/>
      <c r="E13" s="27"/>
      <c r="F13" s="27">
        <v>38.149335930285275</v>
      </c>
      <c r="G13" s="27">
        <v>35.559427206130678</v>
      </c>
      <c r="H13" s="27">
        <v>31.425441823205329</v>
      </c>
      <c r="I13" s="27">
        <v>27.535728304023579</v>
      </c>
      <c r="J13" s="36">
        <v>37.304030105582612</v>
      </c>
      <c r="K13" s="45">
        <v>1</v>
      </c>
      <c r="L13" s="18"/>
    </row>
    <row r="14" spans="1:15">
      <c r="A14" s="16"/>
      <c r="B14" s="11" t="s">
        <v>184</v>
      </c>
      <c r="C14" s="27"/>
      <c r="D14" s="27"/>
      <c r="E14" s="27"/>
      <c r="F14" s="27">
        <v>29.563542383730056</v>
      </c>
      <c r="G14" s="27">
        <v>38.101306645582781</v>
      </c>
      <c r="H14" s="27">
        <v>30.490235559792222</v>
      </c>
      <c r="I14" s="27">
        <v>31.712188676118497</v>
      </c>
      <c r="J14" s="36">
        <v>37.192678613004816</v>
      </c>
      <c r="K14" s="45">
        <v>2</v>
      </c>
      <c r="L14" s="18"/>
    </row>
    <row r="15" spans="1:15">
      <c r="A15" s="16"/>
      <c r="B15" s="11" t="s">
        <v>11</v>
      </c>
      <c r="C15" s="27">
        <v>30.045753765042594</v>
      </c>
      <c r="D15" s="27">
        <v>27.775303691171494</v>
      </c>
      <c r="E15" s="27">
        <v>27.033101625535849</v>
      </c>
      <c r="F15" s="27">
        <v>39.33303604888026</v>
      </c>
      <c r="G15" s="27">
        <v>34.351756540527326</v>
      </c>
      <c r="H15" s="27">
        <v>27.410996058738434</v>
      </c>
      <c r="I15" s="27">
        <v>35.40235363126444</v>
      </c>
      <c r="J15" s="36">
        <v>34.294351200144376</v>
      </c>
      <c r="K15" s="45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>
        <v>28.454620211626214</v>
      </c>
      <c r="G16" s="27">
        <v>37.01656959478229</v>
      </c>
      <c r="H16" s="27">
        <v>29.398591448463474</v>
      </c>
      <c r="I16" s="27">
        <v>30.500554799494822</v>
      </c>
      <c r="J16" s="36">
        <v>30.751984512734392</v>
      </c>
      <c r="K16" s="45">
        <v>4</v>
      </c>
      <c r="L16" s="18"/>
    </row>
    <row r="17" spans="1:15">
      <c r="A17" s="16"/>
      <c r="B17" s="11" t="s">
        <v>20</v>
      </c>
      <c r="C17" s="27">
        <v>31.283112981347923</v>
      </c>
      <c r="D17" s="27">
        <v>28.610423154302257</v>
      </c>
      <c r="E17" s="27">
        <v>27.780536709022552</v>
      </c>
      <c r="F17" s="27">
        <v>25.678672443539881</v>
      </c>
      <c r="G17" s="27">
        <v>23.796729519425313</v>
      </c>
      <c r="H17" s="27">
        <v>13.168032360937133</v>
      </c>
      <c r="I17" s="27">
        <v>32.290407102807478</v>
      </c>
      <c r="J17" s="36">
        <v>30.19441162830363</v>
      </c>
      <c r="K17" s="45">
        <v>5</v>
      </c>
      <c r="L17" s="18"/>
    </row>
    <row r="18" spans="1:15">
      <c r="A18" s="16"/>
      <c r="B18" s="11" t="s">
        <v>18</v>
      </c>
      <c r="C18" s="27"/>
      <c r="D18" s="27"/>
      <c r="E18" s="27"/>
      <c r="F18" s="27">
        <v>36.056350170262512</v>
      </c>
      <c r="G18" s="27">
        <v>37.477907624088047</v>
      </c>
      <c r="H18" s="27">
        <v>16.051552143213506</v>
      </c>
      <c r="I18" s="27">
        <v>18.172633042165057</v>
      </c>
      <c r="J18" s="36">
        <v>28.125353475687163</v>
      </c>
      <c r="K18" s="45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>
        <v>41.041294877178245</v>
      </c>
      <c r="G19" s="27">
        <v>38.636974511183169</v>
      </c>
      <c r="H19" s="27">
        <v>30.878725637046937</v>
      </c>
      <c r="I19" s="27">
        <v>30.536939707603683</v>
      </c>
      <c r="J19" s="36">
        <v>28.099724546905968</v>
      </c>
      <c r="K19" s="45">
        <v>7</v>
      </c>
      <c r="L19" s="18"/>
    </row>
    <row r="20" spans="1:15">
      <c r="A20" s="16"/>
      <c r="B20" s="12" t="s">
        <v>27</v>
      </c>
      <c r="C20" s="28">
        <v>26.314483957227768</v>
      </c>
      <c r="D20" s="28">
        <v>24.769158409933777</v>
      </c>
      <c r="E20" s="28">
        <v>25.320263842023742</v>
      </c>
      <c r="F20" s="28">
        <v>30.334213307401146</v>
      </c>
      <c r="G20" s="28">
        <v>30.570311656771654</v>
      </c>
      <c r="H20" s="28">
        <v>24.47984326607687</v>
      </c>
      <c r="I20" s="28">
        <v>26.932595853184537</v>
      </c>
      <c r="J20" s="50">
        <v>27.364560669537724</v>
      </c>
      <c r="K20" s="45"/>
      <c r="L20" s="18"/>
    </row>
    <row r="21" spans="1:15">
      <c r="A21" s="16"/>
      <c r="B21" s="12" t="s">
        <v>5</v>
      </c>
      <c r="C21" s="50">
        <v>23.790011296280948</v>
      </c>
      <c r="D21" s="50">
        <v>21.618411698498402</v>
      </c>
      <c r="E21" s="50">
        <v>26.379815905860948</v>
      </c>
      <c r="F21" s="50">
        <v>24.010798784473852</v>
      </c>
      <c r="G21" s="50">
        <v>29.482923693819966</v>
      </c>
      <c r="H21" s="50">
        <v>22.775591739220975</v>
      </c>
      <c r="I21" s="50">
        <v>24.728617165393381</v>
      </c>
      <c r="J21" s="50">
        <v>26.888573402163029</v>
      </c>
      <c r="K21" s="107">
        <v>8</v>
      </c>
      <c r="L21" s="18"/>
    </row>
    <row r="22" spans="1:15">
      <c r="A22" s="16"/>
      <c r="B22" s="11" t="s">
        <v>16</v>
      </c>
      <c r="C22" s="27"/>
      <c r="D22" s="27"/>
      <c r="E22" s="27"/>
      <c r="F22" s="27">
        <v>29.931124837771684</v>
      </c>
      <c r="G22" s="27">
        <v>29.066160299944777</v>
      </c>
      <c r="H22" s="27">
        <v>28.174273636612035</v>
      </c>
      <c r="I22" s="27">
        <v>28.49459939746491</v>
      </c>
      <c r="J22" s="36">
        <v>26.759023968401312</v>
      </c>
      <c r="K22" s="45">
        <v>9</v>
      </c>
      <c r="L22" s="18"/>
    </row>
    <row r="23" spans="1:15">
      <c r="A23" s="16"/>
      <c r="B23" s="154" t="s">
        <v>8</v>
      </c>
      <c r="C23" s="49">
        <v>34.35941414987709</v>
      </c>
      <c r="D23" s="49">
        <v>30.705666895089706</v>
      </c>
      <c r="E23" s="49">
        <v>28.236705882992467</v>
      </c>
      <c r="F23" s="49">
        <v>31.361312448412697</v>
      </c>
      <c r="G23" s="49">
        <v>32.145297068436236</v>
      </c>
      <c r="H23" s="49">
        <v>23.712826035236226</v>
      </c>
      <c r="I23" s="49">
        <v>28.136043359742878</v>
      </c>
      <c r="J23" s="36">
        <v>26.300153323291536</v>
      </c>
      <c r="K23" s="45">
        <v>10</v>
      </c>
      <c r="L23" s="18"/>
      <c r="N23" s="23"/>
      <c r="O23" s="34"/>
    </row>
    <row r="24" spans="1:15">
      <c r="A24" s="16"/>
      <c r="B24" s="11" t="s">
        <v>9</v>
      </c>
      <c r="C24" s="27">
        <v>32.806031279340395</v>
      </c>
      <c r="D24" s="27">
        <v>32.417205146285362</v>
      </c>
      <c r="E24" s="27">
        <v>34.322391731380002</v>
      </c>
      <c r="F24" s="27">
        <v>34.569935124033307</v>
      </c>
      <c r="G24" s="27">
        <v>29.13691773853645</v>
      </c>
      <c r="H24" s="27">
        <v>27.385621051011004</v>
      </c>
      <c r="I24" s="27">
        <v>25.071380296334812</v>
      </c>
      <c r="J24" s="36">
        <v>26.057490566257258</v>
      </c>
      <c r="K24" s="45">
        <v>11</v>
      </c>
      <c r="L24" s="18"/>
      <c r="N24" s="23"/>
      <c r="O24" s="34"/>
    </row>
    <row r="25" spans="1:15">
      <c r="A25" s="16"/>
      <c r="B25" s="11" t="s">
        <v>25</v>
      </c>
      <c r="C25" s="27">
        <v>30.075754053846225</v>
      </c>
      <c r="D25" s="27">
        <v>25.46107509369747</v>
      </c>
      <c r="E25" s="27">
        <v>28.868689914470536</v>
      </c>
      <c r="F25" s="27">
        <v>33.107654601835868</v>
      </c>
      <c r="G25" s="27">
        <v>34.596786126652454</v>
      </c>
      <c r="H25" s="27">
        <v>27.580363933844453</v>
      </c>
      <c r="I25" s="27">
        <v>30.195936430226372</v>
      </c>
      <c r="J25" s="36">
        <v>25.88795644528955</v>
      </c>
      <c r="K25" s="45">
        <v>12</v>
      </c>
      <c r="L25" s="18"/>
    </row>
    <row r="26" spans="1:15">
      <c r="A26" s="16"/>
      <c r="B26" s="11" t="s">
        <v>21</v>
      </c>
      <c r="C26" s="27">
        <v>31.972219465815044</v>
      </c>
      <c r="D26" s="27">
        <v>30.716701486227461</v>
      </c>
      <c r="E26" s="27">
        <v>27.857649673753233</v>
      </c>
      <c r="F26" s="27">
        <v>33.919267200310841</v>
      </c>
      <c r="G26" s="27">
        <v>30.949267444105423</v>
      </c>
      <c r="H26" s="27">
        <v>25.508244834620715</v>
      </c>
      <c r="I26" s="27">
        <v>25.58161941343473</v>
      </c>
      <c r="J26" s="36">
        <v>25.849482267797818</v>
      </c>
      <c r="K26" s="45">
        <v>13</v>
      </c>
      <c r="L26" s="18"/>
    </row>
    <row r="27" spans="1:15">
      <c r="A27" s="16"/>
      <c r="B27" s="11" t="s">
        <v>17</v>
      </c>
      <c r="C27" s="27"/>
      <c r="D27" s="27"/>
      <c r="E27" s="27"/>
      <c r="F27" s="27">
        <v>31.660580197776046</v>
      </c>
      <c r="G27" s="27">
        <v>20.820863616930311</v>
      </c>
      <c r="H27" s="27">
        <v>17.159135096403805</v>
      </c>
      <c r="I27" s="27">
        <v>14.093942592529535</v>
      </c>
      <c r="J27" s="36">
        <v>23.830754098642309</v>
      </c>
      <c r="K27" s="45">
        <v>14</v>
      </c>
      <c r="L27" s="18"/>
    </row>
    <row r="28" spans="1:15">
      <c r="A28" s="16"/>
      <c r="B28" s="11" t="s">
        <v>23</v>
      </c>
      <c r="C28" s="27">
        <v>27.445053461031431</v>
      </c>
      <c r="D28" s="27">
        <v>24.57016117037978</v>
      </c>
      <c r="E28" s="27">
        <v>29.158602681916602</v>
      </c>
      <c r="F28" s="27">
        <v>18.481002497212433</v>
      </c>
      <c r="G28" s="27">
        <v>21.774813704964227</v>
      </c>
      <c r="H28" s="27">
        <v>20.599632161961058</v>
      </c>
      <c r="I28" s="27">
        <v>23.063631444977332</v>
      </c>
      <c r="J28" s="36">
        <v>23.536603384088416</v>
      </c>
      <c r="K28" s="45">
        <v>15</v>
      </c>
      <c r="L28" s="18"/>
    </row>
    <row r="29" spans="1:15">
      <c r="A29" s="16"/>
      <c r="B29" s="11" t="s">
        <v>6</v>
      </c>
      <c r="C29" s="27">
        <v>15.546216428391515</v>
      </c>
      <c r="D29" s="27">
        <v>21.614279413429301</v>
      </c>
      <c r="E29" s="27">
        <v>28.411172222505009</v>
      </c>
      <c r="F29" s="27">
        <v>24.623603555976015</v>
      </c>
      <c r="G29" s="27">
        <v>22.376436290734471</v>
      </c>
      <c r="H29" s="27">
        <v>20.303041030905938</v>
      </c>
      <c r="I29" s="27">
        <v>22.914296229676882</v>
      </c>
      <c r="J29" s="36">
        <v>23.398599890848086</v>
      </c>
      <c r="K29" s="45">
        <v>16</v>
      </c>
      <c r="L29" s="18"/>
    </row>
    <row r="30" spans="1:15">
      <c r="A30" s="16"/>
      <c r="B30" s="11" t="s">
        <v>24</v>
      </c>
      <c r="C30" s="27">
        <v>20.255702675798826</v>
      </c>
      <c r="D30" s="27">
        <v>22.545178863089443</v>
      </c>
      <c r="E30" s="27">
        <v>13.933786019760319</v>
      </c>
      <c r="F30" s="27">
        <v>18.995415378370094</v>
      </c>
      <c r="G30" s="27">
        <v>21.815346652353256</v>
      </c>
      <c r="H30" s="27">
        <v>20.985961589921985</v>
      </c>
      <c r="I30" s="27">
        <v>22.529546952915894</v>
      </c>
      <c r="J30" s="36">
        <v>22.427818383200126</v>
      </c>
      <c r="K30" s="45">
        <v>17</v>
      </c>
      <c r="L30" s="18"/>
    </row>
    <row r="31" spans="1:15">
      <c r="A31" s="16"/>
      <c r="B31" s="11" t="s">
        <v>19</v>
      </c>
      <c r="C31" s="27">
        <v>28.473576292169607</v>
      </c>
      <c r="D31" s="27">
        <v>26.212927473672458</v>
      </c>
      <c r="E31" s="27">
        <v>22.522189418523688</v>
      </c>
      <c r="F31" s="27">
        <v>28.260684641224028</v>
      </c>
      <c r="G31" s="27">
        <v>30.572427756304066</v>
      </c>
      <c r="H31" s="27">
        <v>21.249115295095304</v>
      </c>
      <c r="I31" s="27">
        <v>25.604414431596677</v>
      </c>
      <c r="J31" s="36">
        <v>21.343553851792173</v>
      </c>
      <c r="K31" s="45">
        <v>18</v>
      </c>
      <c r="L31" s="18"/>
    </row>
    <row r="32" spans="1:15">
      <c r="A32" s="16"/>
      <c r="B32" s="11" t="s">
        <v>4</v>
      </c>
      <c r="C32" s="27"/>
      <c r="D32" s="27"/>
      <c r="E32" s="27"/>
      <c r="F32" s="27">
        <v>28.054919789704229</v>
      </c>
      <c r="G32" s="27">
        <v>31.370838709677418</v>
      </c>
      <c r="H32" s="27">
        <v>22.900015060758271</v>
      </c>
      <c r="I32" s="27">
        <v>26.021869790023189</v>
      </c>
      <c r="J32" s="36">
        <v>19.29419949395076</v>
      </c>
      <c r="K32" s="45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>
        <v>30.043320562889019</v>
      </c>
      <c r="G33" s="27">
        <v>21.859567077726137</v>
      </c>
      <c r="H33" s="27">
        <v>23.177175365254492</v>
      </c>
      <c r="I33" s="27">
        <v>17.634982379147544</v>
      </c>
      <c r="J33" s="36">
        <v>18.88844021878786</v>
      </c>
      <c r="K33" s="45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>
        <v>35.4367568579721</v>
      </c>
      <c r="G34" s="27">
        <v>32.287529549067834</v>
      </c>
      <c r="H34" s="27">
        <v>13.348723269706589</v>
      </c>
      <c r="I34" s="27">
        <v>13.79881394575872</v>
      </c>
      <c r="J34" s="36">
        <v>16.363270417747565</v>
      </c>
      <c r="K34" s="45">
        <v>21</v>
      </c>
      <c r="L34" s="18"/>
    </row>
    <row r="35" spans="1:14">
      <c r="A35" s="16"/>
      <c r="B35" s="11" t="s">
        <v>26</v>
      </c>
      <c r="C35" s="27">
        <v>15.165762472219942</v>
      </c>
      <c r="D35" s="27">
        <v>31.511316264812468</v>
      </c>
      <c r="E35" s="27">
        <v>25.343348310827992</v>
      </c>
      <c r="F35" s="27">
        <v>25.291307747881302</v>
      </c>
      <c r="G35" s="27">
        <v>17.200914584690008</v>
      </c>
      <c r="H35" s="27">
        <v>13.514299473526259</v>
      </c>
      <c r="I35" s="27">
        <v>14.536855604529226</v>
      </c>
      <c r="J35" s="36">
        <v>16.021335532535247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24.743112670993934</v>
      </c>
      <c r="D36" s="27">
        <v>18.861740060298054</v>
      </c>
      <c r="E36" s="27">
        <v>23.904607430124607</v>
      </c>
      <c r="F36" s="27">
        <v>19.446821920153127</v>
      </c>
      <c r="G36" s="27">
        <v>20.092588309391559</v>
      </c>
      <c r="H36" s="27">
        <v>17.517855065284053</v>
      </c>
      <c r="I36" s="27">
        <v>21.761642219193135</v>
      </c>
      <c r="J36" s="36">
        <v>15.122484895889526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14.232540348089625</v>
      </c>
      <c r="G37" s="27">
        <v>7.5673973465503792</v>
      </c>
      <c r="H37" s="27">
        <v>5.3508430696588816</v>
      </c>
      <c r="I37" s="27">
        <v>7.2369206286055299</v>
      </c>
      <c r="J37" s="36">
        <v>2.8068574408447953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4</v>
      </c>
      <c r="C13" s="27"/>
      <c r="D13" s="27"/>
      <c r="E13" s="27"/>
      <c r="F13" s="27">
        <v>9.6286089443172926</v>
      </c>
      <c r="G13" s="27">
        <v>10.008516129032259</v>
      </c>
      <c r="H13" s="27">
        <v>8.3753669408429285</v>
      </c>
      <c r="I13" s="27">
        <v>10.303796776429724</v>
      </c>
      <c r="J13" s="36">
        <v>12.108014352357038</v>
      </c>
      <c r="K13" s="45">
        <v>1</v>
      </c>
      <c r="L13" s="18"/>
    </row>
    <row r="14" spans="1:15">
      <c r="A14" s="16"/>
      <c r="B14" s="12" t="s">
        <v>5</v>
      </c>
      <c r="C14" s="50">
        <v>10.705222060003978</v>
      </c>
      <c r="D14" s="50">
        <v>9.3087719288258519</v>
      </c>
      <c r="E14" s="50">
        <v>9.5628318520563713</v>
      </c>
      <c r="F14" s="50">
        <v>7.1023088045908862</v>
      </c>
      <c r="G14" s="50">
        <v>11.736236325193982</v>
      </c>
      <c r="H14" s="50">
        <v>11.505791204893583</v>
      </c>
      <c r="I14" s="50">
        <v>11.008657007172477</v>
      </c>
      <c r="J14" s="50">
        <v>13.246316699560049</v>
      </c>
      <c r="K14" s="107">
        <v>2</v>
      </c>
      <c r="L14" s="18"/>
    </row>
    <row r="15" spans="1:15">
      <c r="A15" s="16"/>
      <c r="B15" s="11" t="s">
        <v>20</v>
      </c>
      <c r="C15" s="27">
        <v>11.959993195248229</v>
      </c>
      <c r="D15" s="27">
        <v>11.191976468557238</v>
      </c>
      <c r="E15" s="27">
        <v>10.793160927497951</v>
      </c>
      <c r="F15" s="27">
        <v>6.3645127985395247</v>
      </c>
      <c r="G15" s="27">
        <v>5.7677927550100749</v>
      </c>
      <c r="H15" s="27">
        <v>5.6898989677976948</v>
      </c>
      <c r="I15" s="27">
        <v>11.278454742785659</v>
      </c>
      <c r="J15" s="36">
        <v>12.496684317979183</v>
      </c>
      <c r="K15" s="45">
        <v>3</v>
      </c>
      <c r="L15" s="18"/>
    </row>
    <row r="16" spans="1:15">
      <c r="A16" s="16"/>
      <c r="B16" s="11" t="s">
        <v>6</v>
      </c>
      <c r="C16" s="27">
        <v>4.2279914418921916</v>
      </c>
      <c r="D16" s="27">
        <v>6.9386926670856095</v>
      </c>
      <c r="E16" s="27">
        <v>8.4932930766118986</v>
      </c>
      <c r="F16" s="27">
        <v>6.124922902841349</v>
      </c>
      <c r="G16" s="27">
        <v>10.987304364867059</v>
      </c>
      <c r="H16" s="27">
        <v>9.4498803140428791</v>
      </c>
      <c r="I16" s="27">
        <v>14.711698705903395</v>
      </c>
      <c r="J16" s="36">
        <v>10.443294905570117</v>
      </c>
      <c r="K16" s="45">
        <v>4</v>
      </c>
      <c r="L16" s="18"/>
    </row>
    <row r="17" spans="1:15">
      <c r="A17" s="16"/>
      <c r="B17" s="11" t="s">
        <v>21</v>
      </c>
      <c r="C17" s="27">
        <v>10.930054536359938</v>
      </c>
      <c r="D17" s="27">
        <v>10.506511736723075</v>
      </c>
      <c r="E17" s="27">
        <v>8.9601817412232343</v>
      </c>
      <c r="F17" s="27">
        <v>7.4294760903846919</v>
      </c>
      <c r="G17" s="27">
        <v>8.4189690278432963</v>
      </c>
      <c r="H17" s="27">
        <v>8.3130535171620181</v>
      </c>
      <c r="I17" s="27">
        <v>11.495207386295856</v>
      </c>
      <c r="J17" s="36">
        <v>9.1286936943939736</v>
      </c>
      <c r="K17" s="45">
        <v>5</v>
      </c>
      <c r="L17" s="18"/>
    </row>
    <row r="18" spans="1:15">
      <c r="A18" s="16"/>
      <c r="B18" s="11" t="s">
        <v>7</v>
      </c>
      <c r="C18" s="27"/>
      <c r="D18" s="27"/>
      <c r="E18" s="27"/>
      <c r="F18" s="27">
        <v>11.128795680803918</v>
      </c>
      <c r="G18" s="27">
        <v>9.7022168499651631</v>
      </c>
      <c r="H18" s="27">
        <v>4.5611105312597839</v>
      </c>
      <c r="I18" s="27">
        <v>4.2876385625069249</v>
      </c>
      <c r="J18" s="36">
        <v>5.6344485195455762</v>
      </c>
      <c r="K18" s="45">
        <v>6</v>
      </c>
      <c r="L18" s="18"/>
    </row>
    <row r="19" spans="1:15">
      <c r="A19" s="16"/>
      <c r="B19" s="11" t="s">
        <v>8</v>
      </c>
      <c r="C19" s="27">
        <v>20.288050881172754</v>
      </c>
      <c r="D19" s="27">
        <v>18.527646534715625</v>
      </c>
      <c r="E19" s="27">
        <v>16.397606522132058</v>
      </c>
      <c r="F19" s="27">
        <v>12.863265528705092</v>
      </c>
      <c r="G19" s="27">
        <v>15.752177713092742</v>
      </c>
      <c r="H19" s="27">
        <v>15.405141433240255</v>
      </c>
      <c r="I19" s="27">
        <v>16.628838612906225</v>
      </c>
      <c r="J19" s="36">
        <v>15.040389840708007</v>
      </c>
      <c r="K19" s="45">
        <v>7</v>
      </c>
      <c r="L19" s="18"/>
    </row>
    <row r="20" spans="1:15">
      <c r="A20" s="16"/>
      <c r="B20" s="11" t="s">
        <v>22</v>
      </c>
      <c r="C20" s="27">
        <v>10.794905948932634</v>
      </c>
      <c r="D20" s="27">
        <v>9.9109119455243189</v>
      </c>
      <c r="E20" s="27">
        <v>14.275301746169699</v>
      </c>
      <c r="F20" s="27">
        <v>8.4661261583710061</v>
      </c>
      <c r="G20" s="27">
        <v>8.04312010504254</v>
      </c>
      <c r="H20" s="27">
        <v>6.6145370068042535</v>
      </c>
      <c r="I20" s="27">
        <v>10.070765433103441</v>
      </c>
      <c r="J20" s="36">
        <v>8.4963992879490782</v>
      </c>
      <c r="K20" s="45">
        <v>8</v>
      </c>
      <c r="L20" s="18"/>
    </row>
    <row r="21" spans="1:15">
      <c r="A21" s="16"/>
      <c r="B21" s="11" t="s">
        <v>9</v>
      </c>
      <c r="C21" s="53">
        <v>15.319561353030666</v>
      </c>
      <c r="D21" s="53">
        <v>15.340369210139986</v>
      </c>
      <c r="E21" s="53">
        <v>14.373473958620183</v>
      </c>
      <c r="F21" s="53">
        <v>12.650326813290572</v>
      </c>
      <c r="G21" s="53">
        <v>11.049569435360802</v>
      </c>
      <c r="H21" s="53">
        <v>11.090144613355358</v>
      </c>
      <c r="I21" s="53">
        <v>11.909123992721602</v>
      </c>
      <c r="J21" s="36">
        <v>17.370690825321599</v>
      </c>
      <c r="K21" s="108">
        <v>9</v>
      </c>
      <c r="L21" s="18"/>
    </row>
    <row r="22" spans="1:15">
      <c r="A22" s="16"/>
      <c r="B22" s="11" t="s">
        <v>10</v>
      </c>
      <c r="C22" s="53"/>
      <c r="D22" s="53"/>
      <c r="E22" s="53"/>
      <c r="F22" s="53">
        <v>8.6902158545854515</v>
      </c>
      <c r="G22" s="53">
        <v>12.021255693892716</v>
      </c>
      <c r="H22" s="53">
        <v>12.705152757145669</v>
      </c>
      <c r="I22" s="53">
        <v>15.430667101135368</v>
      </c>
      <c r="J22" s="36">
        <v>16.184275296073995</v>
      </c>
      <c r="K22" s="108">
        <v>10</v>
      </c>
      <c r="L22" s="18"/>
    </row>
    <row r="23" spans="1:15">
      <c r="A23" s="16"/>
      <c r="B23" s="11" t="s">
        <v>11</v>
      </c>
      <c r="C23" s="27">
        <v>16.213284574779806</v>
      </c>
      <c r="D23" s="27">
        <v>11.20711514162311</v>
      </c>
      <c r="E23" s="27">
        <v>10.500553305327847</v>
      </c>
      <c r="F23" s="27">
        <v>12.355518709031792</v>
      </c>
      <c r="G23" s="27">
        <v>13.1515812431843</v>
      </c>
      <c r="H23" s="27">
        <v>13.903680206402466</v>
      </c>
      <c r="I23" s="27">
        <v>20.999560068922534</v>
      </c>
      <c r="J23" s="36">
        <v>20.4134632737773</v>
      </c>
      <c r="K23" s="45">
        <v>11</v>
      </c>
      <c r="L23" s="18"/>
      <c r="N23" s="23"/>
      <c r="O23" s="34"/>
    </row>
    <row r="24" spans="1:15">
      <c r="A24" s="16"/>
      <c r="B24" s="11" t="s">
        <v>23</v>
      </c>
      <c r="C24" s="53">
        <v>12.785593852469852</v>
      </c>
      <c r="D24" s="53">
        <v>9.184256437254037</v>
      </c>
      <c r="E24" s="53">
        <v>12.422942017459579</v>
      </c>
      <c r="F24" s="53">
        <v>5.6151533509179243</v>
      </c>
      <c r="G24" s="53">
        <v>9.1050148341453259</v>
      </c>
      <c r="H24" s="53">
        <v>10.393179552697715</v>
      </c>
      <c r="I24" s="53">
        <v>11.52171823584489</v>
      </c>
      <c r="J24" s="36">
        <v>12.466418197747132</v>
      </c>
      <c r="K24" s="108">
        <v>12</v>
      </c>
      <c r="L24" s="18"/>
      <c r="N24" s="23"/>
      <c r="O24" s="34"/>
    </row>
    <row r="25" spans="1:15">
      <c r="A25" s="16"/>
      <c r="B25" s="11" t="s">
        <v>12</v>
      </c>
      <c r="C25" s="53"/>
      <c r="D25" s="53"/>
      <c r="E25" s="53"/>
      <c r="F25" s="53">
        <v>12.884802120512283</v>
      </c>
      <c r="G25" s="53">
        <v>17.759820657550854</v>
      </c>
      <c r="H25" s="53">
        <v>17.133819471227874</v>
      </c>
      <c r="I25" s="53">
        <v>17.578779463404558</v>
      </c>
      <c r="J25" s="36">
        <v>14.755454965466017</v>
      </c>
      <c r="K25" s="108">
        <v>13</v>
      </c>
      <c r="L25" s="18"/>
    </row>
    <row r="26" spans="1:15">
      <c r="A26" s="16"/>
      <c r="B26" s="11" t="s">
        <v>13</v>
      </c>
      <c r="C26" s="27"/>
      <c r="D26" s="27"/>
      <c r="E26" s="27"/>
      <c r="F26" s="27">
        <v>8.2707952616395009</v>
      </c>
      <c r="G26" s="27">
        <v>3.6859518565593246</v>
      </c>
      <c r="H26" s="27">
        <v>7.8920829203120251</v>
      </c>
      <c r="I26" s="27">
        <v>5.1989826451226806</v>
      </c>
      <c r="J26" s="36">
        <v>5.7707132630960691</v>
      </c>
      <c r="K26" s="45">
        <v>14</v>
      </c>
      <c r="L26" s="18"/>
    </row>
    <row r="27" spans="1:15">
      <c r="A27" s="16"/>
      <c r="B27" s="11" t="s">
        <v>184</v>
      </c>
      <c r="C27" s="27"/>
      <c r="D27" s="27"/>
      <c r="E27" s="27"/>
      <c r="F27" s="27">
        <v>9.7212661377003258</v>
      </c>
      <c r="G27" s="27">
        <v>15.481565477924351</v>
      </c>
      <c r="H27" s="27">
        <v>12.961650804655122</v>
      </c>
      <c r="I27" s="27">
        <v>16.376584693614994</v>
      </c>
      <c r="J27" s="36">
        <v>15.155810258274549</v>
      </c>
      <c r="K27" s="45">
        <v>15</v>
      </c>
      <c r="L27" s="18"/>
    </row>
    <row r="28" spans="1:15">
      <c r="A28" s="16"/>
      <c r="B28" s="11" t="s">
        <v>14</v>
      </c>
      <c r="C28" s="27"/>
      <c r="D28" s="27"/>
      <c r="E28" s="27"/>
      <c r="F28" s="27">
        <v>5.0242014976975478</v>
      </c>
      <c r="G28" s="27">
        <v>2.7711981598367954</v>
      </c>
      <c r="H28" s="27">
        <v>2.8370601886007858</v>
      </c>
      <c r="I28" s="27">
        <v>3.4069358795835814</v>
      </c>
      <c r="J28" s="36">
        <v>1.9177367837820223</v>
      </c>
      <c r="K28" s="45">
        <v>16</v>
      </c>
      <c r="L28" s="18"/>
    </row>
    <row r="29" spans="1:15">
      <c r="A29" s="16"/>
      <c r="B29" s="11" t="s">
        <v>15</v>
      </c>
      <c r="C29" s="27"/>
      <c r="D29" s="27"/>
      <c r="E29" s="27"/>
      <c r="F29" s="27">
        <v>10.357472673237405</v>
      </c>
      <c r="G29" s="27">
        <v>12.185283729914499</v>
      </c>
      <c r="H29" s="27">
        <v>8.0631713178674786</v>
      </c>
      <c r="I29" s="27">
        <v>8.7945357090001224</v>
      </c>
      <c r="J29" s="36">
        <v>15.999493249565949</v>
      </c>
      <c r="K29" s="45">
        <v>17</v>
      </c>
      <c r="L29" s="18"/>
    </row>
    <row r="30" spans="1:15">
      <c r="A30" s="16"/>
      <c r="B30" s="11" t="s">
        <v>16</v>
      </c>
      <c r="C30" s="27"/>
      <c r="D30" s="27"/>
      <c r="E30" s="27"/>
      <c r="F30" s="27">
        <v>11.53463882637052</v>
      </c>
      <c r="G30" s="27">
        <v>12.453521154051099</v>
      </c>
      <c r="H30" s="27">
        <v>13.570212895149004</v>
      </c>
      <c r="I30" s="27">
        <v>14.819204764747534</v>
      </c>
      <c r="J30" s="36">
        <v>8.0827509527134964</v>
      </c>
      <c r="K30" s="45">
        <v>18</v>
      </c>
      <c r="L30" s="18"/>
    </row>
    <row r="31" spans="1:15">
      <c r="A31" s="16"/>
      <c r="B31" s="12" t="s">
        <v>27</v>
      </c>
      <c r="C31" s="28">
        <v>10.887279720692492</v>
      </c>
      <c r="D31" s="28">
        <v>10.218271375421645</v>
      </c>
      <c r="E31" s="28">
        <v>10.172467029533356</v>
      </c>
      <c r="F31" s="28">
        <v>8.5897817450871869</v>
      </c>
      <c r="G31" s="28">
        <v>10.091960479675114</v>
      </c>
      <c r="H31" s="28">
        <v>9.0995746358738003</v>
      </c>
      <c r="I31" s="28">
        <v>11.027111767589961</v>
      </c>
      <c r="J31" s="50">
        <v>12.041069840511987</v>
      </c>
      <c r="K31" s="45"/>
      <c r="L31" s="18"/>
    </row>
    <row r="32" spans="1:15">
      <c r="A32" s="16"/>
      <c r="B32" s="11" t="s">
        <v>17</v>
      </c>
      <c r="C32" s="27"/>
      <c r="D32" s="27"/>
      <c r="E32" s="27"/>
      <c r="F32" s="27">
        <v>11.320832136555742</v>
      </c>
      <c r="G32" s="27">
        <v>6.0347231258248595</v>
      </c>
      <c r="H32" s="27">
        <v>6.7366884975161758</v>
      </c>
      <c r="I32" s="27">
        <v>6.9146038339745992</v>
      </c>
      <c r="J32" s="36">
        <v>10.959922000163218</v>
      </c>
      <c r="K32" s="45">
        <v>19</v>
      </c>
      <c r="L32" s="18"/>
    </row>
    <row r="33" spans="1:14">
      <c r="A33" s="16"/>
      <c r="B33" s="11" t="s">
        <v>18</v>
      </c>
      <c r="C33" s="27"/>
      <c r="D33" s="27"/>
      <c r="E33" s="27"/>
      <c r="F33" s="27">
        <v>9.0402671460555641</v>
      </c>
      <c r="G33" s="27">
        <v>13.299427968522467</v>
      </c>
      <c r="H33" s="27">
        <v>7.1503530446878631</v>
      </c>
      <c r="I33" s="27">
        <v>8.3476343292546904</v>
      </c>
      <c r="J33" s="36">
        <v>13.20878421120984</v>
      </c>
      <c r="K33" s="45">
        <v>20</v>
      </c>
      <c r="L33" s="18"/>
    </row>
    <row r="34" spans="1:14">
      <c r="A34" s="16"/>
      <c r="B34" s="11" t="s">
        <v>19</v>
      </c>
      <c r="C34" s="27">
        <v>13.481120396162179</v>
      </c>
      <c r="D34" s="27">
        <v>10.662188814051282</v>
      </c>
      <c r="E34" s="27">
        <v>7.4311325659395022</v>
      </c>
      <c r="F34" s="27">
        <v>8.5078269285661623</v>
      </c>
      <c r="G34" s="27">
        <v>10.741366305403075</v>
      </c>
      <c r="H34" s="27">
        <v>9.519600835231854</v>
      </c>
      <c r="I34" s="27">
        <v>13.980003167943003</v>
      </c>
      <c r="J34" s="36">
        <v>11.060458686229362</v>
      </c>
      <c r="K34" s="45">
        <v>21</v>
      </c>
      <c r="L34" s="18"/>
    </row>
    <row r="35" spans="1:14">
      <c r="A35" s="16"/>
      <c r="B35" s="11" t="s">
        <v>24</v>
      </c>
      <c r="C35" s="27">
        <v>9.8231826688492578</v>
      </c>
      <c r="D35" s="27">
        <v>8.8355241327988487</v>
      </c>
      <c r="E35" s="27">
        <v>7.1499213217245421</v>
      </c>
      <c r="F35" s="27">
        <v>6.696396471015488</v>
      </c>
      <c r="G35" s="27">
        <v>8.7015329218468267</v>
      </c>
      <c r="H35" s="27">
        <v>10.291554311356292</v>
      </c>
      <c r="I35" s="27">
        <v>13.102283259786487</v>
      </c>
      <c r="J35" s="36">
        <v>10.82557109035897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14.096499360992379</v>
      </c>
      <c r="D36" s="27">
        <v>11.913844556896327</v>
      </c>
      <c r="E36" s="27">
        <v>14.012128624861504</v>
      </c>
      <c r="F36" s="27">
        <v>10.122571158270169</v>
      </c>
      <c r="G36" s="27">
        <v>11.638907440744676</v>
      </c>
      <c r="H36" s="27">
        <v>10.863393877898417</v>
      </c>
      <c r="I36" s="27">
        <v>15.442580631368532</v>
      </c>
      <c r="J36" s="36">
        <v>12.307046748842522</v>
      </c>
      <c r="K36" s="45">
        <v>23</v>
      </c>
      <c r="L36" s="18"/>
    </row>
    <row r="37" spans="1:14">
      <c r="A37" s="16"/>
      <c r="B37" s="11" t="s">
        <v>26</v>
      </c>
      <c r="C37" s="27">
        <v>10.842472922989193</v>
      </c>
      <c r="D37" s="27">
        <v>19.374956591471193</v>
      </c>
      <c r="E37" s="27">
        <v>10.133565621370501</v>
      </c>
      <c r="F37" s="27">
        <v>11.729045197768581</v>
      </c>
      <c r="G37" s="27">
        <v>6.7303129848680268</v>
      </c>
      <c r="H37" s="27">
        <v>5.9014379735762761</v>
      </c>
      <c r="I37" s="27">
        <v>6.4327457780413102</v>
      </c>
      <c r="J37" s="36">
        <v>9.505056795546615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3.2568923667717278</v>
      </c>
      <c r="D13" s="27">
        <v>2.5143349051477815</v>
      </c>
      <c r="E13" s="27">
        <v>3.3479807041481791</v>
      </c>
      <c r="F13" s="27">
        <v>3.9488586998620345</v>
      </c>
      <c r="G13" s="27">
        <v>3.4780215860332873</v>
      </c>
      <c r="H13" s="27">
        <v>4.3465787123041837</v>
      </c>
      <c r="I13" s="27">
        <v>7.4368515599222782</v>
      </c>
      <c r="J13" s="36">
        <v>8.5480960115502622</v>
      </c>
      <c r="K13" s="45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>
        <v>3.4039705207125461</v>
      </c>
      <c r="G14" s="27">
        <v>4.481265766182851</v>
      </c>
      <c r="H14" s="27">
        <v>4.0889606786820103</v>
      </c>
      <c r="I14" s="27">
        <v>4.3261582105000862</v>
      </c>
      <c r="J14" s="36">
        <v>6.51838492308074</v>
      </c>
      <c r="K14" s="45">
        <v>2</v>
      </c>
      <c r="L14" s="18"/>
    </row>
    <row r="15" spans="1:15">
      <c r="A15" s="16"/>
      <c r="B15" s="11" t="s">
        <v>8</v>
      </c>
      <c r="C15" s="27">
        <v>8.8048773419118902</v>
      </c>
      <c r="D15" s="27">
        <v>8.78480278809689</v>
      </c>
      <c r="E15" s="27">
        <v>6.3939779814169793</v>
      </c>
      <c r="F15" s="27">
        <v>4.6329946019311317</v>
      </c>
      <c r="G15" s="27">
        <v>5.3256169285944202</v>
      </c>
      <c r="H15" s="27">
        <v>5.423297980240668</v>
      </c>
      <c r="I15" s="27">
        <v>6.8716220779899349</v>
      </c>
      <c r="J15" s="36">
        <v>5.7124262951283393</v>
      </c>
      <c r="K15" s="45">
        <v>3</v>
      </c>
      <c r="L15" s="18"/>
    </row>
    <row r="16" spans="1:15">
      <c r="A16" s="16"/>
      <c r="B16" s="12" t="s">
        <v>5</v>
      </c>
      <c r="C16" s="50">
        <v>4.9341631811024991</v>
      </c>
      <c r="D16" s="50">
        <v>4.5865678123171536</v>
      </c>
      <c r="E16" s="50">
        <v>4.7847050628694365</v>
      </c>
      <c r="F16" s="50">
        <v>2.4929290178221803</v>
      </c>
      <c r="G16" s="50">
        <v>3.8370309476232496</v>
      </c>
      <c r="H16" s="50">
        <v>3.4924752487090829</v>
      </c>
      <c r="I16" s="50">
        <v>3.6997846483436949</v>
      </c>
      <c r="J16" s="50">
        <v>5.2025395822446026</v>
      </c>
      <c r="K16" s="107">
        <v>4</v>
      </c>
      <c r="L16" s="18"/>
    </row>
    <row r="17" spans="1:15">
      <c r="A17" s="16"/>
      <c r="B17" s="11" t="s">
        <v>20</v>
      </c>
      <c r="C17" s="49">
        <v>5.0163859706561116</v>
      </c>
      <c r="D17" s="49">
        <v>5.1370786218436066</v>
      </c>
      <c r="E17" s="49">
        <v>3.7657636307476006</v>
      </c>
      <c r="F17" s="49">
        <v>1.7129295143977399</v>
      </c>
      <c r="G17" s="49">
        <v>1.4401144267490185</v>
      </c>
      <c r="H17" s="49">
        <v>1.3910389304918143</v>
      </c>
      <c r="I17" s="49">
        <v>3.4444309110283804</v>
      </c>
      <c r="J17" s="36">
        <v>4.4129802462360948</v>
      </c>
      <c r="K17" s="130">
        <v>5</v>
      </c>
      <c r="L17" s="18"/>
    </row>
    <row r="18" spans="1:15">
      <c r="A18" s="16"/>
      <c r="B18" s="12" t="s">
        <v>27</v>
      </c>
      <c r="C18" s="28">
        <v>4.6314063456271182</v>
      </c>
      <c r="D18" s="28">
        <v>4.0197280293754174</v>
      </c>
      <c r="E18" s="28">
        <v>3.9048812176815155</v>
      </c>
      <c r="F18" s="28">
        <v>3.3596822504575532</v>
      </c>
      <c r="G18" s="28">
        <v>3.4319174808555362</v>
      </c>
      <c r="H18" s="28">
        <v>3.0641282453311316</v>
      </c>
      <c r="I18" s="28">
        <v>4.1036820046736668</v>
      </c>
      <c r="J18" s="50">
        <v>4.2703241279979949</v>
      </c>
      <c r="K18" s="130"/>
      <c r="L18" s="18"/>
    </row>
    <row r="19" spans="1:15">
      <c r="A19" s="16"/>
      <c r="B19" s="11" t="s">
        <v>24</v>
      </c>
      <c r="C19" s="27">
        <v>4.4045898181946725</v>
      </c>
      <c r="D19" s="27">
        <v>3.9272671042896432</v>
      </c>
      <c r="E19" s="27">
        <v>2.4216256887653063</v>
      </c>
      <c r="F19" s="27">
        <v>1.9587948370443253</v>
      </c>
      <c r="G19" s="27">
        <v>3.0381436465366578</v>
      </c>
      <c r="H19" s="27">
        <v>3.6187810049196187</v>
      </c>
      <c r="I19" s="27">
        <v>6.0153255423475969</v>
      </c>
      <c r="J19" s="36">
        <v>4.10720401024252</v>
      </c>
      <c r="K19" s="45">
        <v>6</v>
      </c>
      <c r="L19" s="18"/>
    </row>
    <row r="20" spans="1:15">
      <c r="A20" s="16"/>
      <c r="B20" s="11" t="s">
        <v>25</v>
      </c>
      <c r="C20" s="27">
        <v>5.3921658922847469</v>
      </c>
      <c r="D20" s="27">
        <v>4.280330316222452</v>
      </c>
      <c r="E20" s="27">
        <v>6.1735826342124067</v>
      </c>
      <c r="F20" s="27">
        <v>3.7718004660048807</v>
      </c>
      <c r="G20" s="27">
        <v>4.5067869322060918</v>
      </c>
      <c r="H20" s="27">
        <v>4.3517221864466045</v>
      </c>
      <c r="I20" s="27">
        <v>6.9022696237069177</v>
      </c>
      <c r="J20" s="36">
        <v>4.1002676636321285</v>
      </c>
      <c r="K20" s="45">
        <v>7</v>
      </c>
      <c r="L20" s="18"/>
    </row>
    <row r="21" spans="1:15">
      <c r="A21" s="16"/>
      <c r="B21" s="11" t="s">
        <v>4</v>
      </c>
      <c r="C21" s="53"/>
      <c r="D21" s="53"/>
      <c r="E21" s="53"/>
      <c r="F21" s="53">
        <v>4.2502893383364224</v>
      </c>
      <c r="G21" s="53">
        <v>3.9721290322580649</v>
      </c>
      <c r="H21" s="53">
        <v>3.6402116961320279</v>
      </c>
      <c r="I21" s="53">
        <v>4.7630524283616547</v>
      </c>
      <c r="J21" s="36">
        <v>3.9957400374533623</v>
      </c>
      <c r="K21" s="45">
        <v>8</v>
      </c>
      <c r="L21" s="18"/>
    </row>
    <row r="22" spans="1:15">
      <c r="A22" s="16"/>
      <c r="B22" s="11" t="s">
        <v>12</v>
      </c>
      <c r="C22" s="27"/>
      <c r="D22" s="27"/>
      <c r="E22" s="27"/>
      <c r="F22" s="27">
        <v>3.6715305479739659</v>
      </c>
      <c r="G22" s="27">
        <v>5.3548246893246638</v>
      </c>
      <c r="H22" s="27">
        <v>3.9139183132868722</v>
      </c>
      <c r="I22" s="27">
        <v>5.8490739253172981</v>
      </c>
      <c r="J22" s="36">
        <v>3.5852764180570902</v>
      </c>
      <c r="K22" s="108">
        <v>9</v>
      </c>
      <c r="L22" s="18"/>
    </row>
    <row r="23" spans="1:15">
      <c r="A23" s="16"/>
      <c r="B23" s="11" t="s">
        <v>17</v>
      </c>
      <c r="C23" s="27"/>
      <c r="D23" s="27"/>
      <c r="E23" s="27"/>
      <c r="F23" s="27">
        <v>4.5935743301464864</v>
      </c>
      <c r="G23" s="27">
        <v>2.8142833243489411</v>
      </c>
      <c r="H23" s="27">
        <v>1.8275872615027018</v>
      </c>
      <c r="I23" s="27">
        <v>1.3211209098028533</v>
      </c>
      <c r="J23" s="36">
        <v>3.312845490741815</v>
      </c>
      <c r="K23" s="45">
        <v>10</v>
      </c>
      <c r="L23" s="18"/>
      <c r="N23" s="23"/>
      <c r="O23" s="34"/>
    </row>
    <row r="24" spans="1:15">
      <c r="A24" s="16"/>
      <c r="B24" s="11" t="s">
        <v>21</v>
      </c>
      <c r="C24" s="27">
        <v>4.5470930479810621</v>
      </c>
      <c r="D24" s="27">
        <v>4.7090548644089365</v>
      </c>
      <c r="E24" s="27">
        <v>2.8489081826491112</v>
      </c>
      <c r="F24" s="27">
        <v>2.5662249944713467</v>
      </c>
      <c r="G24" s="27">
        <v>2.4624864903596402</v>
      </c>
      <c r="H24" s="27">
        <v>1.8835162343169163</v>
      </c>
      <c r="I24" s="27">
        <v>4.6623148058087605</v>
      </c>
      <c r="J24" s="36">
        <v>3.2788639246323115</v>
      </c>
      <c r="K24" s="45">
        <v>11</v>
      </c>
      <c r="L24" s="18"/>
      <c r="N24" s="23"/>
      <c r="O24" s="34"/>
    </row>
    <row r="25" spans="1:15">
      <c r="A25" s="16"/>
      <c r="B25" s="11" t="s">
        <v>22</v>
      </c>
      <c r="C25" s="27">
        <v>4.8456209343792072</v>
      </c>
      <c r="D25" s="27">
        <v>3.7795365704496606</v>
      </c>
      <c r="E25" s="27">
        <v>5.5730547728576978</v>
      </c>
      <c r="F25" s="27">
        <v>2.7195944631616626</v>
      </c>
      <c r="G25" s="27">
        <v>2.7596796060193083</v>
      </c>
      <c r="H25" s="27">
        <v>2.0347080701517353</v>
      </c>
      <c r="I25" s="27">
        <v>4.0392583701232203</v>
      </c>
      <c r="J25" s="36">
        <v>3.233392221383105</v>
      </c>
      <c r="K25" s="45">
        <v>12</v>
      </c>
      <c r="L25" s="18"/>
    </row>
    <row r="26" spans="1:15">
      <c r="A26" s="16"/>
      <c r="B26" s="11" t="s">
        <v>184</v>
      </c>
      <c r="C26" s="27"/>
      <c r="D26" s="27"/>
      <c r="E26" s="27"/>
      <c r="F26" s="27">
        <v>3.6520415926959169</v>
      </c>
      <c r="G26" s="27">
        <v>4.6242353626565684</v>
      </c>
      <c r="H26" s="27">
        <v>3.1176881394293758</v>
      </c>
      <c r="I26" s="27">
        <v>4.1041765698660724</v>
      </c>
      <c r="J26" s="36">
        <v>3.0790345441697271</v>
      </c>
      <c r="K26" s="45">
        <v>13</v>
      </c>
      <c r="L26" s="18"/>
    </row>
    <row r="27" spans="1:15">
      <c r="A27" s="16"/>
      <c r="B27" s="11" t="s">
        <v>23</v>
      </c>
      <c r="C27" s="27">
        <v>5.6124026374798435</v>
      </c>
      <c r="D27" s="27">
        <v>3.5763440504828963</v>
      </c>
      <c r="E27" s="27">
        <v>4.9883694737761521</v>
      </c>
      <c r="F27" s="27">
        <v>1.7563267522817949</v>
      </c>
      <c r="G27" s="27">
        <v>2.4375874420773753</v>
      </c>
      <c r="H27" s="27">
        <v>2.2518380202264128</v>
      </c>
      <c r="I27" s="27">
        <v>3.6023728553640324</v>
      </c>
      <c r="J27" s="36">
        <v>3.032819123366691</v>
      </c>
      <c r="K27" s="45">
        <v>14</v>
      </c>
      <c r="L27" s="18"/>
    </row>
    <row r="28" spans="1:15">
      <c r="A28" s="16"/>
      <c r="B28" s="11" t="s">
        <v>19</v>
      </c>
      <c r="C28" s="27">
        <v>3.1857397090684003</v>
      </c>
      <c r="D28" s="27">
        <v>3.1622818442302689</v>
      </c>
      <c r="E28" s="27">
        <v>2.0662576318649246</v>
      </c>
      <c r="F28" s="27">
        <v>2.698073938530114</v>
      </c>
      <c r="G28" s="27">
        <v>2.4175066676771939</v>
      </c>
      <c r="H28" s="27">
        <v>0.94861493064969915</v>
      </c>
      <c r="I28" s="27">
        <v>3.8713556533235924</v>
      </c>
      <c r="J28" s="36">
        <v>2.785952096345448</v>
      </c>
      <c r="K28" s="45">
        <v>15</v>
      </c>
      <c r="L28" s="18"/>
    </row>
    <row r="29" spans="1:15">
      <c r="A29" s="16"/>
      <c r="B29" s="11" t="s">
        <v>15</v>
      </c>
      <c r="C29" s="27"/>
      <c r="D29" s="27"/>
      <c r="E29" s="27"/>
      <c r="F29" s="27">
        <v>3.2036536427288147</v>
      </c>
      <c r="G29" s="27">
        <v>3.6123131113236311</v>
      </c>
      <c r="H29" s="27">
        <v>2.0066375660078148</v>
      </c>
      <c r="I29" s="27">
        <v>1.6228146375049066</v>
      </c>
      <c r="J29" s="36">
        <v>2.63913322641667</v>
      </c>
      <c r="K29" s="45">
        <v>16</v>
      </c>
      <c r="L29" s="18"/>
    </row>
    <row r="30" spans="1:15">
      <c r="A30" s="16"/>
      <c r="B30" s="11" t="s">
        <v>18</v>
      </c>
      <c r="C30" s="27"/>
      <c r="D30" s="27"/>
      <c r="E30" s="27"/>
      <c r="F30" s="27">
        <v>2.2723642273784139</v>
      </c>
      <c r="G30" s="27">
        <v>1.6594504316370118</v>
      </c>
      <c r="H30" s="27">
        <v>0.52078085178021527</v>
      </c>
      <c r="I30" s="27">
        <v>0.36832214995452284</v>
      </c>
      <c r="J30" s="36">
        <v>2.4461564886615474</v>
      </c>
      <c r="K30" s="45">
        <v>17</v>
      </c>
      <c r="L30" s="18"/>
    </row>
    <row r="31" spans="1:15">
      <c r="A31" s="16"/>
      <c r="B31" s="11" t="s">
        <v>9</v>
      </c>
      <c r="C31" s="27">
        <v>6.1011721016054379</v>
      </c>
      <c r="D31" s="27">
        <v>5.8576564288108752</v>
      </c>
      <c r="E31" s="27">
        <v>5.4515246645003765</v>
      </c>
      <c r="F31" s="27">
        <v>3.2435549888304318</v>
      </c>
      <c r="G31" s="27">
        <v>2.2790858222512904</v>
      </c>
      <c r="H31" s="27">
        <v>2.2650058981277867</v>
      </c>
      <c r="I31" s="27">
        <v>1.8601507668312973</v>
      </c>
      <c r="J31" s="36">
        <v>2.0808528956645507</v>
      </c>
      <c r="K31" s="45">
        <v>18</v>
      </c>
      <c r="L31" s="18"/>
    </row>
    <row r="32" spans="1:15">
      <c r="A32" s="16"/>
      <c r="B32" s="11" t="s">
        <v>26</v>
      </c>
      <c r="C32" s="27">
        <v>2.5688007999093854</v>
      </c>
      <c r="D32" s="27">
        <v>4.8805717463552858</v>
      </c>
      <c r="E32" s="27">
        <v>1.4988248728086131</v>
      </c>
      <c r="F32" s="27">
        <v>3.1175140150694354</v>
      </c>
      <c r="G32" s="27">
        <v>1.5899113324074046</v>
      </c>
      <c r="H32" s="27">
        <v>1.8880935043423035</v>
      </c>
      <c r="I32" s="27">
        <v>0.70501486443523531</v>
      </c>
      <c r="J32" s="36">
        <v>1.9325007017153186</v>
      </c>
      <c r="K32" s="45">
        <v>19</v>
      </c>
      <c r="L32" s="18"/>
    </row>
    <row r="33" spans="1:14">
      <c r="A33" s="16"/>
      <c r="B33" s="11" t="s">
        <v>16</v>
      </c>
      <c r="C33" s="27"/>
      <c r="D33" s="27"/>
      <c r="E33" s="27"/>
      <c r="F33" s="27">
        <v>3.2069869067371983</v>
      </c>
      <c r="G33" s="27">
        <v>2.9017913368662751</v>
      </c>
      <c r="H33" s="27">
        <v>2.3570087883317532</v>
      </c>
      <c r="I33" s="27">
        <v>3.2473031695567061</v>
      </c>
      <c r="J33" s="36">
        <v>1.4936282727274288</v>
      </c>
      <c r="K33" s="45">
        <v>20</v>
      </c>
      <c r="L33" s="18"/>
    </row>
    <row r="34" spans="1:14">
      <c r="A34" s="16"/>
      <c r="B34" s="11" t="s">
        <v>13</v>
      </c>
      <c r="C34" s="27"/>
      <c r="D34" s="27"/>
      <c r="E34" s="27"/>
      <c r="F34" s="27">
        <v>2.1845808480440811</v>
      </c>
      <c r="G34" s="27">
        <v>8.5866475205448864E-2</v>
      </c>
      <c r="H34" s="27">
        <v>1.5782441925613062</v>
      </c>
      <c r="I34" s="27">
        <v>0.71979519914887946</v>
      </c>
      <c r="J34" s="36">
        <v>1.3758672589112002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4.2705115001716445</v>
      </c>
      <c r="G35" s="27">
        <v>2.441333563572921</v>
      </c>
      <c r="H35" s="27">
        <v>0.97558280174610268</v>
      </c>
      <c r="I35" s="27">
        <v>0.48340165487804171</v>
      </c>
      <c r="J35" s="36">
        <v>1.1450040254047766</v>
      </c>
      <c r="K35" s="45">
        <v>22</v>
      </c>
      <c r="L35" s="18"/>
    </row>
    <row r="36" spans="1:14" ht="14.25" customHeight="1">
      <c r="A36" s="16"/>
      <c r="B36" s="11" t="s">
        <v>25</v>
      </c>
      <c r="C36" s="27">
        <v>1.1316068798091576</v>
      </c>
      <c r="D36" s="27">
        <v>1.8263004437921788</v>
      </c>
      <c r="E36" s="27">
        <v>2.1635755255564995</v>
      </c>
      <c r="F36" s="27">
        <v>1.6042701391690668</v>
      </c>
      <c r="G36" s="27">
        <v>2.6409279667299961</v>
      </c>
      <c r="H36" s="27">
        <v>2.008200553178781</v>
      </c>
      <c r="I36" s="27">
        <v>2.0011455852203959</v>
      </c>
      <c r="J36" s="36">
        <v>0.41807879151310162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1.2858424916508511</v>
      </c>
      <c r="G37" s="27">
        <v>0.75441214726782335</v>
      </c>
      <c r="H37" s="27">
        <v>0.69082080242525046</v>
      </c>
      <c r="I37" s="27">
        <v>0.79835554671440889</v>
      </c>
      <c r="J37" s="36">
        <v>0.26725767551007107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10</v>
      </c>
      <c r="C13" s="27"/>
      <c r="D13" s="27"/>
      <c r="E13" s="27"/>
      <c r="F13" s="27">
        <v>6.4922397669465699</v>
      </c>
      <c r="G13" s="27">
        <v>7.9031343792555999</v>
      </c>
      <c r="H13" s="27">
        <v>8.2698709573497027</v>
      </c>
      <c r="I13" s="27">
        <v>11.183948511199281</v>
      </c>
      <c r="J13" s="36">
        <v>11.551953074908893</v>
      </c>
      <c r="K13" s="45">
        <v>1</v>
      </c>
      <c r="L13" s="18"/>
    </row>
    <row r="14" spans="1:15">
      <c r="A14" s="16"/>
      <c r="B14" s="11" t="s">
        <v>18</v>
      </c>
      <c r="C14" s="27"/>
      <c r="D14" s="27"/>
      <c r="E14" s="27"/>
      <c r="F14" s="27">
        <v>6.7694242515676075</v>
      </c>
      <c r="G14" s="27">
        <v>10.049083363924336</v>
      </c>
      <c r="H14" s="27">
        <v>6.2813199668705719</v>
      </c>
      <c r="I14" s="27">
        <v>7.3280448250416175</v>
      </c>
      <c r="J14" s="36">
        <v>11.496390882317211</v>
      </c>
      <c r="K14" s="45">
        <v>2</v>
      </c>
      <c r="L14" s="18"/>
    </row>
    <row r="15" spans="1:15">
      <c r="A15" s="16"/>
      <c r="B15" s="11" t="s">
        <v>15</v>
      </c>
      <c r="C15" s="27"/>
      <c r="D15" s="27"/>
      <c r="E15" s="27"/>
      <c r="F15" s="27">
        <v>5.9694074584011965</v>
      </c>
      <c r="G15" s="27">
        <v>9.1111090069531908</v>
      </c>
      <c r="H15" s="27">
        <v>4.1604132947504375</v>
      </c>
      <c r="I15" s="27">
        <v>3.6931580539093614</v>
      </c>
      <c r="J15" s="36">
        <v>10.301142203961291</v>
      </c>
      <c r="K15" s="45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>
        <v>5.6313284651833868</v>
      </c>
      <c r="G16" s="27">
        <v>5.4547096774193555</v>
      </c>
      <c r="H16" s="27">
        <v>4.3086979842364066</v>
      </c>
      <c r="I16" s="27">
        <v>6.7025614140575893</v>
      </c>
      <c r="J16" s="36">
        <v>10.10859568952783</v>
      </c>
      <c r="K16" s="45">
        <v>4</v>
      </c>
      <c r="L16" s="18"/>
    </row>
    <row r="17" spans="1:15">
      <c r="A17" s="16"/>
      <c r="B17" s="11" t="s">
        <v>11</v>
      </c>
      <c r="C17" s="27">
        <v>1.1514093736614308</v>
      </c>
      <c r="D17" s="27">
        <v>1.1789673754392094</v>
      </c>
      <c r="E17" s="27">
        <v>1.0440817817505936</v>
      </c>
      <c r="F17" s="27">
        <v>6.793368463144053</v>
      </c>
      <c r="G17" s="27">
        <v>5.4205607476635516</v>
      </c>
      <c r="H17" s="27">
        <v>4.4926719393163745</v>
      </c>
      <c r="I17" s="27">
        <v>7.1464970487956876</v>
      </c>
      <c r="J17" s="36">
        <v>9.5569391806533126</v>
      </c>
      <c r="K17" s="45">
        <v>5</v>
      </c>
      <c r="L17" s="18"/>
    </row>
    <row r="18" spans="1:15">
      <c r="A18" s="16"/>
      <c r="B18" s="12" t="s">
        <v>5</v>
      </c>
      <c r="C18" s="50">
        <v>1.1506675842248011</v>
      </c>
      <c r="D18" s="50">
        <v>1.3884694530363564</v>
      </c>
      <c r="E18" s="50">
        <v>1.3539007276858745</v>
      </c>
      <c r="F18" s="50">
        <v>4.8388842607091282</v>
      </c>
      <c r="G18" s="50">
        <v>8.3419368826118365</v>
      </c>
      <c r="H18" s="50">
        <v>8.0326903534531624</v>
      </c>
      <c r="I18" s="50">
        <v>7.7831552433594728</v>
      </c>
      <c r="J18" s="50">
        <v>8.5834076599195832</v>
      </c>
      <c r="K18" s="107">
        <v>6</v>
      </c>
      <c r="L18" s="18"/>
    </row>
    <row r="19" spans="1:15">
      <c r="A19" s="16"/>
      <c r="B19" s="11" t="s">
        <v>20</v>
      </c>
      <c r="C19" s="27">
        <v>2.13393163792301</v>
      </c>
      <c r="D19" s="27">
        <v>1.9583419097385912</v>
      </c>
      <c r="E19" s="27">
        <v>1.1233583989263689</v>
      </c>
      <c r="F19" s="27">
        <v>3.2806774834894927</v>
      </c>
      <c r="G19" s="27">
        <v>3.2863731787177657</v>
      </c>
      <c r="H19" s="27">
        <v>3.5753064607002782</v>
      </c>
      <c r="I19" s="27">
        <v>8.4864521679061511</v>
      </c>
      <c r="J19" s="36">
        <v>8.4429671318223889</v>
      </c>
      <c r="K19" s="45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>
        <v>7.652083770732732</v>
      </c>
      <c r="G20" s="27">
        <v>8.3251840032940443</v>
      </c>
      <c r="H20" s="27">
        <v>5.7317033063954339</v>
      </c>
      <c r="I20" s="27">
        <v>11.111174864015057</v>
      </c>
      <c r="J20" s="36">
        <v>8.037849945318758</v>
      </c>
      <c r="K20" s="45">
        <v>8</v>
      </c>
      <c r="L20" s="18"/>
    </row>
    <row r="21" spans="1:15">
      <c r="A21" s="16"/>
      <c r="B21" s="11" t="s">
        <v>184</v>
      </c>
      <c r="C21" s="53"/>
      <c r="D21" s="53"/>
      <c r="E21" s="53"/>
      <c r="F21" s="53">
        <v>7.6832964989191206</v>
      </c>
      <c r="G21" s="53">
        <v>11.058112438100785</v>
      </c>
      <c r="H21" s="53">
        <v>9.451447971412696</v>
      </c>
      <c r="I21" s="53">
        <v>9.7146570258566172</v>
      </c>
      <c r="J21" s="36">
        <v>7.7568142735185877</v>
      </c>
      <c r="K21" s="108">
        <v>9</v>
      </c>
      <c r="L21" s="18"/>
    </row>
    <row r="22" spans="1:15">
      <c r="A22" s="16"/>
      <c r="B22" s="11" t="s">
        <v>25</v>
      </c>
      <c r="C22" s="49">
        <v>1.4298800607108408</v>
      </c>
      <c r="D22" s="49">
        <v>1.1819379009081161</v>
      </c>
      <c r="E22" s="49">
        <v>1.3710963764325976</v>
      </c>
      <c r="F22" s="49">
        <v>4.9630032148972072</v>
      </c>
      <c r="G22" s="49">
        <v>6.8994526234482381</v>
      </c>
      <c r="H22" s="49">
        <v>5.7045959497926919</v>
      </c>
      <c r="I22" s="49">
        <v>9.5145950192809767</v>
      </c>
      <c r="J22" s="36">
        <v>7.401497902070064</v>
      </c>
      <c r="K22" s="130">
        <v>10</v>
      </c>
      <c r="L22" s="18"/>
    </row>
    <row r="23" spans="1:15">
      <c r="A23" s="16"/>
      <c r="B23" s="11" t="s">
        <v>17</v>
      </c>
      <c r="C23" s="27"/>
      <c r="D23" s="27"/>
      <c r="E23" s="27"/>
      <c r="F23" s="27">
        <v>6.338476057609455</v>
      </c>
      <c r="G23" s="27">
        <v>3.5471308809041382</v>
      </c>
      <c r="H23" s="27">
        <v>5.1127004862788947</v>
      </c>
      <c r="I23" s="27">
        <v>5.2078722462460405</v>
      </c>
      <c r="J23" s="36">
        <v>6.8378711542343709</v>
      </c>
      <c r="K23" s="45">
        <v>11</v>
      </c>
      <c r="L23" s="18"/>
      <c r="N23" s="23"/>
      <c r="O23" s="34"/>
    </row>
    <row r="24" spans="1:15">
      <c r="A24" s="16"/>
      <c r="B24" s="11" t="s">
        <v>8</v>
      </c>
      <c r="C24" s="27">
        <v>2.0067131953281638</v>
      </c>
      <c r="D24" s="27">
        <v>2.1133806476260704</v>
      </c>
      <c r="E24" s="27">
        <v>2.0382342189056488</v>
      </c>
      <c r="F24" s="27">
        <v>6.9508383905164184</v>
      </c>
      <c r="G24" s="27">
        <v>11.470921630317379</v>
      </c>
      <c r="H24" s="27">
        <v>8.173576589323952</v>
      </c>
      <c r="I24" s="27">
        <v>7.7858673031804866</v>
      </c>
      <c r="J24" s="36">
        <v>6.8363068573872781</v>
      </c>
      <c r="K24" s="45">
        <v>12</v>
      </c>
      <c r="L24" s="18"/>
      <c r="N24" s="23"/>
      <c r="O24" s="34"/>
    </row>
    <row r="25" spans="1:15">
      <c r="A25" s="16"/>
      <c r="B25" s="11" t="s">
        <v>19</v>
      </c>
      <c r="C25" s="27">
        <v>2.5001934385639126</v>
      </c>
      <c r="D25" s="27">
        <v>1.5926766643099024</v>
      </c>
      <c r="E25" s="27">
        <v>1.4969998066813188</v>
      </c>
      <c r="F25" s="27">
        <v>4.8218643609630876</v>
      </c>
      <c r="G25" s="27">
        <v>7.7225957565061742</v>
      </c>
      <c r="H25" s="27">
        <v>5.515981027701387</v>
      </c>
      <c r="I25" s="27">
        <v>9.6098581214098004</v>
      </c>
      <c r="J25" s="36">
        <v>6.7250372290168281</v>
      </c>
      <c r="K25" s="45">
        <v>13</v>
      </c>
      <c r="L25" s="18"/>
    </row>
    <row r="26" spans="1:15">
      <c r="A26" s="16"/>
      <c r="B26" s="12" t="s">
        <v>27</v>
      </c>
      <c r="C26" s="28">
        <v>1.5278161891038546</v>
      </c>
      <c r="D26" s="28">
        <v>1.6308722937179616</v>
      </c>
      <c r="E26" s="28">
        <v>1.4154632976930723</v>
      </c>
      <c r="F26" s="28">
        <v>4.3305622742963852</v>
      </c>
      <c r="G26" s="28">
        <v>5.7913002396254543</v>
      </c>
      <c r="H26" s="28">
        <v>4.9564651475163197</v>
      </c>
      <c r="I26" s="28">
        <v>6.0412079038745583</v>
      </c>
      <c r="J26" s="50">
        <v>6.4181213971264413</v>
      </c>
      <c r="K26" s="45"/>
      <c r="L26" s="18"/>
    </row>
    <row r="27" spans="1:15">
      <c r="A27" s="16"/>
      <c r="B27" s="11" t="s">
        <v>22</v>
      </c>
      <c r="C27" s="27">
        <v>1.6019338788224768</v>
      </c>
      <c r="D27" s="27">
        <v>1.3509840456920508</v>
      </c>
      <c r="E27" s="27">
        <v>1.8004203502672858</v>
      </c>
      <c r="F27" s="27">
        <v>4.6148100310455114</v>
      </c>
      <c r="G27" s="27">
        <v>5.3487362514188925</v>
      </c>
      <c r="H27" s="27">
        <v>4.1593013349546446</v>
      </c>
      <c r="I27" s="27">
        <v>7.2031886829559397</v>
      </c>
      <c r="J27" s="36">
        <v>6.3073147049304126</v>
      </c>
      <c r="K27" s="45">
        <v>14</v>
      </c>
      <c r="L27" s="18"/>
    </row>
    <row r="28" spans="1:15">
      <c r="A28" s="16"/>
      <c r="B28" s="11" t="s">
        <v>21</v>
      </c>
      <c r="C28" s="27">
        <v>1.0853606426906495</v>
      </c>
      <c r="D28" s="27">
        <v>0.61628570373137093</v>
      </c>
      <c r="E28" s="27">
        <v>1.0667686336896043</v>
      </c>
      <c r="F28" s="27">
        <v>3.6707155006892735</v>
      </c>
      <c r="G28" s="27">
        <v>5.4735191145239339</v>
      </c>
      <c r="H28" s="27">
        <v>4.0403765907981324</v>
      </c>
      <c r="I28" s="27">
        <v>5.6555227463337365</v>
      </c>
      <c r="J28" s="36">
        <v>6.0989338091061978</v>
      </c>
      <c r="K28" s="45">
        <v>15</v>
      </c>
      <c r="L28" s="18"/>
    </row>
    <row r="29" spans="1:15">
      <c r="A29" s="16"/>
      <c r="B29" s="11" t="s">
        <v>24</v>
      </c>
      <c r="C29" s="27">
        <v>1.5033827405004982</v>
      </c>
      <c r="D29" s="27">
        <v>1.7204961540650505</v>
      </c>
      <c r="E29" s="27">
        <v>1.3691826093698514</v>
      </c>
      <c r="F29" s="27">
        <v>3.8332834246404532</v>
      </c>
      <c r="G29" s="27">
        <v>4.8987357748070863</v>
      </c>
      <c r="H29" s="27">
        <v>5.2913690537452904</v>
      </c>
      <c r="I29" s="27">
        <v>6.9976534876962333</v>
      </c>
      <c r="J29" s="36">
        <v>5.7588550484231726</v>
      </c>
      <c r="K29" s="45">
        <v>16</v>
      </c>
      <c r="L29" s="18"/>
    </row>
    <row r="30" spans="1:15">
      <c r="A30" s="16"/>
      <c r="B30" s="11" t="s">
        <v>9</v>
      </c>
      <c r="C30" s="27">
        <v>1.3270305594449581</v>
      </c>
      <c r="D30" s="27">
        <v>1.5179923476170112</v>
      </c>
      <c r="E30" s="27">
        <v>1.1409740963081274</v>
      </c>
      <c r="F30" s="27">
        <v>5.3487387391771986</v>
      </c>
      <c r="G30" s="27">
        <v>4.0136072959813962</v>
      </c>
      <c r="H30" s="27">
        <v>4.2678727835210273</v>
      </c>
      <c r="I30" s="27">
        <v>2.8955549779048608</v>
      </c>
      <c r="J30" s="36">
        <v>5.350376767978406</v>
      </c>
      <c r="K30" s="45">
        <v>17</v>
      </c>
      <c r="L30" s="18"/>
    </row>
    <row r="31" spans="1:15">
      <c r="A31" s="16"/>
      <c r="B31" s="11" t="s">
        <v>13</v>
      </c>
      <c r="C31" s="27"/>
      <c r="D31" s="27"/>
      <c r="E31" s="27"/>
      <c r="F31" s="27">
        <v>4.4953200805187326</v>
      </c>
      <c r="G31" s="27">
        <v>2.2461117525493122</v>
      </c>
      <c r="H31" s="27">
        <v>6.7267163728828159</v>
      </c>
      <c r="I31" s="27">
        <v>4.1043287452623174</v>
      </c>
      <c r="J31" s="36">
        <v>4.5688484270034131</v>
      </c>
      <c r="K31" s="45">
        <v>18</v>
      </c>
      <c r="L31" s="18"/>
    </row>
    <row r="32" spans="1:15">
      <c r="A32" s="16"/>
      <c r="B32" s="11" t="s">
        <v>26</v>
      </c>
      <c r="C32" s="27">
        <v>4.1897109311835763</v>
      </c>
      <c r="D32" s="27">
        <v>3.8737401675064316</v>
      </c>
      <c r="E32" s="27">
        <v>5.170315231290842</v>
      </c>
      <c r="F32" s="27">
        <v>5.2951009905036077</v>
      </c>
      <c r="G32" s="27">
        <v>3.2143229460061242</v>
      </c>
      <c r="H32" s="27">
        <v>2.4366684425171168</v>
      </c>
      <c r="I32" s="27">
        <v>4.6752714062669618</v>
      </c>
      <c r="J32" s="36">
        <v>4.4685824165170445</v>
      </c>
      <c r="K32" s="45">
        <v>19</v>
      </c>
      <c r="L32" s="18"/>
    </row>
    <row r="33" spans="1:14">
      <c r="A33" s="16"/>
      <c r="B33" s="11" t="s">
        <v>23</v>
      </c>
      <c r="C33" s="27">
        <v>1.1027810310169379</v>
      </c>
      <c r="D33" s="27">
        <v>1.317078583249329</v>
      </c>
      <c r="E33" s="27">
        <v>1.2494770860245208</v>
      </c>
      <c r="F33" s="27">
        <v>3.0118313434651678</v>
      </c>
      <c r="G33" s="27">
        <v>5.8391462676496557</v>
      </c>
      <c r="H33" s="27">
        <v>3.1538835928323063</v>
      </c>
      <c r="I33" s="27">
        <v>4.1036833687375323</v>
      </c>
      <c r="J33" s="36">
        <v>4.0569730492380485</v>
      </c>
      <c r="K33" s="45">
        <v>20</v>
      </c>
      <c r="L33" s="18"/>
    </row>
    <row r="34" spans="1:14">
      <c r="A34" s="16"/>
      <c r="B34" s="11" t="s">
        <v>6</v>
      </c>
      <c r="C34" s="27">
        <v>0.88246911015084506</v>
      </c>
      <c r="D34" s="27">
        <v>1.3758728498327484</v>
      </c>
      <c r="E34" s="27">
        <v>1.9760442145251036</v>
      </c>
      <c r="F34" s="27">
        <v>4.5955007721309427</v>
      </c>
      <c r="G34" s="27">
        <v>5.9493718084234652</v>
      </c>
      <c r="H34" s="27">
        <v>3.6090059030548285</v>
      </c>
      <c r="I34" s="27">
        <v>2.9468149534292829</v>
      </c>
      <c r="J34" s="36">
        <v>3.8609121596582607</v>
      </c>
      <c r="K34" s="45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>
        <v>8.6697688554484085</v>
      </c>
      <c r="G35" s="27">
        <v>6.7687150621494121</v>
      </c>
      <c r="H35" s="27">
        <v>6.1171860908264533</v>
      </c>
      <c r="I35" s="27">
        <v>7.0950589345957882</v>
      </c>
      <c r="J35" s="36">
        <v>2.7442953008618605</v>
      </c>
      <c r="K35" s="45">
        <v>22</v>
      </c>
      <c r="L35" s="18"/>
    </row>
    <row r="36" spans="1:14" ht="14.25" customHeight="1">
      <c r="A36" s="16"/>
      <c r="B36" s="11" t="s">
        <v>25</v>
      </c>
      <c r="C36" s="27"/>
      <c r="D36" s="27"/>
      <c r="E36" s="27"/>
      <c r="F36" s="27">
        <v>3.2955230907298705</v>
      </c>
      <c r="G36" s="27">
        <v>1.4499500253296278</v>
      </c>
      <c r="H36" s="27">
        <v>1.5305369622664287</v>
      </c>
      <c r="I36" s="27">
        <v>2.0807638750745974</v>
      </c>
      <c r="J36" s="36">
        <v>1.5839906133889581</v>
      </c>
      <c r="K36" s="45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>
        <v>6.4145055082233258</v>
      </c>
      <c r="G37" s="27">
        <v>4.7796547597072774</v>
      </c>
      <c r="H37" s="27">
        <v>2.4177753765111092</v>
      </c>
      <c r="I37" s="27">
        <v>1.8717965164758914</v>
      </c>
      <c r="J37" s="36">
        <v>0.97392432239019588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1" t="s">
        <v>97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89"/>
      <c r="I10" s="189"/>
      <c r="J10" s="189"/>
      <c r="K10" s="190" t="s">
        <v>53</v>
      </c>
      <c r="L10" s="18"/>
    </row>
    <row r="11" spans="1:15">
      <c r="A11" s="16"/>
      <c r="B11" s="11"/>
      <c r="C11" s="85">
        <v>2003</v>
      </c>
      <c r="D11" s="85">
        <v>2004</v>
      </c>
      <c r="E11" s="85">
        <v>2005</v>
      </c>
      <c r="F11" s="85">
        <v>2006</v>
      </c>
      <c r="G11" s="85">
        <v>2007</v>
      </c>
      <c r="H11" s="85">
        <v>2008</v>
      </c>
      <c r="I11" s="85">
        <v>2009</v>
      </c>
      <c r="J11" s="85">
        <v>2010</v>
      </c>
      <c r="K11" s="190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5"/>
      <c r="L12" s="18"/>
    </row>
    <row r="13" spans="1:15">
      <c r="A13" s="16"/>
      <c r="B13" s="11" t="s">
        <v>11</v>
      </c>
      <c r="C13" s="27">
        <v>14.657187731086346</v>
      </c>
      <c r="D13" s="27">
        <v>9.8951863271320182</v>
      </c>
      <c r="E13" s="27">
        <v>9.5520912792634061</v>
      </c>
      <c r="F13" s="27">
        <v>10.915573308880639</v>
      </c>
      <c r="G13" s="27">
        <v>11.573089819504888</v>
      </c>
      <c r="H13" s="27">
        <v>11.766202003389854</v>
      </c>
      <c r="I13" s="27">
        <v>17.360046925981592</v>
      </c>
      <c r="J13" s="36">
        <v>17.040245443060815</v>
      </c>
      <c r="K13" s="45">
        <v>1</v>
      </c>
      <c r="L13" s="18"/>
    </row>
    <row r="14" spans="1:15">
      <c r="A14" s="16"/>
      <c r="B14" s="11" t="s">
        <v>9</v>
      </c>
      <c r="C14" s="27">
        <v>12.751701306295704</v>
      </c>
      <c r="D14" s="27">
        <v>13.170652764452257</v>
      </c>
      <c r="E14" s="27">
        <v>12.825861467569903</v>
      </c>
      <c r="F14" s="27">
        <v>11.620487762144169</v>
      </c>
      <c r="G14" s="27">
        <v>9.8732377734176318</v>
      </c>
      <c r="H14" s="27">
        <v>10.281882657423841</v>
      </c>
      <c r="I14" s="27">
        <v>11.147803483233689</v>
      </c>
      <c r="J14" s="36">
        <v>16.706353669367193</v>
      </c>
      <c r="K14" s="45">
        <v>2</v>
      </c>
      <c r="L14" s="18"/>
    </row>
    <row r="15" spans="1:15">
      <c r="A15" s="16"/>
      <c r="B15" s="11" t="s">
        <v>15</v>
      </c>
      <c r="C15" s="27"/>
      <c r="D15" s="27"/>
      <c r="E15" s="27"/>
      <c r="F15" s="27">
        <v>8.9447084305791105</v>
      </c>
      <c r="G15" s="27">
        <v>10.777602080591354</v>
      </c>
      <c r="H15" s="27">
        <v>7.4772344564879774</v>
      </c>
      <c r="I15" s="27">
        <v>8.3553719540052374</v>
      </c>
      <c r="J15" s="36">
        <v>15.494758300197804</v>
      </c>
      <c r="K15" s="45">
        <v>3</v>
      </c>
      <c r="L15" s="18"/>
    </row>
    <row r="16" spans="1:15">
      <c r="A16" s="16"/>
      <c r="B16" s="11" t="s">
        <v>184</v>
      </c>
      <c r="C16" s="27"/>
      <c r="D16" s="27"/>
      <c r="E16" s="27"/>
      <c r="F16" s="27">
        <v>8.0389599410649382</v>
      </c>
      <c r="G16" s="27">
        <v>12.676854895759643</v>
      </c>
      <c r="H16" s="27">
        <v>11.623532530292449</v>
      </c>
      <c r="I16" s="27">
        <v>14.634784542722945</v>
      </c>
      <c r="J16" s="36">
        <v>14.315999297434413</v>
      </c>
      <c r="K16" s="45">
        <v>4</v>
      </c>
      <c r="L16" s="18"/>
    </row>
    <row r="17" spans="1:15">
      <c r="A17" s="16"/>
      <c r="B17" s="11" t="s">
        <v>12</v>
      </c>
      <c r="C17" s="27"/>
      <c r="D17" s="27"/>
      <c r="E17" s="27"/>
      <c r="F17" s="27">
        <v>11.427934075162712</v>
      </c>
      <c r="G17" s="27">
        <v>15.916356420242362</v>
      </c>
      <c r="H17" s="27">
        <v>15.820708995942869</v>
      </c>
      <c r="I17" s="27">
        <v>16.08294507814831</v>
      </c>
      <c r="J17" s="36">
        <v>13.455678953863067</v>
      </c>
      <c r="K17" s="45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>
        <v>7.2637234072909616</v>
      </c>
      <c r="G18" s="27">
        <v>10.204404255655502</v>
      </c>
      <c r="H18" s="27">
        <v>10.904193438691316</v>
      </c>
      <c r="I18" s="27">
        <v>13.582897267319646</v>
      </c>
      <c r="J18" s="36">
        <v>13.313091786040776</v>
      </c>
      <c r="K18" s="45">
        <v>6</v>
      </c>
      <c r="L18" s="18"/>
    </row>
    <row r="19" spans="1:15">
      <c r="A19" s="16"/>
      <c r="B19" s="11" t="s">
        <v>8</v>
      </c>
      <c r="C19" s="27">
        <v>17.517013523874265</v>
      </c>
      <c r="D19" s="27">
        <v>15.062963274651322</v>
      </c>
      <c r="E19" s="27">
        <v>14.285986086516914</v>
      </c>
      <c r="F19" s="27">
        <v>10.580969013280408</v>
      </c>
      <c r="G19" s="27">
        <v>13.477585489630817</v>
      </c>
      <c r="H19" s="27">
        <v>13.476790924230849</v>
      </c>
      <c r="I19" s="27">
        <v>14.501122097742931</v>
      </c>
      <c r="J19" s="36">
        <v>12.4776480133542</v>
      </c>
      <c r="K19" s="45">
        <v>7</v>
      </c>
      <c r="L19" s="18"/>
    </row>
    <row r="20" spans="1:15">
      <c r="A20" s="16"/>
      <c r="B20" s="11" t="s">
        <v>18</v>
      </c>
      <c r="C20" s="27"/>
      <c r="D20" s="27"/>
      <c r="E20" s="27"/>
      <c r="F20" s="27">
        <v>7.8399354954854452</v>
      </c>
      <c r="G20" s="27">
        <v>12.759000440024215</v>
      </c>
      <c r="H20" s="27">
        <v>6.9210521788497594</v>
      </c>
      <c r="I20" s="27">
        <v>8.0670487892776865</v>
      </c>
      <c r="J20" s="36">
        <v>12.145319877168507</v>
      </c>
      <c r="K20" s="45">
        <v>8</v>
      </c>
      <c r="L20" s="18"/>
    </row>
    <row r="21" spans="1:15">
      <c r="A21" s="16"/>
      <c r="B21" s="11" t="s">
        <v>23</v>
      </c>
      <c r="C21" s="53">
        <v>10.115128270846242</v>
      </c>
      <c r="D21" s="53">
        <v>7.6325164251196327</v>
      </c>
      <c r="E21" s="53">
        <v>10.318759165360341</v>
      </c>
      <c r="F21" s="53">
        <v>4.8001414794384472</v>
      </c>
      <c r="G21" s="53">
        <v>8.1682063087288252</v>
      </c>
      <c r="H21" s="53">
        <v>9.7908798629733127</v>
      </c>
      <c r="I21" s="53">
        <v>10.316607503674511</v>
      </c>
      <c r="J21" s="36">
        <v>11.667218126161446</v>
      </c>
      <c r="K21" s="108">
        <v>9</v>
      </c>
      <c r="L21" s="18"/>
    </row>
    <row r="22" spans="1:15">
      <c r="A22" s="16"/>
      <c r="B22" s="11" t="s">
        <v>4</v>
      </c>
      <c r="C22" s="27"/>
      <c r="D22" s="27"/>
      <c r="E22" s="27"/>
      <c r="F22" s="27">
        <v>7.5759934814538035</v>
      </c>
      <c r="G22" s="27">
        <v>8.24</v>
      </c>
      <c r="H22" s="27">
        <v>6.685655552531661</v>
      </c>
      <c r="I22" s="27">
        <v>8.585420636912291</v>
      </c>
      <c r="J22" s="36">
        <v>10.712090383634882</v>
      </c>
      <c r="K22" s="45">
        <v>10</v>
      </c>
      <c r="L22" s="18"/>
    </row>
    <row r="23" spans="1:15">
      <c r="A23" s="16"/>
      <c r="B23" s="11" t="s">
        <v>20</v>
      </c>
      <c r="C23" s="27">
        <v>9.4734341848902428</v>
      </c>
      <c r="D23" s="27">
        <v>8.1259835200223112</v>
      </c>
      <c r="E23" s="27">
        <v>8.7305750529892325</v>
      </c>
      <c r="F23" s="27">
        <v>5.1416754603683259</v>
      </c>
      <c r="G23" s="27">
        <v>4.8637480872843541</v>
      </c>
      <c r="H23" s="27">
        <v>5.0563964269499433</v>
      </c>
      <c r="I23" s="27">
        <v>9.8596820117952539</v>
      </c>
      <c r="J23" s="36">
        <v>10.659867783435907</v>
      </c>
      <c r="K23" s="45">
        <v>11</v>
      </c>
      <c r="L23" s="18"/>
      <c r="N23" s="23"/>
      <c r="O23" s="34"/>
    </row>
    <row r="24" spans="1:15">
      <c r="A24" s="16"/>
      <c r="B24" s="12" t="s">
        <v>5</v>
      </c>
      <c r="C24" s="50">
        <v>7.2945113197002991</v>
      </c>
      <c r="D24" s="50">
        <v>6.6255715989571486</v>
      </c>
      <c r="E24" s="50">
        <v>6.8992842378214307</v>
      </c>
      <c r="F24" s="50">
        <v>5.7011903834074191</v>
      </c>
      <c r="G24" s="50">
        <v>9.7519514968977923</v>
      </c>
      <c r="H24" s="50">
        <v>9.9163294270996172</v>
      </c>
      <c r="I24" s="50">
        <v>9.1265169762432503</v>
      </c>
      <c r="J24" s="50">
        <v>10.631203075323443</v>
      </c>
      <c r="K24" s="107">
        <v>12</v>
      </c>
      <c r="L24" s="18"/>
      <c r="N24" s="23"/>
      <c r="O24" s="34"/>
    </row>
    <row r="25" spans="1:15">
      <c r="A25" s="16"/>
      <c r="B25" s="11" t="s">
        <v>25</v>
      </c>
      <c r="C25" s="27">
        <v>11.234692543916974</v>
      </c>
      <c r="D25" s="27">
        <v>9.6071193675252662</v>
      </c>
      <c r="E25" s="27">
        <v>10.634737402175164</v>
      </c>
      <c r="F25" s="27">
        <v>8.5203666917722192</v>
      </c>
      <c r="G25" s="27">
        <v>9.4987913838897278</v>
      </c>
      <c r="H25" s="27">
        <v>8.6418251508060351</v>
      </c>
      <c r="I25" s="27">
        <v>12.459761145688303</v>
      </c>
      <c r="J25" s="36">
        <v>10.264629002173864</v>
      </c>
      <c r="K25" s="45">
        <v>13</v>
      </c>
      <c r="L25" s="18"/>
    </row>
    <row r="26" spans="1:15">
      <c r="A26" s="16"/>
      <c r="B26" s="11" t="s">
        <v>6</v>
      </c>
      <c r="C26" s="27">
        <v>3.861243395447894</v>
      </c>
      <c r="D26" s="27">
        <v>6.4883626527609177</v>
      </c>
      <c r="E26" s="27">
        <v>7.5333113653797534</v>
      </c>
      <c r="F26" s="27">
        <v>5.5010967505576502</v>
      </c>
      <c r="G26" s="27">
        <v>9.9358237855208564</v>
      </c>
      <c r="H26" s="27">
        <v>9.0040875681828698</v>
      </c>
      <c r="I26" s="27">
        <v>14.177524240013065</v>
      </c>
      <c r="J26" s="36">
        <v>10.2078097522521</v>
      </c>
      <c r="K26" s="45">
        <v>14</v>
      </c>
      <c r="L26" s="18"/>
    </row>
    <row r="27" spans="1:15">
      <c r="A27" s="16"/>
      <c r="B27" s="12" t="s">
        <v>27</v>
      </c>
      <c r="C27" s="28">
        <v>8.3789525480426583</v>
      </c>
      <c r="D27" s="28">
        <v>8.1885678388095613</v>
      </c>
      <c r="E27" s="28">
        <v>8.1844271771703543</v>
      </c>
      <c r="F27" s="28">
        <v>7.087797545610373</v>
      </c>
      <c r="G27" s="28">
        <v>8.4979987879320742</v>
      </c>
      <c r="H27" s="28">
        <v>7.884311846670748</v>
      </c>
      <c r="I27" s="28">
        <v>9.2888573214475194</v>
      </c>
      <c r="J27" s="50">
        <v>10.149851278574888</v>
      </c>
      <c r="K27" s="45" t="s">
        <v>62</v>
      </c>
      <c r="L27" s="18"/>
    </row>
    <row r="28" spans="1:15">
      <c r="A28" s="16"/>
      <c r="B28" s="11" t="s">
        <v>17</v>
      </c>
      <c r="C28" s="27"/>
      <c r="D28" s="27"/>
      <c r="E28" s="27"/>
      <c r="F28" s="27">
        <v>9.3076812605145456</v>
      </c>
      <c r="G28" s="27">
        <v>4.622004944513634</v>
      </c>
      <c r="H28" s="27">
        <v>6.0424412686068294</v>
      </c>
      <c r="I28" s="27">
        <v>6.6281623480540706</v>
      </c>
      <c r="J28" s="36">
        <v>10.045485587640291</v>
      </c>
      <c r="K28" s="45">
        <v>15</v>
      </c>
      <c r="L28" s="18"/>
    </row>
    <row r="29" spans="1:15">
      <c r="A29" s="16"/>
      <c r="B29" s="11" t="s">
        <v>19</v>
      </c>
      <c r="C29" s="27">
        <v>11.617339832869082</v>
      </c>
      <c r="D29" s="27">
        <v>8.5878018829308242</v>
      </c>
      <c r="E29" s="27">
        <v>6.0720834686251299</v>
      </c>
      <c r="F29" s="27">
        <v>7.191020156633086</v>
      </c>
      <c r="G29" s="27">
        <v>9.6328536936585785</v>
      </c>
      <c r="H29" s="27">
        <v>8.9894821351230494</v>
      </c>
      <c r="I29" s="27">
        <v>12.211450497657985</v>
      </c>
      <c r="J29" s="36">
        <v>9.7367603100794362</v>
      </c>
      <c r="K29" s="45">
        <v>16</v>
      </c>
      <c r="L29" s="18"/>
    </row>
    <row r="30" spans="1:15">
      <c r="A30" s="16"/>
      <c r="B30" s="11" t="s">
        <v>26</v>
      </c>
      <c r="C30" s="27">
        <v>10.161983603419927</v>
      </c>
      <c r="D30" s="27">
        <v>18.381572420696006</v>
      </c>
      <c r="E30" s="27">
        <v>9.9354462159340233</v>
      </c>
      <c r="F30" s="27">
        <v>10.304334421065505</v>
      </c>
      <c r="G30" s="27">
        <v>6.0668604229884053</v>
      </c>
      <c r="H30" s="27">
        <v>4.875104980678902</v>
      </c>
      <c r="I30" s="27">
        <v>5.9983327119260013</v>
      </c>
      <c r="J30" s="36">
        <v>8.8830173885690904</v>
      </c>
      <c r="K30" s="45">
        <v>17</v>
      </c>
      <c r="L30" s="18"/>
    </row>
    <row r="31" spans="1:15">
      <c r="A31" s="16"/>
      <c r="B31" s="11" t="s">
        <v>24</v>
      </c>
      <c r="C31" s="27">
        <v>6.9848536516913278</v>
      </c>
      <c r="D31" s="27">
        <v>7.1122145347669727</v>
      </c>
      <c r="E31" s="27">
        <v>6.1555618404196641</v>
      </c>
      <c r="F31" s="27">
        <v>5.838042802544523</v>
      </c>
      <c r="G31" s="27">
        <v>6.8611839301719195</v>
      </c>
      <c r="H31" s="27">
        <v>8.7547395072147545</v>
      </c>
      <c r="I31" s="27">
        <v>10.670740545012231</v>
      </c>
      <c r="J31" s="36">
        <v>8.8724312912425241</v>
      </c>
      <c r="K31" s="45">
        <v>18</v>
      </c>
      <c r="L31" s="18"/>
    </row>
    <row r="32" spans="1:15">
      <c r="A32" s="16"/>
      <c r="B32" s="11" t="s">
        <v>21</v>
      </c>
      <c r="C32" s="27">
        <v>8.7730027804835569</v>
      </c>
      <c r="D32" s="27">
        <v>7.9381415794809493</v>
      </c>
      <c r="E32" s="27">
        <v>7.5787194277850594</v>
      </c>
      <c r="F32" s="27">
        <v>5.7282010900230027</v>
      </c>
      <c r="G32" s="27">
        <v>7.2181784526461001</v>
      </c>
      <c r="H32" s="27">
        <v>7.420960255933311</v>
      </c>
      <c r="I32" s="27">
        <v>8.9320812404455108</v>
      </c>
      <c r="J32" s="36">
        <v>7.5227773820116539</v>
      </c>
      <c r="K32" s="45">
        <v>19</v>
      </c>
      <c r="L32" s="18"/>
    </row>
    <row r="33" spans="1:14">
      <c r="A33" s="16"/>
      <c r="B33" s="11" t="s">
        <v>16</v>
      </c>
      <c r="C33" s="27"/>
      <c r="D33" s="27"/>
      <c r="E33" s="27"/>
      <c r="F33" s="27">
        <v>10.500689983736098</v>
      </c>
      <c r="G33" s="27">
        <v>11.111907691413405</v>
      </c>
      <c r="H33" s="27">
        <v>12.728883269309419</v>
      </c>
      <c r="I33" s="27">
        <v>13.075115578447569</v>
      </c>
      <c r="J33" s="36">
        <v>7.4209560936773462</v>
      </c>
      <c r="K33" s="45">
        <v>20</v>
      </c>
      <c r="L33" s="18"/>
    </row>
    <row r="34" spans="1:14">
      <c r="A34" s="16"/>
      <c r="B34" s="11" t="s">
        <v>22</v>
      </c>
      <c r="C34" s="27">
        <v>8.5928635360946064</v>
      </c>
      <c r="D34" s="27">
        <v>7.556748482713485</v>
      </c>
      <c r="E34" s="27">
        <v>12.468976563350548</v>
      </c>
      <c r="F34" s="27">
        <v>7.2863578714762598</v>
      </c>
      <c r="G34" s="27">
        <v>6.7122965957249985</v>
      </c>
      <c r="H34" s="27">
        <v>5.3203027948853645</v>
      </c>
      <c r="I34" s="27">
        <v>8.5318630941482034</v>
      </c>
      <c r="J34" s="36">
        <v>7.3389793936778513</v>
      </c>
      <c r="K34" s="45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>
        <v>8.8343788034828208</v>
      </c>
      <c r="G35" s="27">
        <v>8.5422856836627155</v>
      </c>
      <c r="H35" s="27">
        <v>4.2584281390251535</v>
      </c>
      <c r="I35" s="27">
        <v>3.9482661099869967</v>
      </c>
      <c r="J35" s="36">
        <v>5.1989220860542087</v>
      </c>
      <c r="K35" s="45">
        <v>22</v>
      </c>
      <c r="L35" s="18"/>
    </row>
    <row r="36" spans="1:14" ht="14.25" customHeight="1">
      <c r="A36" s="16"/>
      <c r="B36" s="11" t="s">
        <v>25</v>
      </c>
      <c r="C36" s="27"/>
      <c r="D36" s="27"/>
      <c r="E36" s="27"/>
      <c r="F36" s="27">
        <v>7.3997458279607784</v>
      </c>
      <c r="G36" s="27">
        <v>3.502575994256163</v>
      </c>
      <c r="H36" s="27">
        <v>7.6843511614877364</v>
      </c>
      <c r="I36" s="27">
        <v>4.9138905512334592</v>
      </c>
      <c r="J36" s="36">
        <v>5.1855658749678799</v>
      </c>
      <c r="K36" s="45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>
        <v>4.2709390769592916</v>
      </c>
      <c r="G37" s="27">
        <v>2.4384900803702236</v>
      </c>
      <c r="H37" s="27">
        <v>2.516465680290815</v>
      </c>
      <c r="I37" s="27">
        <v>3.0051057622173594</v>
      </c>
      <c r="J37" s="36">
        <v>1.7469526106511961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129"/>
      <c r="L51" s="22"/>
    </row>
    <row r="52" spans="1:12">
      <c r="B52" s="23" t="s">
        <v>50</v>
      </c>
      <c r="C52" s="23"/>
      <c r="D52" s="23"/>
      <c r="E52" s="23" t="s">
        <v>48</v>
      </c>
    </row>
    <row r="53" spans="1:12">
      <c r="B53" s="23" t="s">
        <v>51</v>
      </c>
      <c r="C53" s="23"/>
      <c r="D53" s="23"/>
      <c r="E53" s="23" t="s">
        <v>49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>
      <selection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170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187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110</v>
      </c>
      <c r="H10" s="190"/>
      <c r="I10" s="190" t="s">
        <v>28</v>
      </c>
      <c r="J10" s="18"/>
    </row>
    <row r="11" spans="1:13">
      <c r="A11" s="16"/>
      <c r="B11" s="11"/>
      <c r="C11" s="85">
        <v>2007</v>
      </c>
      <c r="D11" s="85">
        <v>2008</v>
      </c>
      <c r="E11" s="85">
        <v>2009</v>
      </c>
      <c r="F11" s="85">
        <v>2010</v>
      </c>
      <c r="G11" s="86" t="s">
        <v>109</v>
      </c>
      <c r="H11" s="86" t="s">
        <v>111</v>
      </c>
      <c r="I11" s="190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31</v>
      </c>
      <c r="C13" s="25">
        <v>7082.5319999999992</v>
      </c>
      <c r="D13" s="25">
        <v>7187.1343333333325</v>
      </c>
      <c r="E13" s="25">
        <v>7291.4540000000006</v>
      </c>
      <c r="F13" s="29">
        <v>7395.4463333333333</v>
      </c>
      <c r="G13" s="28">
        <f>IF(OR(OR(F13=0,E13=0),F13=""),"",(F13/E13-1)*100)</f>
        <v>1.4262221682168175</v>
      </c>
      <c r="H13" s="26">
        <f>F13-E13</f>
        <v>103.99233333333268</v>
      </c>
      <c r="I13" s="28">
        <f>IF(F13=0,"",F13/$F$13*100)</f>
        <v>100</v>
      </c>
      <c r="J13" s="18"/>
    </row>
    <row r="14" spans="1:13">
      <c r="A14" s="16"/>
      <c r="B14" s="11" t="s">
        <v>32</v>
      </c>
      <c r="C14" s="25">
        <v>5633.3990000000003</v>
      </c>
      <c r="D14" s="25">
        <v>5744.1696666666658</v>
      </c>
      <c r="E14" s="25">
        <v>5853.2650000000003</v>
      </c>
      <c r="F14" s="29">
        <v>5960.4086666666662</v>
      </c>
      <c r="G14" s="28">
        <f t="shared" ref="G14:G31" si="0">IF(OR(OR(F14=0,E14=0),F14=""),"",(F14/E14-1)*100)</f>
        <v>1.8304940348107479</v>
      </c>
      <c r="H14" s="26">
        <f t="shared" ref="H14:H31" si="1">F14-E14</f>
        <v>107.14366666666592</v>
      </c>
      <c r="I14" s="28">
        <f t="shared" ref="I14:I31" si="2">IF(F14=0,"",F14/$F$13*100)</f>
        <v>80.595658436482012</v>
      </c>
      <c r="J14" s="18"/>
      <c r="L14" s="23"/>
      <c r="M14" s="34"/>
    </row>
    <row r="15" spans="1:13">
      <c r="A15" s="16"/>
      <c r="B15" s="11" t="s">
        <v>33</v>
      </c>
      <c r="C15" s="25">
        <v>3617.6930000000007</v>
      </c>
      <c r="D15" s="25">
        <v>3678.3940000000002</v>
      </c>
      <c r="E15" s="25">
        <v>3966.6903333333335</v>
      </c>
      <c r="F15" s="29">
        <v>4182.367666666667</v>
      </c>
      <c r="G15" s="28">
        <f t="shared" si="0"/>
        <v>5.4372112569748499</v>
      </c>
      <c r="H15" s="26">
        <f t="shared" si="1"/>
        <v>215.67733333333354</v>
      </c>
      <c r="I15" s="28">
        <f t="shared" si="2"/>
        <v>56.553282630360968</v>
      </c>
      <c r="J15" s="18"/>
      <c r="L15" s="23"/>
      <c r="M15" s="34"/>
    </row>
    <row r="16" spans="1:13">
      <c r="A16" s="16"/>
      <c r="B16" s="11" t="s">
        <v>34</v>
      </c>
      <c r="C16" s="25">
        <v>3276.0433333333335</v>
      </c>
      <c r="D16" s="25">
        <v>3309.8436666666662</v>
      </c>
      <c r="E16" s="25">
        <v>3480.9643333333333</v>
      </c>
      <c r="F16" s="29">
        <v>3771.5493333333338</v>
      </c>
      <c r="G16" s="28">
        <f t="shared" si="0"/>
        <v>8.3478304335781406</v>
      </c>
      <c r="H16" s="26">
        <f t="shared" si="1"/>
        <v>290.58500000000049</v>
      </c>
      <c r="I16" s="28">
        <f t="shared" si="2"/>
        <v>50.998265193730255</v>
      </c>
      <c r="J16" s="18"/>
    </row>
    <row r="17" spans="1:10">
      <c r="A17" s="16"/>
      <c r="B17" s="11" t="s">
        <v>35</v>
      </c>
      <c r="C17" s="25">
        <v>341.64933333333335</v>
      </c>
      <c r="D17" s="25">
        <v>368.5506666666667</v>
      </c>
      <c r="E17" s="25">
        <v>485.72599999999994</v>
      </c>
      <c r="F17" s="29">
        <v>410.81833333333333</v>
      </c>
      <c r="G17" s="28">
        <f t="shared" si="0"/>
        <v>-15.421794729264359</v>
      </c>
      <c r="H17" s="26">
        <f t="shared" si="1"/>
        <v>-74.907666666666614</v>
      </c>
      <c r="I17" s="28">
        <f t="shared" si="2"/>
        <v>5.5550174366307123</v>
      </c>
      <c r="J17" s="18"/>
    </row>
    <row r="18" spans="1:10">
      <c r="A18" s="16"/>
      <c r="B18" s="11" t="s">
        <v>63</v>
      </c>
      <c r="C18" s="25">
        <v>313.93633333333332</v>
      </c>
      <c r="D18" s="25">
        <v>350.673</v>
      </c>
      <c r="E18" s="25">
        <v>448.14066666666668</v>
      </c>
      <c r="F18" s="29">
        <v>401.86933333333332</v>
      </c>
      <c r="G18" s="28">
        <f t="shared" si="0"/>
        <v>-10.325180635246978</v>
      </c>
      <c r="H18" s="26">
        <f t="shared" si="1"/>
        <v>-46.271333333333359</v>
      </c>
      <c r="I18" s="28">
        <f t="shared" si="2"/>
        <v>5.4340105413515944</v>
      </c>
      <c r="J18" s="18"/>
    </row>
    <row r="19" spans="1:10">
      <c r="A19" s="16"/>
      <c r="B19" s="11" t="s">
        <v>64</v>
      </c>
      <c r="C19" s="25">
        <v>27.713333333333335</v>
      </c>
      <c r="D19" s="25">
        <v>17.877666666666666</v>
      </c>
      <c r="E19" s="25">
        <v>37.585000000000001</v>
      </c>
      <c r="F19" s="29">
        <v>8.9489999999999998</v>
      </c>
      <c r="G19" s="28">
        <f t="shared" si="0"/>
        <v>-76.18996940268724</v>
      </c>
      <c r="H19" s="26">
        <f t="shared" si="1"/>
        <v>-28.636000000000003</v>
      </c>
      <c r="I19" s="28">
        <f t="shared" si="2"/>
        <v>0.12100689527911748</v>
      </c>
      <c r="J19" s="18"/>
    </row>
    <row r="20" spans="1:10">
      <c r="A20" s="16"/>
      <c r="B20" s="11" t="s">
        <v>36</v>
      </c>
      <c r="C20" s="25">
        <v>2015.7059999999999</v>
      </c>
      <c r="D20" s="25">
        <v>2065.7756666666669</v>
      </c>
      <c r="E20" s="25">
        <v>1886.5746666666666</v>
      </c>
      <c r="F20" s="29">
        <v>1778.0409999999999</v>
      </c>
      <c r="G20" s="28">
        <f t="shared" si="0"/>
        <v>-5.7529483769879981</v>
      </c>
      <c r="H20" s="26">
        <f t="shared" si="1"/>
        <v>-108.5336666666667</v>
      </c>
      <c r="I20" s="28">
        <f t="shared" si="2"/>
        <v>24.042375806121054</v>
      </c>
      <c r="J20" s="18"/>
    </row>
    <row r="21" spans="1:10">
      <c r="A21" s="16"/>
      <c r="B21" s="11" t="s">
        <v>121</v>
      </c>
      <c r="C21" s="25">
        <v>756.67633333333333</v>
      </c>
      <c r="D21" s="25">
        <v>768.41233333333332</v>
      </c>
      <c r="E21" s="25">
        <v>747.17733333333342</v>
      </c>
      <c r="F21" s="29">
        <v>751.178</v>
      </c>
      <c r="G21" s="28">
        <f t="shared" ref="G21:G23" si="3">IF(OR(OR(F21=0,E21=0),F21=""),"",(F21/E21-1)*100)</f>
        <v>0.53543737051264806</v>
      </c>
      <c r="H21" s="26">
        <f t="shared" ref="H21:H23" si="4">F21-E21</f>
        <v>4.0006666666665751</v>
      </c>
      <c r="I21" s="28">
        <f t="shared" ref="I21:I23" si="5">IF(F21=0,"",F21/$F$13*100)</f>
        <v>10.157304456584749</v>
      </c>
      <c r="J21" s="18"/>
    </row>
    <row r="22" spans="1:10">
      <c r="A22" s="16"/>
      <c r="B22" s="11" t="s">
        <v>122</v>
      </c>
      <c r="C22" s="25">
        <v>819.5003333333334</v>
      </c>
      <c r="D22" s="25">
        <v>935.49433333333343</v>
      </c>
      <c r="E22" s="25">
        <v>743.61500000000001</v>
      </c>
      <c r="F22" s="29">
        <v>609.58733333333328</v>
      </c>
      <c r="G22" s="28">
        <f t="shared" si="3"/>
        <v>-18.023798157200531</v>
      </c>
      <c r="H22" s="26">
        <f t="shared" si="4"/>
        <v>-134.02766666666673</v>
      </c>
      <c r="I22" s="28">
        <f t="shared" si="5"/>
        <v>8.2427389214597309</v>
      </c>
      <c r="J22" s="18"/>
    </row>
    <row r="23" spans="1:10">
      <c r="A23" s="16"/>
      <c r="B23" s="11" t="s">
        <v>123</v>
      </c>
      <c r="C23" s="25">
        <v>439.52966666666663</v>
      </c>
      <c r="D23" s="25">
        <v>361.86933333333332</v>
      </c>
      <c r="E23" s="25">
        <v>395.78233333333333</v>
      </c>
      <c r="F23" s="29">
        <v>417.27533333333332</v>
      </c>
      <c r="G23" s="28">
        <f t="shared" si="3"/>
        <v>5.4305102046832143</v>
      </c>
      <c r="H23" s="26">
        <f t="shared" si="4"/>
        <v>21.492999999999995</v>
      </c>
      <c r="I23" s="28">
        <f t="shared" si="5"/>
        <v>5.6423279207984702</v>
      </c>
      <c r="J23" s="18"/>
    </row>
    <row r="24" spans="1:10">
      <c r="A24" s="16"/>
      <c r="B24" s="11" t="s">
        <v>60</v>
      </c>
      <c r="C24" s="25">
        <v>1226.124</v>
      </c>
      <c r="D24" s="25">
        <v>970.81933333333336</v>
      </c>
      <c r="E24" s="25">
        <v>1180.5150000000001</v>
      </c>
      <c r="F24" s="29">
        <v>1343.0386666666666</v>
      </c>
      <c r="G24" s="28">
        <f t="shared" si="0"/>
        <v>13.767183531481297</v>
      </c>
      <c r="H24" s="26">
        <f t="shared" si="1"/>
        <v>162.52366666666649</v>
      </c>
      <c r="I24" s="28">
        <f t="shared" si="2"/>
        <v>18.160346328432102</v>
      </c>
      <c r="J24" s="18"/>
    </row>
    <row r="25" spans="1:10">
      <c r="A25" s="16"/>
      <c r="B25" s="11" t="s">
        <v>37</v>
      </c>
      <c r="C25" s="25">
        <v>318.29366666666664</v>
      </c>
      <c r="D25" s="25">
        <v>266.64</v>
      </c>
      <c r="E25" s="25">
        <v>373.05400000000003</v>
      </c>
      <c r="F25" s="29">
        <v>441.14699999999993</v>
      </c>
      <c r="G25" s="28">
        <f t="shared" si="0"/>
        <v>18.252853474295925</v>
      </c>
      <c r="H25" s="26">
        <f t="shared" si="1"/>
        <v>68.092999999999904</v>
      </c>
      <c r="I25" s="28">
        <f t="shared" si="2"/>
        <v>5.9651166422725259</v>
      </c>
      <c r="J25" s="18"/>
    </row>
    <row r="26" spans="1:10">
      <c r="A26" s="16"/>
      <c r="B26" s="11" t="s">
        <v>46</v>
      </c>
      <c r="C26" s="25">
        <v>905.26566666666668</v>
      </c>
      <c r="D26" s="25">
        <v>684.35966666666661</v>
      </c>
      <c r="E26" s="25">
        <v>762.06100000000004</v>
      </c>
      <c r="F26" s="29">
        <v>833.01733333333334</v>
      </c>
      <c r="G26" s="28">
        <f t="shared" si="0"/>
        <v>9.3111093906305786</v>
      </c>
      <c r="H26" s="26">
        <f t="shared" si="1"/>
        <v>70.956333333333305</v>
      </c>
      <c r="I26" s="28">
        <f t="shared" si="2"/>
        <v>11.263922362314936</v>
      </c>
      <c r="J26" s="18"/>
    </row>
    <row r="27" spans="1:10">
      <c r="A27" s="16"/>
      <c r="B27" s="11" t="s">
        <v>38</v>
      </c>
      <c r="C27" s="25">
        <v>1066.6016666666667</v>
      </c>
      <c r="D27" s="25">
        <v>837.77599999999995</v>
      </c>
      <c r="E27" s="25">
        <v>980.90766666666661</v>
      </c>
      <c r="F27" s="29">
        <v>1124.579</v>
      </c>
      <c r="G27" s="28">
        <f t="shared" si="0"/>
        <v>14.646774433067611</v>
      </c>
      <c r="H27" s="26">
        <f t="shared" si="1"/>
        <v>143.67133333333334</v>
      </c>
      <c r="I27" s="28">
        <f t="shared" si="2"/>
        <v>15.206370911397324</v>
      </c>
      <c r="J27" s="18"/>
    </row>
    <row r="28" spans="1:10">
      <c r="A28" s="16"/>
      <c r="B28" s="11" t="s">
        <v>61</v>
      </c>
      <c r="C28" s="25">
        <v>424.58099999999996</v>
      </c>
      <c r="D28" s="25">
        <v>423.2283333333333</v>
      </c>
      <c r="E28" s="25">
        <v>436.67933333333332</v>
      </c>
      <c r="F28" s="29">
        <v>554.0096666666667</v>
      </c>
      <c r="G28" s="28">
        <f t="shared" si="0"/>
        <v>26.868762585512805</v>
      </c>
      <c r="H28" s="26">
        <f t="shared" si="1"/>
        <v>117.33033333333339</v>
      </c>
      <c r="I28" s="28">
        <f t="shared" si="2"/>
        <v>7.4912269212148983</v>
      </c>
      <c r="J28" s="18"/>
    </row>
    <row r="29" spans="1:10">
      <c r="A29" s="16"/>
      <c r="B29" s="11" t="s">
        <v>37</v>
      </c>
      <c r="C29" s="25">
        <v>138.81199999999998</v>
      </c>
      <c r="D29" s="25">
        <v>128.46699999999998</v>
      </c>
      <c r="E29" s="25">
        <v>146.75900000000001</v>
      </c>
      <c r="F29" s="29">
        <v>217.58933333333334</v>
      </c>
      <c r="G29" s="28">
        <f t="shared" si="0"/>
        <v>48.263025322694574</v>
      </c>
      <c r="H29" s="26">
        <f t="shared" si="1"/>
        <v>70.830333333333328</v>
      </c>
      <c r="I29" s="28">
        <f t="shared" si="2"/>
        <v>2.9422069139031906</v>
      </c>
      <c r="J29" s="18"/>
    </row>
    <row r="30" spans="1:10">
      <c r="A30" s="16"/>
      <c r="B30" s="11" t="s">
        <v>46</v>
      </c>
      <c r="C30" s="25">
        <v>301.78566666666666</v>
      </c>
      <c r="D30" s="25">
        <v>295.47399999999999</v>
      </c>
      <c r="E30" s="25">
        <v>308.73366666666669</v>
      </c>
      <c r="F30" s="29">
        <v>358.98966666666666</v>
      </c>
      <c r="G30" s="28">
        <f t="shared" si="0"/>
        <v>16.278108099645738</v>
      </c>
      <c r="H30" s="26">
        <f t="shared" si="1"/>
        <v>50.255999999999972</v>
      </c>
      <c r="I30" s="28">
        <f t="shared" si="2"/>
        <v>4.854198793230375</v>
      </c>
      <c r="J30" s="18"/>
    </row>
    <row r="31" spans="1:10">
      <c r="A31" s="16"/>
      <c r="B31" s="11" t="s">
        <v>38</v>
      </c>
      <c r="C31" s="25">
        <v>352.7956666666667</v>
      </c>
      <c r="D31" s="25">
        <v>364.76166666666671</v>
      </c>
      <c r="E31" s="25">
        <v>362.02066666666661</v>
      </c>
      <c r="F31" s="29">
        <v>444.63599999999997</v>
      </c>
      <c r="G31" s="28">
        <f t="shared" si="0"/>
        <v>22.820612451222864</v>
      </c>
      <c r="H31" s="26">
        <f t="shared" si="1"/>
        <v>82.615333333333353</v>
      </c>
      <c r="I31" s="28">
        <f t="shared" si="2"/>
        <v>6.0122943221952925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183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116</v>
      </c>
      <c r="F49" s="34">
        <f>F15</f>
        <v>4182.367666666667</v>
      </c>
    </row>
    <row r="50" spans="5:6">
      <c r="E50" s="23" t="s">
        <v>54</v>
      </c>
      <c r="F50" s="34">
        <f>F14-F15</f>
        <v>1778.0409999999993</v>
      </c>
    </row>
  </sheetData>
  <mergeCells count="5">
    <mergeCell ref="I10:I11"/>
    <mergeCell ref="C10:F10"/>
    <mergeCell ref="G10:H10"/>
    <mergeCell ref="B8:I8"/>
    <mergeCell ref="B7:I7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31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51"/>
      <c r="D9" s="151"/>
      <c r="E9" s="151"/>
      <c r="F9" s="151"/>
      <c r="G9" s="151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51">
        <v>2006</v>
      </c>
      <c r="D11" s="151">
        <v>2007</v>
      </c>
      <c r="E11" s="151">
        <v>2008</v>
      </c>
      <c r="F11" s="151">
        <v>2009</v>
      </c>
      <c r="G11" s="151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151"/>
      <c r="D12" s="151"/>
      <c r="E12" s="151"/>
      <c r="F12" s="151"/>
      <c r="G12" s="151"/>
      <c r="H12" s="151"/>
      <c r="I12" s="151"/>
      <c r="J12" s="151"/>
      <c r="K12" s="151"/>
      <c r="L12" s="18"/>
    </row>
    <row r="13" spans="1:15">
      <c r="A13" s="16"/>
      <c r="B13" s="12" t="s">
        <v>27</v>
      </c>
      <c r="C13" s="26">
        <v>42415.747333333333</v>
      </c>
      <c r="D13" s="26">
        <v>42920.417333333331</v>
      </c>
      <c r="E13" s="26">
        <v>43428.320333333337</v>
      </c>
      <c r="F13" s="26">
        <v>43938.821333333333</v>
      </c>
      <c r="G13" s="26">
        <v>44453.424333333329</v>
      </c>
      <c r="H13" s="28">
        <f t="shared" ref="H13:H38" si="0">IF(OR(OR(G13=0,F13=0),G13=""),"",(G13/F13-1)*100)</f>
        <v>1.1711807107797956</v>
      </c>
      <c r="I13" s="27">
        <f>IF(OR(OR(G13=0,F13=0),F13=""),"",(F13/E13-1)*100)</f>
        <v>1.1755025202026204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21079.949666666667</v>
      </c>
      <c r="D14" s="25">
        <f>D13-SUM(D15:D38)</f>
        <v>21273.613666666664</v>
      </c>
      <c r="E14" s="25">
        <f>E13-SUM(E15:E38)</f>
        <v>21471.367999999999</v>
      </c>
      <c r="F14" s="25">
        <f>F13-SUM(F15:F38)</f>
        <v>21673.126333333326</v>
      </c>
      <c r="G14" s="26">
        <f>G13-SUM(G15:G38)</f>
        <v>21882.135666666662</v>
      </c>
      <c r="H14" s="28">
        <f t="shared" si="0"/>
        <v>0.96437094546844015</v>
      </c>
      <c r="I14" s="27">
        <f>IF(OR(OR(G14=0,F14=0),F14=""),"",(F14/E14-1)*100)</f>
        <v>0.93966222055961168</v>
      </c>
      <c r="J14" s="28">
        <f t="shared" ref="J14:J38" si="2">IF(G14=0,"",G14/$G$13*100)</f>
        <v>49.224859490202142</v>
      </c>
      <c r="K14" s="27">
        <f>IF(F14=0,"",F14/$F$13*100)</f>
        <v>49.325688936702157</v>
      </c>
      <c r="L14" s="18"/>
    </row>
    <row r="15" spans="1:15">
      <c r="A15" s="16"/>
      <c r="B15" s="12" t="s">
        <v>5</v>
      </c>
      <c r="C15" s="109">
        <v>6977.6409999999996</v>
      </c>
      <c r="D15" s="109">
        <v>7082.5319999999992</v>
      </c>
      <c r="E15" s="109">
        <v>7187.1343333333325</v>
      </c>
      <c r="F15" s="109">
        <v>7291.4540000000006</v>
      </c>
      <c r="G15" s="109">
        <v>7395.4463333333333</v>
      </c>
      <c r="H15" s="50">
        <f>IF(OR(OR(G15=0,F15=0),G15=""),"",(G15/F15-1)*100)</f>
        <v>1.4262221682168175</v>
      </c>
      <c r="I15" s="36">
        <f t="shared" ref="I15:I38" si="3">IF(OR(OR(G15=0,F15=0),F15=""),"",(F15/E15-1)*100)</f>
        <v>1.4514779024352276</v>
      </c>
      <c r="J15" s="50">
        <f t="shared" si="2"/>
        <v>16.636392908403842</v>
      </c>
      <c r="K15" s="36">
        <f t="shared" si="1"/>
        <v>16.594559841932949</v>
      </c>
      <c r="L15" s="18"/>
      <c r="N15" s="23" t="s">
        <v>5</v>
      </c>
      <c r="O15" s="34">
        <f>J15</f>
        <v>16.636392908403842</v>
      </c>
    </row>
    <row r="16" spans="1:15">
      <c r="A16" s="16"/>
      <c r="B16" s="11" t="s">
        <v>24</v>
      </c>
      <c r="C16" s="55">
        <v>3194.7503333333334</v>
      </c>
      <c r="D16" s="55">
        <v>3242.6986666666667</v>
      </c>
      <c r="E16" s="55">
        <v>3290.3619999999996</v>
      </c>
      <c r="F16" s="55">
        <v>3338.150333333333</v>
      </c>
      <c r="G16" s="56">
        <v>3386.3286666666668</v>
      </c>
      <c r="H16" s="28">
        <f t="shared" si="0"/>
        <v>1.4432643387041422</v>
      </c>
      <c r="I16" s="27">
        <f t="shared" si="3"/>
        <v>1.4523731228762493</v>
      </c>
      <c r="J16" s="28">
        <f t="shared" si="2"/>
        <v>7.6177003626859712</v>
      </c>
      <c r="K16" s="27">
        <f t="shared" si="1"/>
        <v>7.5972687296482171</v>
      </c>
      <c r="L16" s="18"/>
      <c r="N16" s="23" t="s">
        <v>39</v>
      </c>
      <c r="O16" s="34">
        <f>100-O15</f>
        <v>83.363607091596151</v>
      </c>
    </row>
    <row r="17" spans="1:12">
      <c r="A17" s="16"/>
      <c r="B17" s="11" t="s">
        <v>25</v>
      </c>
      <c r="C17" s="25">
        <v>2203.5840000000003</v>
      </c>
      <c r="D17" s="25">
        <v>2230.529</v>
      </c>
      <c r="E17" s="25">
        <v>2257.5500000000002</v>
      </c>
      <c r="F17" s="25">
        <v>2284.6206666666671</v>
      </c>
      <c r="G17" s="26">
        <v>2311.7919999999999</v>
      </c>
      <c r="H17" s="28">
        <f t="shared" si="0"/>
        <v>1.1893148709442691</v>
      </c>
      <c r="I17" s="27">
        <f t="shared" si="3"/>
        <v>1.1991170369058057</v>
      </c>
      <c r="J17" s="28">
        <f t="shared" si="2"/>
        <v>5.2004812557634761</v>
      </c>
      <c r="K17" s="27">
        <f t="shared" si="1"/>
        <v>5.1995492763331912</v>
      </c>
      <c r="L17" s="18"/>
    </row>
    <row r="18" spans="1:12">
      <c r="A18" s="16"/>
      <c r="B18" s="11" t="s">
        <v>26</v>
      </c>
      <c r="C18" s="25">
        <v>1636.5829999999999</v>
      </c>
      <c r="D18" s="25">
        <v>1659.463</v>
      </c>
      <c r="E18" s="25">
        <v>1682.2603333333334</v>
      </c>
      <c r="F18" s="25">
        <v>1705.0119999999999</v>
      </c>
      <c r="G18" s="26">
        <v>1727.7176666666667</v>
      </c>
      <c r="H18" s="28">
        <f t="shared" si="0"/>
        <v>1.3317012822588126</v>
      </c>
      <c r="I18" s="27">
        <f t="shared" si="3"/>
        <v>1.3524462424662209</v>
      </c>
      <c r="J18" s="28">
        <f t="shared" si="2"/>
        <v>3.8865794763332557</v>
      </c>
      <c r="K18" s="27">
        <f t="shared" si="1"/>
        <v>3.8804227065292842</v>
      </c>
      <c r="L18" s="18"/>
    </row>
    <row r="19" spans="1:12">
      <c r="A19" s="16"/>
      <c r="B19" s="11" t="s">
        <v>20</v>
      </c>
      <c r="C19" s="25">
        <v>979.01466666666659</v>
      </c>
      <c r="D19" s="25">
        <v>989.125</v>
      </c>
      <c r="E19" s="25">
        <v>999.08133333333342</v>
      </c>
      <c r="F19" s="25">
        <v>1008.8253333333333</v>
      </c>
      <c r="G19" s="26">
        <v>1018.5093333333333</v>
      </c>
      <c r="H19" s="28">
        <f t="shared" si="0"/>
        <v>0.9599283126646263</v>
      </c>
      <c r="I19" s="27">
        <f t="shared" si="3"/>
        <v>0.97529597189951467</v>
      </c>
      <c r="J19" s="28">
        <f t="shared" si="2"/>
        <v>2.2911830721882223</v>
      </c>
      <c r="K19" s="27">
        <f t="shared" si="1"/>
        <v>2.2959772308867277</v>
      </c>
      <c r="L19" s="18"/>
    </row>
    <row r="20" spans="1:12">
      <c r="A20" s="16"/>
      <c r="B20" s="11" t="s">
        <v>6</v>
      </c>
      <c r="C20" s="25">
        <v>858.48266666666677</v>
      </c>
      <c r="D20" s="25">
        <v>870.05166666666673</v>
      </c>
      <c r="E20" s="25">
        <v>881.6776666666666</v>
      </c>
      <c r="F20" s="25">
        <v>893.35900000000004</v>
      </c>
      <c r="G20" s="26">
        <v>904.98366666666664</v>
      </c>
      <c r="H20" s="28">
        <f t="shared" si="0"/>
        <v>1.3012312705940943</v>
      </c>
      <c r="I20" s="27">
        <f t="shared" si="3"/>
        <v>1.3248984039140765</v>
      </c>
      <c r="J20" s="28">
        <f t="shared" si="2"/>
        <v>2.0358019213113039</v>
      </c>
      <c r="K20" s="27">
        <f t="shared" si="1"/>
        <v>2.033188358018768</v>
      </c>
      <c r="L20" s="18"/>
    </row>
    <row r="21" spans="1:12">
      <c r="A21" s="16"/>
      <c r="B21" s="11" t="s">
        <v>21</v>
      </c>
      <c r="C21" s="25">
        <v>731.83166666666659</v>
      </c>
      <c r="D21" s="25">
        <v>740.72400000000005</v>
      </c>
      <c r="E21" s="25">
        <v>749.64099999999996</v>
      </c>
      <c r="F21" s="25">
        <v>758.63</v>
      </c>
      <c r="G21" s="26">
        <v>767.72699999999986</v>
      </c>
      <c r="H21" s="28">
        <f t="shared" si="0"/>
        <v>1.1991352833396807</v>
      </c>
      <c r="I21" s="27">
        <f t="shared" si="3"/>
        <v>1.1991073060305002</v>
      </c>
      <c r="J21" s="28">
        <f t="shared" si="2"/>
        <v>1.7270368065308324</v>
      </c>
      <c r="K21" s="27">
        <f t="shared" si="1"/>
        <v>1.7265597414295681</v>
      </c>
      <c r="L21" s="18"/>
    </row>
    <row r="22" spans="1:12">
      <c r="A22" s="16"/>
      <c r="B22" s="11" t="s">
        <v>23</v>
      </c>
      <c r="C22" s="25">
        <v>578.63800000000003</v>
      </c>
      <c r="D22" s="25">
        <v>583.31366666666679</v>
      </c>
      <c r="E22" s="25">
        <v>587.90033333333338</v>
      </c>
      <c r="F22" s="25">
        <v>592.45833333333337</v>
      </c>
      <c r="G22" s="26">
        <v>597.09566666666672</v>
      </c>
      <c r="H22" s="28">
        <f t="shared" si="0"/>
        <v>0.7827273366622034</v>
      </c>
      <c r="I22" s="27">
        <f t="shared" si="3"/>
        <v>0.77530148250752884</v>
      </c>
      <c r="J22" s="28">
        <f t="shared" si="2"/>
        <v>1.343193861038362</v>
      </c>
      <c r="K22" s="27">
        <f t="shared" si="1"/>
        <v>1.3483710198750287</v>
      </c>
      <c r="L22" s="18"/>
    </row>
    <row r="23" spans="1:12">
      <c r="A23" s="16"/>
      <c r="B23" s="11" t="s">
        <v>8</v>
      </c>
      <c r="C23" s="25">
        <v>476.90800000000007</v>
      </c>
      <c r="D23" s="25">
        <v>482.56400000000002</v>
      </c>
      <c r="E23" s="25">
        <v>488.09500000000003</v>
      </c>
      <c r="F23" s="25">
        <v>493.57866666666661</v>
      </c>
      <c r="G23" s="26">
        <v>499.036</v>
      </c>
      <c r="H23" s="28">
        <f t="shared" si="0"/>
        <v>1.1056663713180592</v>
      </c>
      <c r="I23" s="27">
        <f t="shared" si="3"/>
        <v>1.1234834748699685</v>
      </c>
      <c r="J23" s="28">
        <f t="shared" si="2"/>
        <v>1.1226041806318139</v>
      </c>
      <c r="K23" s="27">
        <f t="shared" si="1"/>
        <v>1.1233316044648261</v>
      </c>
      <c r="L23" s="18"/>
    </row>
    <row r="24" spans="1:12">
      <c r="A24" s="16"/>
      <c r="B24" s="11" t="s">
        <v>16</v>
      </c>
      <c r="C24" s="25">
        <v>396.94366666666662</v>
      </c>
      <c r="D24" s="25">
        <v>405.10699999999997</v>
      </c>
      <c r="E24" s="25">
        <v>413.166</v>
      </c>
      <c r="F24" s="25">
        <v>421.21</v>
      </c>
      <c r="G24" s="26">
        <v>429.32166666666672</v>
      </c>
      <c r="H24" s="28">
        <f t="shared" si="0"/>
        <v>1.9258010651852286</v>
      </c>
      <c r="I24" s="27">
        <f t="shared" si="3"/>
        <v>1.9469172197131401</v>
      </c>
      <c r="J24" s="28">
        <f t="shared" si="2"/>
        <v>0.96577861684491328</v>
      </c>
      <c r="K24" s="27">
        <f t="shared" si="1"/>
        <v>0.95862835464923402</v>
      </c>
      <c r="L24" s="18"/>
    </row>
    <row r="25" spans="1:12">
      <c r="A25" s="16"/>
      <c r="B25" s="11" t="s">
        <v>19</v>
      </c>
      <c r="C25" s="25">
        <v>371.29333333333335</v>
      </c>
      <c r="D25" s="25">
        <v>381.5596666666666</v>
      </c>
      <c r="E25" s="25">
        <v>391.90599999999995</v>
      </c>
      <c r="F25" s="25">
        <v>402.34766666666673</v>
      </c>
      <c r="G25" s="26">
        <v>412.79566666666665</v>
      </c>
      <c r="H25" s="28">
        <f t="shared" si="0"/>
        <v>2.596759187535147</v>
      </c>
      <c r="I25" s="27">
        <f t="shared" si="3"/>
        <v>2.6643293714989857</v>
      </c>
      <c r="J25" s="28">
        <f t="shared" si="2"/>
        <v>0.92860262816048667</v>
      </c>
      <c r="K25" s="27">
        <f t="shared" si="1"/>
        <v>0.91569972624967411</v>
      </c>
      <c r="L25" s="18"/>
    </row>
    <row r="26" spans="1:12">
      <c r="A26" s="16"/>
      <c r="B26" s="11" t="s">
        <v>22</v>
      </c>
      <c r="C26" s="25">
        <v>393.84099999999995</v>
      </c>
      <c r="D26" s="25">
        <v>396.47033333333337</v>
      </c>
      <c r="E26" s="25">
        <v>399.07733333333334</v>
      </c>
      <c r="F26" s="25">
        <v>401.58966666666669</v>
      </c>
      <c r="G26" s="26">
        <v>403.99233333333336</v>
      </c>
      <c r="H26" s="28">
        <f t="shared" si="0"/>
        <v>0.59828896659857023</v>
      </c>
      <c r="I26" s="27">
        <f t="shared" si="3"/>
        <v>0.62953546179855824</v>
      </c>
      <c r="J26" s="28">
        <f t="shared" si="2"/>
        <v>0.90879912940790109</v>
      </c>
      <c r="K26" s="27">
        <f t="shared" si="1"/>
        <v>0.91397460032003297</v>
      </c>
      <c r="L26" s="18"/>
    </row>
    <row r="27" spans="1:12">
      <c r="A27" s="16"/>
      <c r="B27" s="11" t="s">
        <v>18</v>
      </c>
      <c r="C27" s="25">
        <v>313.72033333333337</v>
      </c>
      <c r="D27" s="25">
        <v>323.54833333333335</v>
      </c>
      <c r="E27" s="25">
        <v>333.41500000000002</v>
      </c>
      <c r="F27" s="25">
        <v>342.35733333333337</v>
      </c>
      <c r="G27" s="26">
        <v>348.23466666666667</v>
      </c>
      <c r="H27" s="28">
        <f t="shared" si="0"/>
        <v>1.716724825523408</v>
      </c>
      <c r="I27" s="27">
        <f t="shared" si="3"/>
        <v>2.6820428994896339</v>
      </c>
      <c r="J27" s="28">
        <f t="shared" si="2"/>
        <v>0.78336972210607292</v>
      </c>
      <c r="K27" s="27">
        <f t="shared" si="1"/>
        <v>0.77916822287085485</v>
      </c>
      <c r="L27" s="18"/>
    </row>
    <row r="28" spans="1:12">
      <c r="A28" s="16"/>
      <c r="B28" s="11" t="s">
        <v>11</v>
      </c>
      <c r="C28" s="25">
        <v>319.95833333333331</v>
      </c>
      <c r="D28" s="25">
        <v>325.15499999999997</v>
      </c>
      <c r="E28" s="25">
        <v>330.30666666666667</v>
      </c>
      <c r="F28" s="25">
        <v>335.55266666666665</v>
      </c>
      <c r="G28" s="26">
        <v>340.96066666666667</v>
      </c>
      <c r="H28" s="28">
        <f t="shared" si="0"/>
        <v>1.6116695044394502</v>
      </c>
      <c r="I28" s="27">
        <f t="shared" si="3"/>
        <v>1.5882210471077407</v>
      </c>
      <c r="J28" s="28">
        <f t="shared" si="2"/>
        <v>0.76700652824848381</v>
      </c>
      <c r="K28" s="27">
        <f t="shared" si="1"/>
        <v>0.76368153829403274</v>
      </c>
      <c r="L28" s="18"/>
    </row>
    <row r="29" spans="1:12">
      <c r="A29" s="16"/>
      <c r="B29" s="11" t="s">
        <v>9</v>
      </c>
      <c r="C29" s="25">
        <v>294.35233333333332</v>
      </c>
      <c r="D29" s="25">
        <v>299.75299999999999</v>
      </c>
      <c r="E29" s="25">
        <v>305.18466666666666</v>
      </c>
      <c r="F29" s="25">
        <v>310.64600000000002</v>
      </c>
      <c r="G29" s="26">
        <v>316.14699999999999</v>
      </c>
      <c r="H29" s="28">
        <f t="shared" si="0"/>
        <v>1.7708259562331241</v>
      </c>
      <c r="I29" s="27">
        <f t="shared" si="3"/>
        <v>1.7895176035493288</v>
      </c>
      <c r="J29" s="28">
        <f t="shared" si="2"/>
        <v>0.71118705643321534</v>
      </c>
      <c r="K29" s="27">
        <f t="shared" si="1"/>
        <v>0.70699666166132336</v>
      </c>
      <c r="L29" s="18"/>
    </row>
    <row r="30" spans="1:12">
      <c r="A30" s="16"/>
      <c r="B30" s="11" t="s">
        <v>10</v>
      </c>
      <c r="C30" s="25">
        <v>300.48500000000001</v>
      </c>
      <c r="D30" s="25">
        <v>303.298</v>
      </c>
      <c r="E30" s="25">
        <v>306.05466666666666</v>
      </c>
      <c r="F30" s="25">
        <v>308.80933333333331</v>
      </c>
      <c r="G30" s="26">
        <v>311.81699999999995</v>
      </c>
      <c r="H30" s="28">
        <f t="shared" si="0"/>
        <v>0.97395588216244722</v>
      </c>
      <c r="I30" s="27">
        <f t="shared" si="3"/>
        <v>0.9000570704144284</v>
      </c>
      <c r="J30" s="28">
        <f t="shared" si="2"/>
        <v>0.70144652448334444</v>
      </c>
      <c r="K30" s="27">
        <f t="shared" si="1"/>
        <v>0.70281660718800643</v>
      </c>
      <c r="L30" s="18"/>
    </row>
    <row r="31" spans="1:12">
      <c r="A31" s="16"/>
      <c r="B31" s="11" t="s">
        <v>4</v>
      </c>
      <c r="C31" s="25">
        <v>275.44900000000001</v>
      </c>
      <c r="D31" s="25">
        <v>277.04433333333333</v>
      </c>
      <c r="E31" s="25">
        <v>278.63766666666669</v>
      </c>
      <c r="F31" s="25">
        <v>280.21499999999997</v>
      </c>
      <c r="G31" s="26">
        <v>281.74533333333329</v>
      </c>
      <c r="H31" s="28">
        <f t="shared" si="0"/>
        <v>0.54612827055415814</v>
      </c>
      <c r="I31" s="27">
        <f t="shared" si="3"/>
        <v>0.56608761916610018</v>
      </c>
      <c r="J31" s="28">
        <f t="shared" si="2"/>
        <v>0.63379894250816349</v>
      </c>
      <c r="K31" s="27">
        <f t="shared" si="1"/>
        <v>0.63773900049389876</v>
      </c>
      <c r="L31" s="18"/>
    </row>
    <row r="32" spans="1:12">
      <c r="A32" s="16"/>
      <c r="B32" s="11" t="s">
        <v>15</v>
      </c>
      <c r="C32" s="25">
        <v>225.30799999999999</v>
      </c>
      <c r="D32" s="25">
        <v>229.07566666666665</v>
      </c>
      <c r="E32" s="25">
        <v>232.83266666666668</v>
      </c>
      <c r="F32" s="25">
        <v>236.59900000000002</v>
      </c>
      <c r="G32" s="26">
        <v>240.28700000000001</v>
      </c>
      <c r="H32" s="28">
        <f t="shared" si="0"/>
        <v>1.5587555315111246</v>
      </c>
      <c r="I32" s="27">
        <f t="shared" si="3"/>
        <v>1.617613794169781</v>
      </c>
      <c r="J32" s="28">
        <f t="shared" si="2"/>
        <v>0.54053653594425388</v>
      </c>
      <c r="K32" s="27">
        <f t="shared" si="1"/>
        <v>0.53847370689597629</v>
      </c>
      <c r="L32" s="18"/>
    </row>
    <row r="33" spans="1:14">
      <c r="A33" s="16"/>
      <c r="B33" s="11" t="s">
        <v>12</v>
      </c>
      <c r="C33" s="25">
        <v>230.315</v>
      </c>
      <c r="D33" s="25">
        <v>232.3896666666667</v>
      </c>
      <c r="E33" s="25">
        <v>234.60133333333332</v>
      </c>
      <c r="F33" s="25">
        <v>236.501</v>
      </c>
      <c r="G33" s="26">
        <v>237.45099999999999</v>
      </c>
      <c r="H33" s="28">
        <f t="shared" si="0"/>
        <v>0.40168963344764386</v>
      </c>
      <c r="I33" s="27">
        <f t="shared" si="3"/>
        <v>0.80974248512371005</v>
      </c>
      <c r="J33" s="28">
        <f t="shared" si="2"/>
        <v>0.53415682494891115</v>
      </c>
      <c r="K33" s="27">
        <f t="shared" si="1"/>
        <v>0.5382506695066559</v>
      </c>
      <c r="L33" s="18"/>
    </row>
    <row r="34" spans="1:14">
      <c r="A34" s="16"/>
      <c r="B34" s="11" t="s">
        <v>184</v>
      </c>
      <c r="C34" s="25">
        <v>147.46100000000001</v>
      </c>
      <c r="D34" s="25">
        <v>155.47833333333335</v>
      </c>
      <c r="E34" s="25">
        <v>163.57233333333332</v>
      </c>
      <c r="F34" s="25">
        <v>172.03833333333333</v>
      </c>
      <c r="G34" s="26">
        <v>181.45299999999997</v>
      </c>
      <c r="H34" s="28">
        <f t="shared" si="0"/>
        <v>5.4724237815215515</v>
      </c>
      <c r="I34" s="27">
        <f t="shared" si="3"/>
        <v>5.1756918957362341</v>
      </c>
      <c r="J34" s="28">
        <f t="shared" si="2"/>
        <v>0.40818677688219784</v>
      </c>
      <c r="K34" s="27">
        <f t="shared" si="1"/>
        <v>0.39154061969072396</v>
      </c>
      <c r="L34" s="18"/>
    </row>
    <row r="35" spans="1:14">
      <c r="A35" s="16"/>
      <c r="B35" s="11" t="s">
        <v>17</v>
      </c>
      <c r="C35" s="25">
        <v>151.86333333333334</v>
      </c>
      <c r="D35" s="25">
        <v>155.41466666666668</v>
      </c>
      <c r="E35" s="25">
        <v>158.87300000000002</v>
      </c>
      <c r="F35" s="25">
        <v>162.20600000000002</v>
      </c>
      <c r="G35" s="26">
        <v>165.25733333333335</v>
      </c>
      <c r="H35" s="28">
        <f t="shared" si="0"/>
        <v>1.8811470188114798</v>
      </c>
      <c r="I35" s="27">
        <f t="shared" si="3"/>
        <v>2.0979020979021046</v>
      </c>
      <c r="J35" s="28">
        <f t="shared" si="2"/>
        <v>0.37175388805630305</v>
      </c>
      <c r="K35" s="27">
        <f t="shared" si="1"/>
        <v>0.36916329359282468</v>
      </c>
      <c r="L35" s="18"/>
    </row>
    <row r="36" spans="1:14">
      <c r="A36" s="16"/>
      <c r="B36" s="11" t="s">
        <v>25</v>
      </c>
      <c r="C36" s="25">
        <v>125.61066666666666</v>
      </c>
      <c r="D36" s="25">
        <v>128.34366666666668</v>
      </c>
      <c r="E36" s="25">
        <v>131.09466666666665</v>
      </c>
      <c r="F36" s="25">
        <v>133.97266666666667</v>
      </c>
      <c r="G36" s="26">
        <v>137.08966666666666</v>
      </c>
      <c r="H36" s="28">
        <f t="shared" si="0"/>
        <v>2.3265939818569947</v>
      </c>
      <c r="I36" s="27">
        <f t="shared" si="3"/>
        <v>2.1953600960120445</v>
      </c>
      <c r="J36" s="28">
        <f t="shared" si="2"/>
        <v>0.30838944068448332</v>
      </c>
      <c r="K36" s="27">
        <f t="shared" si="1"/>
        <v>0.30490728381243787</v>
      </c>
      <c r="L36" s="18"/>
    </row>
    <row r="37" spans="1:14">
      <c r="A37" s="16"/>
      <c r="B37" s="11" t="s">
        <v>13</v>
      </c>
      <c r="C37" s="25">
        <v>102.76100000000001</v>
      </c>
      <c r="D37" s="25">
        <v>103.76466666666666</v>
      </c>
      <c r="E37" s="25">
        <v>104.70033333333333</v>
      </c>
      <c r="F37" s="25">
        <v>105.32366666666667</v>
      </c>
      <c r="G37" s="26">
        <v>105.43700000000001</v>
      </c>
      <c r="H37" s="28">
        <f t="shared" si="0"/>
        <v>0.10760481183400561</v>
      </c>
      <c r="I37" s="27">
        <f t="shared" si="3"/>
        <v>0.59534990337501981</v>
      </c>
      <c r="J37" s="28">
        <f t="shared" si="2"/>
        <v>0.23718532729758288</v>
      </c>
      <c r="K37" s="27">
        <f t="shared" si="1"/>
        <v>0.23970526170387943</v>
      </c>
      <c r="L37" s="18"/>
    </row>
    <row r="38" spans="1:14">
      <c r="A38" s="16"/>
      <c r="B38" s="11" t="s">
        <v>14</v>
      </c>
      <c r="C38" s="25">
        <v>49.002333333333333</v>
      </c>
      <c r="D38" s="25">
        <v>49.400333333333329</v>
      </c>
      <c r="E38" s="25">
        <v>49.828000000000003</v>
      </c>
      <c r="F38" s="25">
        <v>50.238333333333337</v>
      </c>
      <c r="G38" s="26">
        <v>50.66299999999999</v>
      </c>
      <c r="H38" s="28">
        <f t="shared" si="0"/>
        <v>0.84530405069167536</v>
      </c>
      <c r="I38" s="27">
        <f t="shared" si="3"/>
        <v>0.8234995049637428</v>
      </c>
      <c r="J38" s="28">
        <f t="shared" si="2"/>
        <v>0.11396872290445895</v>
      </c>
      <c r="K38" s="27">
        <f t="shared" si="1"/>
        <v>0.11433700724971654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88" t="s">
        <v>32</v>
      </c>
      <c r="D7" s="188"/>
      <c r="E7" s="188"/>
      <c r="F7" s="188"/>
      <c r="G7" s="188"/>
      <c r="H7" s="188"/>
      <c r="I7" s="188"/>
      <c r="J7" s="188"/>
      <c r="K7" s="188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32743.785333333333</v>
      </c>
      <c r="D13" s="26">
        <v>33305.307999999997</v>
      </c>
      <c r="E13" s="26">
        <v>33867.422666666665</v>
      </c>
      <c r="F13" s="26">
        <v>34423.445666666659</v>
      </c>
      <c r="G13" s="26">
        <v>34960.762999999999</v>
      </c>
      <c r="H13" s="28">
        <f t="shared" ref="H13:H26" si="0">IF(OR(OR(G13=0,F13=0),G13=""),"",(G13/F13-1)*100)</f>
        <v>1.5609051416187514</v>
      </c>
      <c r="I13" s="27">
        <f>IF(OR(OR(G13=0,F13=0),F13=""),"",(F13/E13-1)*100)</f>
        <v>1.6417635480341586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15940.418333333331</v>
      </c>
      <c r="D14" s="25">
        <f>D13-SUM(D15:D38)</f>
        <v>16174.435333333331</v>
      </c>
      <c r="E14" s="25">
        <f>E13-SUM(E15:E38)</f>
        <v>16408.914666666667</v>
      </c>
      <c r="F14" s="25">
        <f>F13-SUM(F15:F38)</f>
        <v>16641.16166666666</v>
      </c>
      <c r="G14" s="26">
        <f>G13-SUM(G15:G38)</f>
        <v>16864.340999999997</v>
      </c>
      <c r="H14" s="28">
        <f t="shared" si="0"/>
        <v>1.3411283286814069</v>
      </c>
      <c r="I14" s="27">
        <f>IF(OR(OR(G14=0,F14=0),F14=""),"",(F14/E14-1)*100)</f>
        <v>1.4153708805115794</v>
      </c>
      <c r="J14" s="28">
        <f t="shared" ref="J14:J38" si="2">IF(G14=0,"",G14/$G$13*100)</f>
        <v>48.23790888087882</v>
      </c>
      <c r="K14" s="27">
        <f>IF(F14=0,"",F14/$F$13*100)</f>
        <v>48.342521628451728</v>
      </c>
      <c r="L14" s="18"/>
    </row>
    <row r="15" spans="1:15">
      <c r="A15" s="16"/>
      <c r="B15" s="12" t="s">
        <v>5</v>
      </c>
      <c r="C15" s="109">
        <v>5521.293999999999</v>
      </c>
      <c r="D15" s="109">
        <v>5633.3990000000003</v>
      </c>
      <c r="E15" s="109">
        <v>5744.1696666666658</v>
      </c>
      <c r="F15" s="109">
        <v>5853.2650000000003</v>
      </c>
      <c r="G15" s="109">
        <v>5960.4086666666662</v>
      </c>
      <c r="H15" s="50">
        <f>IF(OR(OR(G15=0,F15=0),G15=""),"",(G15/F15-1)*100)</f>
        <v>1.8304940348107479</v>
      </c>
      <c r="I15" s="36">
        <f t="shared" ref="I15" si="3">IF(OR(OR(G15=0,F15=0),F15=""),"",(F15/E15-1)*100)</f>
        <v>1.8992359150951543</v>
      </c>
      <c r="J15" s="50">
        <f t="shared" si="2"/>
        <v>17.048851784689788</v>
      </c>
      <c r="K15" s="36">
        <f t="shared" si="1"/>
        <v>17.003716178441447</v>
      </c>
      <c r="L15" s="18"/>
      <c r="N15" s="23" t="s">
        <v>5</v>
      </c>
      <c r="O15" s="34">
        <f>J15</f>
        <v>17.048851784689788</v>
      </c>
    </row>
    <row r="16" spans="1:15">
      <c r="A16" s="16"/>
      <c r="B16" s="11" t="s">
        <v>24</v>
      </c>
      <c r="C16" s="55">
        <v>2618.6803333333332</v>
      </c>
      <c r="D16" s="55">
        <v>2670.9093333333335</v>
      </c>
      <c r="E16" s="55">
        <v>2722.1610000000001</v>
      </c>
      <c r="F16" s="55">
        <v>2772.58</v>
      </c>
      <c r="G16" s="56">
        <v>2822.2116666666666</v>
      </c>
      <c r="H16" s="28">
        <f t="shared" si="0"/>
        <v>1.7900896156888724</v>
      </c>
      <c r="I16" s="27">
        <f t="shared" ref="I16:I26" si="4">IF(OR(OR(G16=0,F16=0),F16=""),"",(F16/E16-1)*100)</f>
        <v>1.8521681854967387</v>
      </c>
      <c r="J16" s="28">
        <f t="shared" si="2"/>
        <v>8.0725116516097408</v>
      </c>
      <c r="K16" s="27">
        <f t="shared" si="1"/>
        <v>8.0543360674808309</v>
      </c>
      <c r="L16" s="18"/>
      <c r="N16" s="23" t="s">
        <v>39</v>
      </c>
      <c r="O16" s="34">
        <f>100-O15</f>
        <v>82.951148215310212</v>
      </c>
    </row>
    <row r="17" spans="1:12">
      <c r="A17" s="16"/>
      <c r="B17" s="11" t="s">
        <v>25</v>
      </c>
      <c r="C17" s="25">
        <v>1750.402</v>
      </c>
      <c r="D17" s="25">
        <v>1780.3053333333335</v>
      </c>
      <c r="E17" s="25">
        <v>1810.5360000000001</v>
      </c>
      <c r="F17" s="25">
        <v>1840.4753333333331</v>
      </c>
      <c r="G17" s="26">
        <v>1869.2076666666665</v>
      </c>
      <c r="H17" s="28">
        <f t="shared" si="0"/>
        <v>1.561136561460752</v>
      </c>
      <c r="I17" s="27">
        <f t="shared" si="4"/>
        <v>1.6536171240634223</v>
      </c>
      <c r="J17" s="28">
        <f t="shared" si="2"/>
        <v>5.3465871630623925</v>
      </c>
      <c r="K17" s="27">
        <f t="shared" si="1"/>
        <v>5.346574980190101</v>
      </c>
      <c r="L17" s="18"/>
    </row>
    <row r="18" spans="1:12">
      <c r="A18" s="16"/>
      <c r="B18" s="11" t="s">
        <v>26</v>
      </c>
      <c r="C18" s="25">
        <v>1258.2283333333332</v>
      </c>
      <c r="D18" s="25">
        <v>1281.2116666666666</v>
      </c>
      <c r="E18" s="25">
        <v>1304.4993333333334</v>
      </c>
      <c r="F18" s="25">
        <v>1327.7136666666665</v>
      </c>
      <c r="G18" s="26">
        <v>1350.4656666666667</v>
      </c>
      <c r="H18" s="28">
        <f t="shared" si="0"/>
        <v>1.7136224903913977</v>
      </c>
      <c r="I18" s="27">
        <f t="shared" si="4"/>
        <v>1.7795588499086801</v>
      </c>
      <c r="J18" s="28">
        <f t="shared" si="2"/>
        <v>3.8628037570766596</v>
      </c>
      <c r="K18" s="27">
        <f t="shared" si="1"/>
        <v>3.8570039720118277</v>
      </c>
      <c r="L18" s="18"/>
    </row>
    <row r="19" spans="1:12">
      <c r="A19" s="16"/>
      <c r="B19" s="11" t="s">
        <v>20</v>
      </c>
      <c r="C19" s="25">
        <v>780.70299999999997</v>
      </c>
      <c r="D19" s="25">
        <v>793.06366666666656</v>
      </c>
      <c r="E19" s="25">
        <v>805.30166666666662</v>
      </c>
      <c r="F19" s="25">
        <v>817.16800000000001</v>
      </c>
      <c r="G19" s="26">
        <v>828.4663333333333</v>
      </c>
      <c r="H19" s="28">
        <f t="shared" si="0"/>
        <v>1.3826206279899944</v>
      </c>
      <c r="I19" s="27">
        <f t="shared" si="4"/>
        <v>1.4735264838642292</v>
      </c>
      <c r="J19" s="28">
        <f t="shared" si="2"/>
        <v>2.3697032394096587</v>
      </c>
      <c r="K19" s="27">
        <f t="shared" si="1"/>
        <v>2.3738704367741148</v>
      </c>
      <c r="L19" s="18"/>
    </row>
    <row r="20" spans="1:12">
      <c r="A20" s="16"/>
      <c r="B20" s="11" t="s">
        <v>6</v>
      </c>
      <c r="C20" s="25">
        <v>658.14733333333334</v>
      </c>
      <c r="D20" s="25">
        <v>669.74433333333332</v>
      </c>
      <c r="E20" s="25">
        <v>681.86733333333325</v>
      </c>
      <c r="F20" s="25">
        <v>694.31100000000004</v>
      </c>
      <c r="G20" s="26">
        <v>706.57466666666676</v>
      </c>
      <c r="H20" s="28">
        <f t="shared" si="0"/>
        <v>1.7663074136326173</v>
      </c>
      <c r="I20" s="27">
        <f t="shared" si="4"/>
        <v>1.8249395532464519</v>
      </c>
      <c r="J20" s="28">
        <f t="shared" si="2"/>
        <v>2.0210504749758087</v>
      </c>
      <c r="K20" s="27">
        <f t="shared" si="1"/>
        <v>2.0169712431557194</v>
      </c>
      <c r="L20" s="18"/>
    </row>
    <row r="21" spans="1:12">
      <c r="A21" s="16"/>
      <c r="B21" s="11" t="s">
        <v>21</v>
      </c>
      <c r="C21" s="25">
        <v>551.36666666666667</v>
      </c>
      <c r="D21" s="25">
        <v>561.47433333333333</v>
      </c>
      <c r="E21" s="25">
        <v>572.05566666666664</v>
      </c>
      <c r="F21" s="25">
        <v>582.85866666666664</v>
      </c>
      <c r="G21" s="26">
        <v>593.46066666666673</v>
      </c>
      <c r="H21" s="28">
        <f t="shared" si="0"/>
        <v>1.8189658327690816</v>
      </c>
      <c r="I21" s="27">
        <f t="shared" si="4"/>
        <v>1.8884525806637686</v>
      </c>
      <c r="J21" s="28">
        <f t="shared" si="2"/>
        <v>1.6975049047604218</v>
      </c>
      <c r="K21" s="27">
        <f t="shared" si="1"/>
        <v>1.6932025698725088</v>
      </c>
      <c r="L21" s="18"/>
    </row>
    <row r="22" spans="1:12">
      <c r="A22" s="16"/>
      <c r="B22" s="11" t="s">
        <v>23</v>
      </c>
      <c r="C22" s="25">
        <v>462.78099999999995</v>
      </c>
      <c r="D22" s="25">
        <v>469.13733333333329</v>
      </c>
      <c r="E22" s="25">
        <v>475.26833333333326</v>
      </c>
      <c r="F22" s="25">
        <v>481.14166666666665</v>
      </c>
      <c r="G22" s="26">
        <v>486.72666666666663</v>
      </c>
      <c r="H22" s="28">
        <f t="shared" si="0"/>
        <v>1.1607807818210025</v>
      </c>
      <c r="I22" s="27">
        <f t="shared" si="4"/>
        <v>1.2357931133640365</v>
      </c>
      <c r="J22" s="28">
        <f t="shared" si="2"/>
        <v>1.3922083641786269</v>
      </c>
      <c r="K22" s="27">
        <f t="shared" si="1"/>
        <v>1.3977150089090931</v>
      </c>
      <c r="L22" s="18"/>
    </row>
    <row r="23" spans="1:12">
      <c r="A23" s="16"/>
      <c r="B23" s="11" t="s">
        <v>8</v>
      </c>
      <c r="C23" s="25">
        <v>370.94366666666662</v>
      </c>
      <c r="D23" s="25">
        <v>377.11933333333332</v>
      </c>
      <c r="E23" s="25">
        <v>383.33699999999999</v>
      </c>
      <c r="F23" s="25">
        <v>389.47033333333337</v>
      </c>
      <c r="G23" s="26">
        <v>395.3776666666667</v>
      </c>
      <c r="H23" s="28">
        <f t="shared" si="0"/>
        <v>1.516760797356409</v>
      </c>
      <c r="I23" s="27">
        <f t="shared" si="4"/>
        <v>1.5999846957985842</v>
      </c>
      <c r="J23" s="28">
        <f t="shared" si="2"/>
        <v>1.1309183002289358</v>
      </c>
      <c r="K23" s="27">
        <f t="shared" si="1"/>
        <v>1.1314100776101856</v>
      </c>
      <c r="L23" s="18"/>
    </row>
    <row r="24" spans="1:12">
      <c r="A24" s="16"/>
      <c r="B24" s="11" t="s">
        <v>22</v>
      </c>
      <c r="C24" s="25">
        <v>323.59166666666664</v>
      </c>
      <c r="D24" s="25">
        <v>326.77699999999999</v>
      </c>
      <c r="E24" s="25">
        <v>329.83799999999997</v>
      </c>
      <c r="F24" s="25">
        <v>332.76266666666669</v>
      </c>
      <c r="G24" s="26">
        <v>335.43333333333334</v>
      </c>
      <c r="H24" s="28">
        <f t="shared" si="0"/>
        <v>0.80257400669947465</v>
      </c>
      <c r="I24" s="27">
        <f t="shared" si="4"/>
        <v>0.88669791432967049</v>
      </c>
      <c r="J24" s="28">
        <f t="shared" si="2"/>
        <v>0.9594565580085691</v>
      </c>
      <c r="K24" s="27">
        <f t="shared" si="1"/>
        <v>0.96667448659531374</v>
      </c>
      <c r="L24" s="18"/>
    </row>
    <row r="25" spans="1:12">
      <c r="A25" s="16"/>
      <c r="B25" s="11" t="s">
        <v>19</v>
      </c>
      <c r="C25" s="25">
        <v>284.32566666666668</v>
      </c>
      <c r="D25" s="25">
        <v>293.41466666666668</v>
      </c>
      <c r="E25" s="25">
        <v>302.56033333333335</v>
      </c>
      <c r="F25" s="25">
        <v>311.72433333333333</v>
      </c>
      <c r="G25" s="26">
        <v>320.74966666666666</v>
      </c>
      <c r="H25" s="28">
        <f t="shared" si="0"/>
        <v>2.8952931703545737</v>
      </c>
      <c r="I25" s="27">
        <f t="shared" si="4"/>
        <v>3.0288173928946449</v>
      </c>
      <c r="J25" s="28">
        <f t="shared" si="2"/>
        <v>0.91745613980640706</v>
      </c>
      <c r="K25" s="27">
        <f t="shared" si="1"/>
        <v>0.90555819528312398</v>
      </c>
      <c r="L25" s="18"/>
    </row>
    <row r="26" spans="1:12">
      <c r="A26" s="16"/>
      <c r="B26" s="11" t="s">
        <v>16</v>
      </c>
      <c r="C26" s="25">
        <v>291.53199999999998</v>
      </c>
      <c r="D26" s="25">
        <v>298.16366666666664</v>
      </c>
      <c r="E26" s="25">
        <v>305.14133333333331</v>
      </c>
      <c r="F26" s="25">
        <v>312.34633333333335</v>
      </c>
      <c r="G26" s="26">
        <v>319.66266666666667</v>
      </c>
      <c r="H26" s="28">
        <f t="shared" si="0"/>
        <v>2.3423784922505853</v>
      </c>
      <c r="I26" s="27">
        <f t="shared" si="4"/>
        <v>2.3612009298423553</v>
      </c>
      <c r="J26" s="28">
        <f t="shared" si="2"/>
        <v>0.91434693992996274</v>
      </c>
      <c r="K26" s="27">
        <f t="shared" si="1"/>
        <v>0.90736510330163855</v>
      </c>
      <c r="L26" s="18"/>
    </row>
    <row r="27" spans="1:12">
      <c r="A27" s="16"/>
      <c r="B27" s="11" t="s">
        <v>11</v>
      </c>
      <c r="C27" s="25">
        <v>251.80833333333331</v>
      </c>
      <c r="D27" s="25">
        <v>257.41133333333329</v>
      </c>
      <c r="E27" s="25">
        <v>263.20133333333337</v>
      </c>
      <c r="F27" s="25">
        <v>269.17699999999996</v>
      </c>
      <c r="G27" s="26">
        <v>275.267</v>
      </c>
      <c r="H27" s="28">
        <f t="shared" ref="H27:H38" si="5">IF(OR(OR(G27=0,F27=0),G27=""),"",(G27/F27-1)*100)</f>
        <v>2.2624518439539942</v>
      </c>
      <c r="I27" s="27">
        <f t="shared" ref="I27:I38" si="6">IF(OR(OR(G27=0,F27=0),F27=""),"",(F27/E27-1)*100)</f>
        <v>2.2703785695107559</v>
      </c>
      <c r="J27" s="28">
        <f t="shared" si="2"/>
        <v>0.78735981820534062</v>
      </c>
      <c r="K27" s="27">
        <f t="shared" si="1"/>
        <v>0.78195832749146554</v>
      </c>
      <c r="L27" s="18"/>
    </row>
    <row r="28" spans="1:12">
      <c r="A28" s="16"/>
      <c r="B28" s="11" t="s">
        <v>18</v>
      </c>
      <c r="C28" s="25">
        <v>229.32399999999998</v>
      </c>
      <c r="D28" s="25">
        <v>237.82599999999999</v>
      </c>
      <c r="E28" s="25">
        <v>246.62066666666666</v>
      </c>
      <c r="F28" s="25">
        <v>254.84033333333332</v>
      </c>
      <c r="G28" s="26">
        <v>260.77933333333334</v>
      </c>
      <c r="H28" s="28">
        <f t="shared" si="5"/>
        <v>2.3304788226876871</v>
      </c>
      <c r="I28" s="27">
        <f t="shared" si="6"/>
        <v>3.3329188416218125</v>
      </c>
      <c r="J28" s="28">
        <f t="shared" si="2"/>
        <v>0.74592002849975936</v>
      </c>
      <c r="K28" s="27">
        <f t="shared" si="1"/>
        <v>0.740310356496658</v>
      </c>
      <c r="L28" s="18"/>
    </row>
    <row r="29" spans="1:12">
      <c r="A29" s="16"/>
      <c r="B29" s="11" t="s">
        <v>10</v>
      </c>
      <c r="C29" s="25">
        <v>232.78066666666666</v>
      </c>
      <c r="D29" s="25">
        <v>236.61566666666667</v>
      </c>
      <c r="E29" s="25">
        <v>240.55366666666669</v>
      </c>
      <c r="F29" s="25">
        <v>244.47766666666666</v>
      </c>
      <c r="G29" s="26">
        <v>248.41266666666669</v>
      </c>
      <c r="H29" s="28">
        <f t="shared" si="5"/>
        <v>1.6095539742553289</v>
      </c>
      <c r="I29" s="27">
        <f t="shared" si="6"/>
        <v>1.6312368272637601</v>
      </c>
      <c r="J29" s="28">
        <f t="shared" si="2"/>
        <v>0.71054704002503233</v>
      </c>
      <c r="K29" s="27">
        <f t="shared" si="1"/>
        <v>0.71020684284200619</v>
      </c>
      <c r="L29" s="18"/>
    </row>
    <row r="30" spans="1:12">
      <c r="A30" s="16"/>
      <c r="B30" s="11" t="s">
        <v>9</v>
      </c>
      <c r="C30" s="25">
        <v>224.51266666666666</v>
      </c>
      <c r="D30" s="25">
        <v>229.66966666666667</v>
      </c>
      <c r="E30" s="25">
        <v>234.87100000000001</v>
      </c>
      <c r="F30" s="25">
        <v>240.05066666666667</v>
      </c>
      <c r="G30" s="26">
        <v>245.15866666666668</v>
      </c>
      <c r="H30" s="28">
        <f t="shared" si="5"/>
        <v>2.1278841133538506</v>
      </c>
      <c r="I30" s="27">
        <f t="shared" si="6"/>
        <v>2.2053240573194133</v>
      </c>
      <c r="J30" s="28">
        <f t="shared" si="2"/>
        <v>0.70123946284200578</v>
      </c>
      <c r="K30" s="27">
        <f t="shared" si="1"/>
        <v>0.69734642194495799</v>
      </c>
      <c r="L30" s="18"/>
    </row>
    <row r="31" spans="1:12">
      <c r="A31" s="16"/>
      <c r="B31" s="11" t="s">
        <v>4</v>
      </c>
      <c r="C31" s="25">
        <v>219.29533333333333</v>
      </c>
      <c r="D31" s="25">
        <v>221.63933333333333</v>
      </c>
      <c r="E31" s="25">
        <v>223.88233333333332</v>
      </c>
      <c r="F31" s="25">
        <v>225.97833333333335</v>
      </c>
      <c r="G31" s="26">
        <v>227.87166666666667</v>
      </c>
      <c r="H31" s="28">
        <f t="shared" si="5"/>
        <v>0.83783843583824513</v>
      </c>
      <c r="I31" s="27">
        <f t="shared" si="6"/>
        <v>0.93620607253515065</v>
      </c>
      <c r="J31" s="28">
        <f t="shared" si="2"/>
        <v>0.65179260151349294</v>
      </c>
      <c r="K31" s="27">
        <f t="shared" si="1"/>
        <v>0.65646633844140567</v>
      </c>
      <c r="L31" s="18"/>
    </row>
    <row r="32" spans="1:12">
      <c r="A32" s="16"/>
      <c r="B32" s="11" t="s">
        <v>12</v>
      </c>
      <c r="C32" s="25">
        <v>185.15066666666667</v>
      </c>
      <c r="D32" s="25">
        <v>187.93266666666668</v>
      </c>
      <c r="E32" s="25">
        <v>190.90466666666666</v>
      </c>
      <c r="F32" s="25">
        <v>193.625</v>
      </c>
      <c r="G32" s="26">
        <v>195.44033333333334</v>
      </c>
      <c r="H32" s="28">
        <f t="shared" si="5"/>
        <v>0.93755110824187415</v>
      </c>
      <c r="I32" s="27">
        <f t="shared" si="6"/>
        <v>1.4249695310399213</v>
      </c>
      <c r="J32" s="28">
        <f t="shared" si="2"/>
        <v>0.55902765432588908</v>
      </c>
      <c r="K32" s="27">
        <f t="shared" si="1"/>
        <v>0.56248000817504851</v>
      </c>
      <c r="L32" s="18"/>
    </row>
    <row r="33" spans="1:14">
      <c r="A33" s="16"/>
      <c r="B33" s="11" t="s">
        <v>15</v>
      </c>
      <c r="C33" s="25">
        <v>170.44200000000001</v>
      </c>
      <c r="D33" s="25">
        <v>174.37833333333333</v>
      </c>
      <c r="E33" s="25">
        <v>178.375</v>
      </c>
      <c r="F33" s="25">
        <v>182.36066666666667</v>
      </c>
      <c r="G33" s="26">
        <v>186.13133333333334</v>
      </c>
      <c r="H33" s="28">
        <f t="shared" si="5"/>
        <v>2.0676973470156179</v>
      </c>
      <c r="I33" s="27">
        <f t="shared" si="6"/>
        <v>2.2344312076617578</v>
      </c>
      <c r="J33" s="28">
        <f t="shared" si="2"/>
        <v>0.53240066108778383</v>
      </c>
      <c r="K33" s="27">
        <f t="shared" si="1"/>
        <v>0.52975715572614057</v>
      </c>
      <c r="L33" s="18"/>
    </row>
    <row r="34" spans="1:14">
      <c r="A34" s="16"/>
      <c r="B34" s="11" t="s">
        <v>17</v>
      </c>
      <c r="C34" s="25">
        <v>117.127</v>
      </c>
      <c r="D34" s="25">
        <v>120.25966666666666</v>
      </c>
      <c r="E34" s="25">
        <v>123.42066666666666</v>
      </c>
      <c r="F34" s="25">
        <v>126.59933333333333</v>
      </c>
      <c r="G34" s="26">
        <v>129.59</v>
      </c>
      <c r="H34" s="28">
        <f t="shared" si="5"/>
        <v>2.3623083849835913</v>
      </c>
      <c r="I34" s="27">
        <f t="shared" si="6"/>
        <v>2.5754735835705533</v>
      </c>
      <c r="J34" s="28">
        <f t="shared" si="2"/>
        <v>0.37067268812182391</v>
      </c>
      <c r="K34" s="27">
        <f t="shared" si="1"/>
        <v>0.36777066002989811</v>
      </c>
      <c r="L34" s="18"/>
    </row>
    <row r="35" spans="1:14">
      <c r="A35" s="16"/>
      <c r="B35" s="11" t="s">
        <v>184</v>
      </c>
      <c r="C35" s="25">
        <v>101.32766666666667</v>
      </c>
      <c r="D35" s="25">
        <v>106.66333333333334</v>
      </c>
      <c r="E35" s="25">
        <v>112.00099999999999</v>
      </c>
      <c r="F35" s="25">
        <v>117.46933333333334</v>
      </c>
      <c r="G35" s="26">
        <v>123.52366666666667</v>
      </c>
      <c r="H35" s="28">
        <f t="shared" si="5"/>
        <v>5.1539692628998157</v>
      </c>
      <c r="I35" s="27">
        <f t="shared" si="6"/>
        <v>4.8823968833611842</v>
      </c>
      <c r="J35" s="28">
        <f t="shared" si="2"/>
        <v>0.35332085477272529</v>
      </c>
      <c r="K35" s="27">
        <f t="shared" si="1"/>
        <v>0.34124803911504625</v>
      </c>
      <c r="L35" s="18"/>
    </row>
    <row r="36" spans="1:14">
      <c r="A36" s="16"/>
      <c r="B36" s="11" t="s">
        <v>25</v>
      </c>
      <c r="C36" s="25">
        <v>92.27</v>
      </c>
      <c r="D36" s="25">
        <v>94.795333333333346</v>
      </c>
      <c r="E36" s="25">
        <v>97.383333333333326</v>
      </c>
      <c r="F36" s="25">
        <v>100.06633333333333</v>
      </c>
      <c r="G36" s="26">
        <v>102.91833333333334</v>
      </c>
      <c r="H36" s="28">
        <f t="shared" si="5"/>
        <v>2.85010942741315</v>
      </c>
      <c r="I36" s="27">
        <f t="shared" si="6"/>
        <v>2.7550915625534911</v>
      </c>
      <c r="J36" s="28">
        <f t="shared" si="2"/>
        <v>0.29438240044513142</v>
      </c>
      <c r="K36" s="27">
        <f t="shared" si="1"/>
        <v>0.29069237955522509</v>
      </c>
      <c r="L36" s="18"/>
    </row>
    <row r="37" spans="1:14">
      <c r="A37" s="16"/>
      <c r="B37" s="11" t="s">
        <v>13</v>
      </c>
      <c r="C37" s="25">
        <v>68.88966666666667</v>
      </c>
      <c r="D37" s="25">
        <v>69.983999999999995</v>
      </c>
      <c r="E37" s="25">
        <v>71.036666666666676</v>
      </c>
      <c r="F37" s="25">
        <v>71.815666666666672</v>
      </c>
      <c r="G37" s="26">
        <v>72.103999999999999</v>
      </c>
      <c r="H37" s="28">
        <f t="shared" si="5"/>
        <v>0.40149085389908912</v>
      </c>
      <c r="I37" s="27">
        <f t="shared" si="6"/>
        <v>1.096616770681802</v>
      </c>
      <c r="J37" s="28">
        <f t="shared" si="2"/>
        <v>0.20624263835431739</v>
      </c>
      <c r="K37" s="27">
        <f t="shared" si="1"/>
        <v>0.20862428288580104</v>
      </c>
      <c r="L37" s="18"/>
    </row>
    <row r="38" spans="1:14">
      <c r="A38" s="16"/>
      <c r="B38" s="11" t="s">
        <v>14</v>
      </c>
      <c r="C38" s="25">
        <v>38.443333333333335</v>
      </c>
      <c r="D38" s="25">
        <v>38.977666666666664</v>
      </c>
      <c r="E38" s="25">
        <v>39.521999999999998</v>
      </c>
      <c r="F38" s="25">
        <v>40.006666666666668</v>
      </c>
      <c r="G38" s="26">
        <v>40.479666666666667</v>
      </c>
      <c r="H38" s="28">
        <f t="shared" si="5"/>
        <v>1.182302949508407</v>
      </c>
      <c r="I38" s="27">
        <f t="shared" si="6"/>
        <v>1.2263212050672267</v>
      </c>
      <c r="J38" s="28">
        <f t="shared" si="2"/>
        <v>0.11578599319089994</v>
      </c>
      <c r="K38" s="27">
        <f t="shared" si="1"/>
        <v>0.11621923921871198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75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91" t="s">
        <v>33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  <c r="M10" s="16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27</v>
      </c>
      <c r="C13" s="26">
        <v>18730.223666666669</v>
      </c>
      <c r="D13" s="26">
        <v>19487.356666666663</v>
      </c>
      <c r="E13" s="26">
        <v>19714.09</v>
      </c>
      <c r="F13" s="26">
        <v>21517.716666666671</v>
      </c>
      <c r="G13" s="26">
        <v>22032.355666666666</v>
      </c>
      <c r="H13" s="28">
        <f t="shared" ref="H13:H38" si="0">IF(OR(OR(G13=0,F13=0),G13=""),"",(G13/F13-1)*100)</f>
        <v>2.391698933359554</v>
      </c>
      <c r="I13" s="27">
        <f>IF(OR(OR(G13=0,F13=0),F13=""),"",(F13/E13-1)*100)</f>
        <v>9.1489217441265147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30</v>
      </c>
      <c r="C14" s="25">
        <f>C13-SUM(C15:C38)</f>
        <v>8650.0866666666698</v>
      </c>
      <c r="D14" s="25">
        <f t="shared" ref="D14:G14" si="3">D13-SUM(D15:D38)</f>
        <v>8894.1199999999972</v>
      </c>
      <c r="E14" s="25">
        <f t="shared" si="3"/>
        <v>8976.6353333333354</v>
      </c>
      <c r="F14" s="25">
        <f t="shared" si="3"/>
        <v>9967.0173333333423</v>
      </c>
      <c r="G14" s="26">
        <f t="shared" si="3"/>
        <v>10164.299999999999</v>
      </c>
      <c r="H14" s="28">
        <f t="shared" si="0"/>
        <v>1.9793551076396021</v>
      </c>
      <c r="I14" s="27">
        <f>IF(OR(OR(G14=0,F14=0),F14=""),"",(F14/E14-1)*100)</f>
        <v>11.032886635400875</v>
      </c>
      <c r="J14" s="28">
        <f t="shared" si="1"/>
        <v>46.133514517368823</v>
      </c>
      <c r="K14" s="27">
        <f t="shared" si="2"/>
        <v>46.320050996736825</v>
      </c>
      <c r="L14" s="18"/>
      <c r="M14" s="16"/>
    </row>
    <row r="15" spans="1:15">
      <c r="A15" s="16"/>
      <c r="B15" s="12" t="s">
        <v>5</v>
      </c>
      <c r="C15" s="109">
        <v>3519.902333333333</v>
      </c>
      <c r="D15" s="109">
        <v>3617.6930000000007</v>
      </c>
      <c r="E15" s="109">
        <v>3678.3940000000002</v>
      </c>
      <c r="F15" s="109">
        <v>3966.6903333333335</v>
      </c>
      <c r="G15" s="109">
        <v>4182.367666666667</v>
      </c>
      <c r="H15" s="50">
        <f t="shared" si="0"/>
        <v>5.4372112569748499</v>
      </c>
      <c r="I15" s="36">
        <f t="shared" ref="I15:I38" si="4">IF(OR(OR(G15=0,F15=0),F15=""),"",(F15/E15-1)*100)</f>
        <v>7.8375599061256906</v>
      </c>
      <c r="J15" s="50">
        <f t="shared" si="1"/>
        <v>18.98284382270699</v>
      </c>
      <c r="K15" s="36">
        <f t="shared" si="2"/>
        <v>18.43453185475844</v>
      </c>
      <c r="L15" s="18"/>
      <c r="M15" s="16"/>
      <c r="N15" s="23" t="s">
        <v>5</v>
      </c>
      <c r="O15" s="34">
        <f>J15</f>
        <v>18.98284382270699</v>
      </c>
    </row>
    <row r="16" spans="1:15">
      <c r="A16" s="16"/>
      <c r="B16" s="11" t="s">
        <v>24</v>
      </c>
      <c r="C16" s="55">
        <v>1464.8973333333333</v>
      </c>
      <c r="D16" s="55">
        <v>1613.7156666666667</v>
      </c>
      <c r="E16" s="55">
        <v>1619.3666666666668</v>
      </c>
      <c r="F16" s="55">
        <v>1793.8680000000002</v>
      </c>
      <c r="G16" s="56">
        <v>1794.8706666666667</v>
      </c>
      <c r="H16" s="28">
        <f t="shared" si="0"/>
        <v>5.589411632664909E-2</v>
      </c>
      <c r="I16" s="27">
        <f t="shared" si="4"/>
        <v>10.775900043226772</v>
      </c>
      <c r="J16" s="28">
        <f t="shared" si="1"/>
        <v>8.1465218418844518</v>
      </c>
      <c r="K16" s="27">
        <f t="shared" si="2"/>
        <v>8.3367023917500536</v>
      </c>
      <c r="L16" s="18"/>
      <c r="M16" s="16"/>
      <c r="N16" s="23" t="s">
        <v>39</v>
      </c>
      <c r="O16" s="34">
        <f>100-O15</f>
        <v>81.017156177293003</v>
      </c>
    </row>
    <row r="17" spans="1:13">
      <c r="A17" s="16"/>
      <c r="B17" s="11" t="s">
        <v>25</v>
      </c>
      <c r="C17" s="25">
        <v>1105.9970000000001</v>
      </c>
      <c r="D17" s="25">
        <v>1166.8993333333333</v>
      </c>
      <c r="E17" s="25">
        <v>1200.3829999999998</v>
      </c>
      <c r="F17" s="25">
        <v>1247.3433333333335</v>
      </c>
      <c r="G17" s="26">
        <v>1222.5543333333333</v>
      </c>
      <c r="H17" s="28">
        <f t="shared" si="0"/>
        <v>-1.9873437679548411</v>
      </c>
      <c r="I17" s="27">
        <f t="shared" si="4"/>
        <v>3.9121124952064212</v>
      </c>
      <c r="J17" s="28">
        <f t="shared" si="1"/>
        <v>5.5489043106859794</v>
      </c>
      <c r="K17" s="27">
        <f t="shared" si="2"/>
        <v>5.7968201396833461</v>
      </c>
      <c r="L17" s="18"/>
      <c r="M17" s="16"/>
    </row>
    <row r="18" spans="1:13">
      <c r="A18" s="16"/>
      <c r="B18" s="11" t="s">
        <v>26</v>
      </c>
      <c r="C18" s="25">
        <v>727.60966666666673</v>
      </c>
      <c r="D18" s="25">
        <v>713.03766666666672</v>
      </c>
      <c r="E18" s="25">
        <v>716.40166666666664</v>
      </c>
      <c r="F18" s="25">
        <v>776.91033333333326</v>
      </c>
      <c r="G18" s="26">
        <v>787.35633333333328</v>
      </c>
      <c r="H18" s="28">
        <f t="shared" si="0"/>
        <v>1.3445567077453369</v>
      </c>
      <c r="I18" s="27">
        <f t="shared" si="4"/>
        <v>8.4461928945819498</v>
      </c>
      <c r="J18" s="28">
        <f t="shared" si="1"/>
        <v>3.573636633528686</v>
      </c>
      <c r="K18" s="27">
        <f t="shared" si="2"/>
        <v>3.6105612197080998</v>
      </c>
      <c r="L18" s="18"/>
      <c r="M18" s="16"/>
    </row>
    <row r="19" spans="1:13">
      <c r="A19" s="16"/>
      <c r="B19" s="11" t="s">
        <v>20</v>
      </c>
      <c r="C19" s="25">
        <v>438.76099999999997</v>
      </c>
      <c r="D19" s="25">
        <v>490.79433333333333</v>
      </c>
      <c r="E19" s="25">
        <v>487.50133333333332</v>
      </c>
      <c r="F19" s="25">
        <v>566.49900000000002</v>
      </c>
      <c r="G19" s="26">
        <v>584.34433333333334</v>
      </c>
      <c r="H19" s="28">
        <f t="shared" si="0"/>
        <v>3.1501085321127276</v>
      </c>
      <c r="I19" s="27">
        <f t="shared" si="4"/>
        <v>16.204605252361716</v>
      </c>
      <c r="J19" s="28">
        <f t="shared" si="1"/>
        <v>2.6522099687116221</v>
      </c>
      <c r="K19" s="27">
        <f t="shared" si="2"/>
        <v>2.63270963539347</v>
      </c>
      <c r="L19" s="18"/>
      <c r="M19" s="16"/>
    </row>
    <row r="20" spans="1:13">
      <c r="A20" s="16"/>
      <c r="B20" s="11" t="s">
        <v>6</v>
      </c>
      <c r="C20" s="25">
        <v>359.39499999999998</v>
      </c>
      <c r="D20" s="25">
        <v>384.41033333333326</v>
      </c>
      <c r="E20" s="25">
        <v>367.21100000000001</v>
      </c>
      <c r="F20" s="25">
        <v>385.82899999999995</v>
      </c>
      <c r="G20" s="26">
        <v>395.77866666666665</v>
      </c>
      <c r="H20" s="28">
        <f t="shared" si="0"/>
        <v>2.5787762627139665</v>
      </c>
      <c r="I20" s="27">
        <f t="shared" si="4"/>
        <v>5.0701095555416131</v>
      </c>
      <c r="J20" s="28">
        <f t="shared" si="1"/>
        <v>1.7963520227001903</v>
      </c>
      <c r="K20" s="27">
        <f t="shared" si="2"/>
        <v>1.7930759381997619</v>
      </c>
      <c r="L20" s="18"/>
      <c r="M20" s="16"/>
    </row>
    <row r="21" spans="1:13">
      <c r="A21" s="16"/>
      <c r="B21" s="11" t="s">
        <v>21</v>
      </c>
      <c r="C21" s="25">
        <v>322.56200000000001</v>
      </c>
      <c r="D21" s="25">
        <v>334.94599999999997</v>
      </c>
      <c r="E21" s="25">
        <v>355.71766666666667</v>
      </c>
      <c r="F21" s="25">
        <v>363.2673333333334</v>
      </c>
      <c r="G21" s="26">
        <v>364.50633333333326</v>
      </c>
      <c r="H21" s="28">
        <f t="shared" si="0"/>
        <v>0.34107113035208858</v>
      </c>
      <c r="I21" s="27">
        <f t="shared" si="4"/>
        <v>2.1223760791564183</v>
      </c>
      <c r="J21" s="28">
        <f t="shared" si="1"/>
        <v>1.65441380326301</v>
      </c>
      <c r="K21" s="27">
        <f t="shared" si="2"/>
        <v>1.6882243546596873</v>
      </c>
      <c r="L21" s="18"/>
      <c r="M21" s="16"/>
    </row>
    <row r="22" spans="1:13">
      <c r="A22" s="16"/>
      <c r="B22" s="11" t="s">
        <v>23</v>
      </c>
      <c r="C22" s="25">
        <v>265.76299999999998</v>
      </c>
      <c r="D22" s="25">
        <v>268.74933333333337</v>
      </c>
      <c r="E22" s="25">
        <v>284.90799999999996</v>
      </c>
      <c r="F22" s="25">
        <v>308.65766666666673</v>
      </c>
      <c r="G22" s="26">
        <v>320.36200000000002</v>
      </c>
      <c r="H22" s="28">
        <f t="shared" si="0"/>
        <v>3.7920112141498485</v>
      </c>
      <c r="I22" s="27">
        <f t="shared" si="4"/>
        <v>8.3359072636313378</v>
      </c>
      <c r="J22" s="28">
        <f t="shared" si="1"/>
        <v>1.4540524165769717</v>
      </c>
      <c r="K22" s="27">
        <f t="shared" si="2"/>
        <v>1.4344350353158599</v>
      </c>
      <c r="L22" s="18"/>
      <c r="M22" s="16"/>
    </row>
    <row r="23" spans="1:13">
      <c r="A23" s="16"/>
      <c r="B23" s="11" t="s">
        <v>8</v>
      </c>
      <c r="C23" s="25">
        <v>247.55766666666668</v>
      </c>
      <c r="D23" s="25">
        <v>262.01033333333334</v>
      </c>
      <c r="E23" s="25">
        <v>266.20333333333332</v>
      </c>
      <c r="F23" s="25">
        <v>261.56366666666668</v>
      </c>
      <c r="G23" s="26">
        <v>271.97433333333333</v>
      </c>
      <c r="H23" s="28">
        <f t="shared" si="0"/>
        <v>3.9801654409187703</v>
      </c>
      <c r="I23" s="27">
        <f t="shared" si="4"/>
        <v>-1.7429032944741407</v>
      </c>
      <c r="J23" s="28">
        <f t="shared" si="1"/>
        <v>1.2344314763618784</v>
      </c>
      <c r="K23" s="27">
        <f t="shared" si="2"/>
        <v>1.2155735235228642</v>
      </c>
      <c r="L23" s="18"/>
      <c r="M23" s="16"/>
    </row>
    <row r="24" spans="1:13">
      <c r="A24" s="16"/>
      <c r="B24" s="11" t="s">
        <v>19</v>
      </c>
      <c r="C24" s="25">
        <v>176.3356666666667</v>
      </c>
      <c r="D24" s="25">
        <v>184.72200000000001</v>
      </c>
      <c r="E24" s="25">
        <v>189.32866666666666</v>
      </c>
      <c r="F24" s="25">
        <v>206.23266666666666</v>
      </c>
      <c r="G24" s="26">
        <v>215.55766666666668</v>
      </c>
      <c r="H24" s="28">
        <f t="shared" si="0"/>
        <v>4.5215921176406049</v>
      </c>
      <c r="I24" s="27">
        <f t="shared" si="4"/>
        <v>8.9283890800125434</v>
      </c>
      <c r="J24" s="28">
        <f t="shared" si="1"/>
        <v>0.97836867708517239</v>
      </c>
      <c r="K24" s="27">
        <f t="shared" si="2"/>
        <v>0.95843192779903053</v>
      </c>
      <c r="L24" s="18"/>
      <c r="M24" s="16"/>
    </row>
    <row r="25" spans="1:13">
      <c r="A25" s="16"/>
      <c r="B25" s="11" t="s">
        <v>22</v>
      </c>
      <c r="C25" s="25">
        <v>171.36133333333331</v>
      </c>
      <c r="D25" s="25">
        <v>187.35266666666666</v>
      </c>
      <c r="E25" s="25">
        <v>177.63399999999999</v>
      </c>
      <c r="F25" s="25">
        <v>196.61199999999999</v>
      </c>
      <c r="G25" s="26">
        <v>197.73866666666666</v>
      </c>
      <c r="H25" s="28">
        <f t="shared" si="0"/>
        <v>0.57304064180552228</v>
      </c>
      <c r="I25" s="27">
        <f t="shared" si="4"/>
        <v>10.683765495344355</v>
      </c>
      <c r="J25" s="28">
        <f t="shared" si="1"/>
        <v>0.89749216860106673</v>
      </c>
      <c r="K25" s="27">
        <f t="shared" si="2"/>
        <v>0.91372148376957574</v>
      </c>
      <c r="L25" s="18"/>
      <c r="M25" s="16"/>
    </row>
    <row r="26" spans="1:13">
      <c r="A26" s="16"/>
      <c r="B26" s="11" t="s">
        <v>16</v>
      </c>
      <c r="C26" s="25">
        <v>162.32266666666666</v>
      </c>
      <c r="D26" s="25">
        <v>172.03166666666664</v>
      </c>
      <c r="E26" s="25">
        <v>186.649</v>
      </c>
      <c r="F26" s="25">
        <v>192.07733333333331</v>
      </c>
      <c r="G26" s="26">
        <v>194.26966666666667</v>
      </c>
      <c r="H26" s="28">
        <f t="shared" si="0"/>
        <v>1.1413805550542167</v>
      </c>
      <c r="I26" s="27">
        <f t="shared" si="4"/>
        <v>2.9083109651449002</v>
      </c>
      <c r="J26" s="28">
        <f t="shared" si="1"/>
        <v>0.88174714318261649</v>
      </c>
      <c r="K26" s="27">
        <f t="shared" si="2"/>
        <v>0.89264737661911131</v>
      </c>
      <c r="L26" s="18"/>
      <c r="M26" s="16"/>
    </row>
    <row r="27" spans="1:13">
      <c r="A27" s="16"/>
      <c r="B27" s="11" t="s">
        <v>11</v>
      </c>
      <c r="C27" s="25">
        <v>159.21900000000002</v>
      </c>
      <c r="D27" s="25">
        <v>163.53166666666667</v>
      </c>
      <c r="E27" s="25">
        <v>163.82233333333332</v>
      </c>
      <c r="F27" s="25">
        <v>181.84666666666666</v>
      </c>
      <c r="G27" s="26">
        <v>184.7</v>
      </c>
      <c r="H27" s="28">
        <f t="shared" si="0"/>
        <v>1.5690875096234791</v>
      </c>
      <c r="I27" s="27">
        <f t="shared" si="4"/>
        <v>11.002366384721673</v>
      </c>
      <c r="J27" s="28">
        <f t="shared" si="1"/>
        <v>0.83831253813425632</v>
      </c>
      <c r="K27" s="27">
        <f t="shared" si="2"/>
        <v>0.84510205931081583</v>
      </c>
      <c r="L27" s="18"/>
      <c r="M27" s="16"/>
    </row>
    <row r="28" spans="1:13">
      <c r="A28" s="16"/>
      <c r="B28" s="11" t="s">
        <v>9</v>
      </c>
      <c r="C28" s="25">
        <v>136.97933333333333</v>
      </c>
      <c r="D28" s="25">
        <v>146.78399999999999</v>
      </c>
      <c r="E28" s="25">
        <v>160.22033333333331</v>
      </c>
      <c r="F28" s="25">
        <v>160.29166666666666</v>
      </c>
      <c r="G28" s="26">
        <v>171.90066666666667</v>
      </c>
      <c r="H28" s="28">
        <f t="shared" si="0"/>
        <v>7.2424226670132708</v>
      </c>
      <c r="I28" s="27">
        <f t="shared" si="4"/>
        <v>4.4522022797788274E-2</v>
      </c>
      <c r="J28" s="28">
        <f t="shared" si="1"/>
        <v>0.780219188848425</v>
      </c>
      <c r="K28" s="27">
        <f t="shared" si="2"/>
        <v>0.74492879123636857</v>
      </c>
      <c r="L28" s="18"/>
      <c r="M28" s="16"/>
    </row>
    <row r="29" spans="1:13">
      <c r="A29" s="16"/>
      <c r="B29" s="11" t="s">
        <v>10</v>
      </c>
      <c r="C29" s="25">
        <v>128.49699999999999</v>
      </c>
      <c r="D29" s="25">
        <v>147.59966666666665</v>
      </c>
      <c r="E29" s="25">
        <v>148.99466666666669</v>
      </c>
      <c r="F29" s="25">
        <v>156.51300000000001</v>
      </c>
      <c r="G29" s="26">
        <v>161.16466666666668</v>
      </c>
      <c r="H29" s="28">
        <f t="shared" si="0"/>
        <v>2.9720640883930782</v>
      </c>
      <c r="I29" s="27">
        <f t="shared" si="4"/>
        <v>5.0460419164891634</v>
      </c>
      <c r="J29" s="28">
        <f t="shared" si="1"/>
        <v>0.73149085420083781</v>
      </c>
      <c r="K29" s="27">
        <f t="shared" si="2"/>
        <v>0.72736806801836928</v>
      </c>
      <c r="L29" s="18"/>
      <c r="M29" s="16"/>
    </row>
    <row r="30" spans="1:13">
      <c r="A30" s="16"/>
      <c r="B30" s="11" t="s">
        <v>18</v>
      </c>
      <c r="C30" s="25">
        <v>131.46366666666665</v>
      </c>
      <c r="D30" s="25">
        <v>137.11366666666666</v>
      </c>
      <c r="E30" s="25">
        <v>135.62966666666668</v>
      </c>
      <c r="F30" s="25">
        <v>155.38933333333333</v>
      </c>
      <c r="G30" s="26">
        <v>159.13399999999999</v>
      </c>
      <c r="H30" s="28">
        <f t="shared" si="0"/>
        <v>2.4098608227076879</v>
      </c>
      <c r="I30" s="27">
        <f t="shared" si="4"/>
        <v>14.568838184369671</v>
      </c>
      <c r="J30" s="28">
        <f t="shared" si="1"/>
        <v>0.72227410635331213</v>
      </c>
      <c r="K30" s="27">
        <f t="shared" si="2"/>
        <v>0.72214601456319305</v>
      </c>
      <c r="L30" s="18"/>
      <c r="M30" s="16"/>
    </row>
    <row r="31" spans="1:13">
      <c r="A31" s="16"/>
      <c r="B31" s="11" t="s">
        <v>4</v>
      </c>
      <c r="C31" s="25">
        <v>128.45399999999998</v>
      </c>
      <c r="D31" s="25">
        <v>129.16666666666666</v>
      </c>
      <c r="E31" s="25">
        <v>126.15566666666666</v>
      </c>
      <c r="F31" s="25">
        <v>134.15766666666664</v>
      </c>
      <c r="G31" s="26">
        <v>139.90733333333333</v>
      </c>
      <c r="H31" s="28">
        <f t="shared" si="0"/>
        <v>4.2857533300370676</v>
      </c>
      <c r="I31" s="27">
        <f t="shared" si="4"/>
        <v>6.3429572459421601</v>
      </c>
      <c r="J31" s="28">
        <f t="shared" si="1"/>
        <v>0.63500850953038501</v>
      </c>
      <c r="K31" s="27">
        <f t="shared" si="2"/>
        <v>0.6234753842376396</v>
      </c>
      <c r="L31" s="18"/>
      <c r="M31" s="16"/>
    </row>
    <row r="32" spans="1:13">
      <c r="A32" s="16"/>
      <c r="B32" s="11" t="s">
        <v>15</v>
      </c>
      <c r="C32" s="25">
        <v>99.261666666666656</v>
      </c>
      <c r="D32" s="25">
        <v>105.61099999999999</v>
      </c>
      <c r="E32" s="25">
        <v>101.94499999999999</v>
      </c>
      <c r="F32" s="25">
        <v>103.60599999999999</v>
      </c>
      <c r="G32" s="26">
        <v>115.77033333333334</v>
      </c>
      <c r="H32" s="28">
        <f t="shared" si="0"/>
        <v>11.740954513573865</v>
      </c>
      <c r="I32" s="27">
        <f t="shared" si="4"/>
        <v>1.629309922016775</v>
      </c>
      <c r="J32" s="28">
        <f t="shared" si="1"/>
        <v>0.52545599338016014</v>
      </c>
      <c r="K32" s="27">
        <f t="shared" si="2"/>
        <v>0.48149160807799452</v>
      </c>
      <c r="L32" s="18"/>
      <c r="M32" s="16"/>
    </row>
    <row r="33" spans="1:14">
      <c r="A33" s="16"/>
      <c r="B33" s="11" t="s">
        <v>12</v>
      </c>
      <c r="C33" s="25">
        <v>101.61066666666666</v>
      </c>
      <c r="D33" s="25">
        <v>116.57400000000001</v>
      </c>
      <c r="E33" s="25">
        <v>111.491</v>
      </c>
      <c r="F33" s="25">
        <v>116.18933333333332</v>
      </c>
      <c r="G33" s="26">
        <v>113.99400000000001</v>
      </c>
      <c r="H33" s="28">
        <f t="shared" si="0"/>
        <v>-1.8894448142112719</v>
      </c>
      <c r="I33" s="27">
        <f t="shared" si="4"/>
        <v>4.2140920193857179</v>
      </c>
      <c r="J33" s="28">
        <f t="shared" si="1"/>
        <v>0.51739360840322923</v>
      </c>
      <c r="K33" s="27">
        <f t="shared" si="2"/>
        <v>0.53997055139834371</v>
      </c>
      <c r="L33" s="18"/>
      <c r="M33" s="16"/>
    </row>
    <row r="34" spans="1:14">
      <c r="A34" s="16"/>
      <c r="B34" s="11" t="s">
        <v>184</v>
      </c>
      <c r="C34" s="25">
        <v>55.201999999999998</v>
      </c>
      <c r="D34" s="25">
        <v>64.082666666666668</v>
      </c>
      <c r="E34" s="25">
        <v>65.390333333333331</v>
      </c>
      <c r="F34" s="25">
        <v>76.434333333333342</v>
      </c>
      <c r="G34" s="26">
        <v>81.605666666666664</v>
      </c>
      <c r="H34" s="28">
        <f t="shared" si="0"/>
        <v>6.7657204659337111</v>
      </c>
      <c r="I34" s="27">
        <f t="shared" si="4"/>
        <v>16.889346539498717</v>
      </c>
      <c r="J34" s="28">
        <f t="shared" si="1"/>
        <v>0.3703901112586433</v>
      </c>
      <c r="K34" s="27">
        <f t="shared" si="2"/>
        <v>0.35521581828307369</v>
      </c>
      <c r="L34" s="18"/>
      <c r="M34" s="16"/>
    </row>
    <row r="35" spans="1:14">
      <c r="A35" s="16"/>
      <c r="B35" s="11" t="s">
        <v>17</v>
      </c>
      <c r="C35" s="25">
        <v>64.989333333333335</v>
      </c>
      <c r="D35" s="25">
        <v>71.729333333333344</v>
      </c>
      <c r="E35" s="25">
        <v>76.293666666666681</v>
      </c>
      <c r="F35" s="25">
        <v>78.317333333333337</v>
      </c>
      <c r="G35" s="26">
        <v>77.606999999999985</v>
      </c>
      <c r="H35" s="28">
        <f t="shared" si="0"/>
        <v>-0.90699376894006756</v>
      </c>
      <c r="I35" s="27">
        <f t="shared" si="4"/>
        <v>2.6524700608613117</v>
      </c>
      <c r="J35" s="28">
        <f t="shared" si="1"/>
        <v>0.35224104573354209</v>
      </c>
      <c r="K35" s="27">
        <f t="shared" si="2"/>
        <v>0.36396674678152807</v>
      </c>
      <c r="L35" s="18"/>
      <c r="M35" s="16"/>
    </row>
    <row r="36" spans="1:14">
      <c r="A36" s="16"/>
      <c r="B36" s="11" t="s">
        <v>25</v>
      </c>
      <c r="C36" s="25">
        <v>53.405000000000001</v>
      </c>
      <c r="D36" s="25">
        <v>55.980333333333334</v>
      </c>
      <c r="E36" s="25">
        <v>54.292333333333339</v>
      </c>
      <c r="F36" s="25">
        <v>57.164333333333332</v>
      </c>
      <c r="G36" s="26">
        <v>59.621333333333332</v>
      </c>
      <c r="H36" s="28">
        <f t="shared" si="0"/>
        <v>4.2981346177394908</v>
      </c>
      <c r="I36" s="27">
        <f t="shared" si="4"/>
        <v>5.289881321487977</v>
      </c>
      <c r="J36" s="28">
        <f t="shared" si="1"/>
        <v>0.27060807403148462</v>
      </c>
      <c r="K36" s="27">
        <f t="shared" si="2"/>
        <v>0.26566170667116934</v>
      </c>
      <c r="L36" s="18"/>
      <c r="M36" s="16"/>
    </row>
    <row r="37" spans="1:14">
      <c r="A37" s="16"/>
      <c r="B37" s="11" t="s">
        <v>13</v>
      </c>
      <c r="C37" s="25">
        <v>35.933666666666674</v>
      </c>
      <c r="D37" s="25">
        <v>34.355666666666671</v>
      </c>
      <c r="E37" s="25">
        <v>38.671666666666674</v>
      </c>
      <c r="F37" s="25">
        <v>40.104000000000006</v>
      </c>
      <c r="G37" s="26">
        <v>45.401666666666664</v>
      </c>
      <c r="H37" s="28">
        <f t="shared" si="0"/>
        <v>13.209821131724153</v>
      </c>
      <c r="I37" s="27">
        <f t="shared" si="4"/>
        <v>3.7038314011119233</v>
      </c>
      <c r="J37" s="28">
        <f t="shared" si="1"/>
        <v>0.20606814520226746</v>
      </c>
      <c r="K37" s="27">
        <f t="shared" si="2"/>
        <v>0.18637665241742657</v>
      </c>
      <c r="L37" s="18"/>
      <c r="M37" s="16"/>
    </row>
    <row r="38" spans="1:14">
      <c r="A38" s="16"/>
      <c r="B38" s="11" t="s">
        <v>14</v>
      </c>
      <c r="C38" s="25">
        <v>22.657</v>
      </c>
      <c r="D38" s="25">
        <v>24.345666666666663</v>
      </c>
      <c r="E38" s="25">
        <v>24.849666666666668</v>
      </c>
      <c r="F38" s="25">
        <v>25.135000000000002</v>
      </c>
      <c r="G38" s="26">
        <v>25.568333333333332</v>
      </c>
      <c r="H38" s="28">
        <f t="shared" si="0"/>
        <v>1.7240236058616576</v>
      </c>
      <c r="I38" s="27">
        <f t="shared" si="4"/>
        <v>1.1482380716039131</v>
      </c>
      <c r="J38" s="28">
        <f t="shared" si="1"/>
        <v>0.11604902226599555</v>
      </c>
      <c r="K38" s="27">
        <f t="shared" si="2"/>
        <v>0.11681072108797168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100"/>
      <c r="B52" s="100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16445.562000000002</v>
      </c>
      <c r="D13" s="26">
        <v>17385.611333333334</v>
      </c>
      <c r="E13" s="26">
        <v>17370.452000000001</v>
      </c>
      <c r="F13" s="26">
        <v>18867.079333333335</v>
      </c>
      <c r="G13" s="26">
        <v>19432.963000000003</v>
      </c>
      <c r="H13" s="28">
        <f t="shared" ref="H13:H38" si="0">IF(OR(OR(G13=0,F13=0),G13=""),"",(G13/F13-1)*100)</f>
        <v>2.9993177887734701</v>
      </c>
      <c r="I13" s="27">
        <f>IF(OR(OR(G13=0,F13=0),F13=""),"",(F13/E13-1)*100)</f>
        <v>8.615937762202929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7698.4110000000001</v>
      </c>
      <c r="D14" s="25">
        <f t="shared" ref="D14:F14" si="3">D13-SUM(D15:D38)</f>
        <v>7938.2150000000001</v>
      </c>
      <c r="E14" s="25">
        <f t="shared" si="3"/>
        <v>7955.1350000000002</v>
      </c>
      <c r="F14" s="25">
        <f t="shared" si="3"/>
        <v>8851.7106666666696</v>
      </c>
      <c r="G14" s="26">
        <f>G13-SUM(G15:G38)</f>
        <v>9034.3730000000014</v>
      </c>
      <c r="H14" s="28">
        <f t="shared" si="0"/>
        <v>2.0635822860906705</v>
      </c>
      <c r="I14" s="27">
        <f>IF(OR(OR(G14=0,F14=0),F14=""),"",(F14/E14-1)*100)</f>
        <v>11.270401654612638</v>
      </c>
      <c r="J14" s="28">
        <f t="shared" si="1"/>
        <v>46.489940828889551</v>
      </c>
      <c r="K14" s="27">
        <f t="shared" si="2"/>
        <v>46.916168158724737</v>
      </c>
      <c r="L14" s="18"/>
    </row>
    <row r="15" spans="1:15">
      <c r="A15" s="16"/>
      <c r="B15" s="12" t="s">
        <v>5</v>
      </c>
      <c r="C15" s="109">
        <v>3105.5316666666672</v>
      </c>
      <c r="D15" s="109">
        <v>3276.0433333333335</v>
      </c>
      <c r="E15" s="109">
        <v>3309.8436666666662</v>
      </c>
      <c r="F15" s="109">
        <v>3480.9643333333333</v>
      </c>
      <c r="G15" s="109">
        <v>3771.5493333333338</v>
      </c>
      <c r="H15" s="50">
        <f t="shared" si="0"/>
        <v>8.3478304335781406</v>
      </c>
      <c r="I15" s="36">
        <f t="shared" ref="I15:I38" si="4">IF(OR(OR(G15=0,F15=0),F15=""),"",(F15/E15-1)*100)</f>
        <v>5.1700528453962447</v>
      </c>
      <c r="J15" s="50">
        <f t="shared" si="1"/>
        <v>19.407999353126609</v>
      </c>
      <c r="K15" s="36">
        <f t="shared" si="2"/>
        <v>18.44993743776417</v>
      </c>
      <c r="L15" s="18"/>
      <c r="N15" s="34">
        <f>G15-F15</f>
        <v>290.58500000000049</v>
      </c>
      <c r="O15" s="34">
        <f>J15</f>
        <v>19.407999353126609</v>
      </c>
    </row>
    <row r="16" spans="1:15">
      <c r="A16" s="16"/>
      <c r="B16" s="11" t="s">
        <v>24</v>
      </c>
      <c r="C16" s="55">
        <v>1271.8213333333333</v>
      </c>
      <c r="D16" s="55">
        <v>1426.9956666666667</v>
      </c>
      <c r="E16" s="55">
        <v>1383.5016666666668</v>
      </c>
      <c r="F16" s="55">
        <v>1520.3613333333333</v>
      </c>
      <c r="G16" s="56">
        <v>1557.2433333333331</v>
      </c>
      <c r="H16" s="28">
        <f t="shared" si="0"/>
        <v>2.4258706921424622</v>
      </c>
      <c r="I16" s="27">
        <f t="shared" si="4"/>
        <v>9.8922661218333587</v>
      </c>
      <c r="J16" s="28">
        <f t="shared" si="1"/>
        <v>8.0134117135576943</v>
      </c>
      <c r="K16" s="27">
        <f t="shared" si="2"/>
        <v>8.0582760398279625</v>
      </c>
      <c r="L16" s="18"/>
      <c r="N16" s="23" t="s">
        <v>39</v>
      </c>
      <c r="O16" s="34">
        <f>100-O15</f>
        <v>80.592000646873387</v>
      </c>
    </row>
    <row r="17" spans="1:12">
      <c r="A17" s="16"/>
      <c r="B17" s="11" t="s">
        <v>25</v>
      </c>
      <c r="C17" s="25">
        <v>976.99800000000005</v>
      </c>
      <c r="D17" s="25">
        <v>1048.0623333333333</v>
      </c>
      <c r="E17" s="25">
        <v>1030.9183333333333</v>
      </c>
      <c r="F17" s="25">
        <v>1087.5959999999998</v>
      </c>
      <c r="G17" s="26">
        <v>1046.1773333333333</v>
      </c>
      <c r="H17" s="28">
        <f t="shared" si="0"/>
        <v>-3.8082768478981621</v>
      </c>
      <c r="I17" s="27">
        <f t="shared" si="4"/>
        <v>5.4977843379123037</v>
      </c>
      <c r="J17" s="28">
        <f t="shared" si="1"/>
        <v>5.3835194012016236</v>
      </c>
      <c r="K17" s="27">
        <f t="shared" si="2"/>
        <v>5.7645170234615701</v>
      </c>
      <c r="L17" s="18"/>
    </row>
    <row r="18" spans="1:12">
      <c r="A18" s="16"/>
      <c r="B18" s="11" t="s">
        <v>26</v>
      </c>
      <c r="C18" s="25">
        <v>632.65533333333326</v>
      </c>
      <c r="D18" s="25">
        <v>644.09500000000003</v>
      </c>
      <c r="E18" s="25">
        <v>640.21733333333339</v>
      </c>
      <c r="F18" s="25">
        <v>706.94399999999996</v>
      </c>
      <c r="G18" s="26">
        <v>710.93266666666659</v>
      </c>
      <c r="H18" s="28">
        <f t="shared" si="0"/>
        <v>0.56421253545777539</v>
      </c>
      <c r="I18" s="27">
        <f t="shared" si="4"/>
        <v>10.422502358574048</v>
      </c>
      <c r="J18" s="28">
        <f t="shared" si="1"/>
        <v>3.6583853253189775</v>
      </c>
      <c r="K18" s="27">
        <f t="shared" si="2"/>
        <v>3.7469710468170319</v>
      </c>
      <c r="L18" s="18"/>
    </row>
    <row r="19" spans="1:12">
      <c r="A19" s="16"/>
      <c r="B19" s="11" t="s">
        <v>20</v>
      </c>
      <c r="C19" s="25">
        <v>378.53866666666664</v>
      </c>
      <c r="D19" s="25">
        <v>445.16666666666669</v>
      </c>
      <c r="E19" s="25">
        <v>441.38333333333338</v>
      </c>
      <c r="F19" s="25">
        <v>506.47666666666669</v>
      </c>
      <c r="G19" s="26">
        <v>517.24733333333336</v>
      </c>
      <c r="H19" s="28">
        <f t="shared" si="0"/>
        <v>2.1265869437881335</v>
      </c>
      <c r="I19" s="27">
        <f t="shared" si="4"/>
        <v>14.747573915341917</v>
      </c>
      <c r="J19" s="28">
        <f t="shared" si="1"/>
        <v>2.661700808740969</v>
      </c>
      <c r="K19" s="27">
        <f t="shared" si="2"/>
        <v>2.6844465840128793</v>
      </c>
      <c r="L19" s="18"/>
    </row>
    <row r="20" spans="1:12">
      <c r="A20" s="16"/>
      <c r="B20" s="11" t="s">
        <v>6</v>
      </c>
      <c r="C20" s="25">
        <v>303.21499999999997</v>
      </c>
      <c r="D20" s="25">
        <v>339.16733333333332</v>
      </c>
      <c r="E20" s="25">
        <v>322.37666666666672</v>
      </c>
      <c r="F20" s="25">
        <v>332.34033333333338</v>
      </c>
      <c r="G20" s="26">
        <v>354.85933333333332</v>
      </c>
      <c r="H20" s="28">
        <f t="shared" si="0"/>
        <v>6.775885362494849</v>
      </c>
      <c r="I20" s="27">
        <f t="shared" si="4"/>
        <v>3.090691013617608</v>
      </c>
      <c r="J20" s="28">
        <f t="shared" si="1"/>
        <v>1.8260691039927019</v>
      </c>
      <c r="K20" s="27">
        <f t="shared" si="2"/>
        <v>1.7614826728701589</v>
      </c>
      <c r="L20" s="18"/>
    </row>
    <row r="21" spans="1:12">
      <c r="A21" s="16"/>
      <c r="B21" s="11" t="s">
        <v>21</v>
      </c>
      <c r="C21" s="25">
        <v>279.92599999999999</v>
      </c>
      <c r="D21" s="25">
        <v>305.93666666666667</v>
      </c>
      <c r="E21" s="25">
        <v>317.76</v>
      </c>
      <c r="F21" s="25">
        <v>309.37433333333337</v>
      </c>
      <c r="G21" s="26">
        <v>301.60966666666667</v>
      </c>
      <c r="H21" s="28">
        <f t="shared" si="0"/>
        <v>-2.5097966541072769</v>
      </c>
      <c r="I21" s="27">
        <f t="shared" si="4"/>
        <v>-2.6389937898623539</v>
      </c>
      <c r="J21" s="28">
        <f t="shared" si="1"/>
        <v>1.5520518752938841</v>
      </c>
      <c r="K21" s="27">
        <f t="shared" si="2"/>
        <v>1.6397574201468881</v>
      </c>
      <c r="L21" s="18"/>
    </row>
    <row r="22" spans="1:12">
      <c r="A22" s="16"/>
      <c r="B22" s="11" t="s">
        <v>23</v>
      </c>
      <c r="C22" s="25">
        <v>224.81033333333335</v>
      </c>
      <c r="D22" s="25">
        <v>233.92566666666667</v>
      </c>
      <c r="E22" s="25">
        <v>242.85166666666669</v>
      </c>
      <c r="F22" s="25">
        <v>245.08266666666668</v>
      </c>
      <c r="G22" s="26">
        <v>257.62533333333334</v>
      </c>
      <c r="H22" s="28">
        <f t="shared" si="0"/>
        <v>5.1177289839618778</v>
      </c>
      <c r="I22" s="27">
        <f t="shared" si="4"/>
        <v>0.91866777388116549</v>
      </c>
      <c r="J22" s="28">
        <f t="shared" si="1"/>
        <v>1.3257130852013319</v>
      </c>
      <c r="K22" s="27">
        <f t="shared" si="2"/>
        <v>1.2989963223065897</v>
      </c>
      <c r="L22" s="18"/>
    </row>
    <row r="23" spans="1:12">
      <c r="A23" s="16"/>
      <c r="B23" s="11" t="s">
        <v>8</v>
      </c>
      <c r="C23" s="25">
        <v>201.90299999999999</v>
      </c>
      <c r="D23" s="25">
        <v>217.09633333333332</v>
      </c>
      <c r="E23" s="25">
        <v>215.57733333333331</v>
      </c>
      <c r="F23" s="25">
        <v>218.04166666666666</v>
      </c>
      <c r="G23" s="26">
        <v>218.56866666666667</v>
      </c>
      <c r="H23" s="28">
        <f t="shared" si="0"/>
        <v>0.24169692337092652</v>
      </c>
      <c r="I23" s="27">
        <f t="shared" si="4"/>
        <v>1.1431319310007959</v>
      </c>
      <c r="J23" s="28">
        <f t="shared" si="1"/>
        <v>1.1247315536321796</v>
      </c>
      <c r="K23" s="27">
        <f t="shared" si="2"/>
        <v>1.1556726020727672</v>
      </c>
      <c r="L23" s="18"/>
    </row>
    <row r="24" spans="1:12">
      <c r="A24" s="16"/>
      <c r="B24" s="11" t="s">
        <v>19</v>
      </c>
      <c r="C24" s="25">
        <v>155.52000000000001</v>
      </c>
      <c r="D24" s="25">
        <v>163.59800000000001</v>
      </c>
      <c r="E24" s="25">
        <v>169.81100000000001</v>
      </c>
      <c r="F24" s="25">
        <v>181.93833333333336</v>
      </c>
      <c r="G24" s="26">
        <v>188.75199999999998</v>
      </c>
      <c r="H24" s="28">
        <f t="shared" si="0"/>
        <v>3.7450418181984579</v>
      </c>
      <c r="I24" s="27">
        <f t="shared" si="4"/>
        <v>7.1416653416641829</v>
      </c>
      <c r="J24" s="28">
        <f t="shared" si="1"/>
        <v>0.97129809797919098</v>
      </c>
      <c r="K24" s="27">
        <f t="shared" si="2"/>
        <v>0.96431636353961037</v>
      </c>
      <c r="L24" s="18"/>
    </row>
    <row r="25" spans="1:12">
      <c r="A25" s="16"/>
      <c r="B25" s="11" t="s">
        <v>16</v>
      </c>
      <c r="C25" s="25">
        <v>141.15066666666667</v>
      </c>
      <c r="D25" s="25">
        <v>152.97</v>
      </c>
      <c r="E25" s="25">
        <v>160.05733333333333</v>
      </c>
      <c r="F25" s="25">
        <v>172.14099999999999</v>
      </c>
      <c r="G25" s="26">
        <v>173.42133333333334</v>
      </c>
      <c r="H25" s="28">
        <f t="shared" si="0"/>
        <v>0.74377012642736773</v>
      </c>
      <c r="I25" s="27">
        <f t="shared" si="4"/>
        <v>7.5495863982073086</v>
      </c>
      <c r="J25" s="28">
        <f t="shared" si="1"/>
        <v>0.89240808688481177</v>
      </c>
      <c r="K25" s="27">
        <f t="shared" si="2"/>
        <v>0.91238817073223732</v>
      </c>
      <c r="L25" s="18"/>
    </row>
    <row r="26" spans="1:12">
      <c r="A26" s="16"/>
      <c r="B26" s="11" t="s">
        <v>22</v>
      </c>
      <c r="C26" s="25">
        <v>145.87300000000002</v>
      </c>
      <c r="D26" s="25">
        <v>167.32866666666666</v>
      </c>
      <c r="E26" s="25">
        <v>150.27766666666668</v>
      </c>
      <c r="F26" s="25">
        <v>162.88266666666667</v>
      </c>
      <c r="G26" s="26">
        <v>166.38966666666667</v>
      </c>
      <c r="H26" s="28">
        <f t="shared" si="0"/>
        <v>2.1530836102879869</v>
      </c>
      <c r="I26" s="27">
        <f t="shared" si="4"/>
        <v>8.3878065713911774</v>
      </c>
      <c r="J26" s="28">
        <f t="shared" si="1"/>
        <v>0.85622386388872673</v>
      </c>
      <c r="K26" s="27">
        <f t="shared" si="2"/>
        <v>0.86331680589742565</v>
      </c>
      <c r="L26" s="18"/>
    </row>
    <row r="27" spans="1:12">
      <c r="A27" s="16"/>
      <c r="B27" s="11" t="s">
        <v>11</v>
      </c>
      <c r="C27" s="25">
        <v>137.61566666666667</v>
      </c>
      <c r="D27" s="25">
        <v>141.66499999999999</v>
      </c>
      <c r="E27" s="25">
        <v>139.19766666666666</v>
      </c>
      <c r="F27" s="25">
        <v>151.32233333333332</v>
      </c>
      <c r="G27" s="26">
        <v>154.80933333333334</v>
      </c>
      <c r="H27" s="28">
        <f t="shared" si="0"/>
        <v>2.3043525190157066</v>
      </c>
      <c r="I27" s="27">
        <f t="shared" si="4"/>
        <v>8.7103950497254381</v>
      </c>
      <c r="J27" s="28">
        <f t="shared" si="1"/>
        <v>0.79663267682511063</v>
      </c>
      <c r="K27" s="27">
        <f t="shared" si="2"/>
        <v>0.80204429450818715</v>
      </c>
      <c r="L27" s="18"/>
    </row>
    <row r="28" spans="1:12">
      <c r="A28" s="16"/>
      <c r="B28" s="11" t="s">
        <v>9</v>
      </c>
      <c r="C28" s="25">
        <v>119.00833333333334</v>
      </c>
      <c r="D28" s="25">
        <v>126.72433333333333</v>
      </c>
      <c r="E28" s="25">
        <v>137.92366666666666</v>
      </c>
      <c r="F28" s="25">
        <v>134.607</v>
      </c>
      <c r="G28" s="26">
        <v>144.11933333333334</v>
      </c>
      <c r="H28" s="28">
        <f t="shared" si="0"/>
        <v>7.0667449191597287</v>
      </c>
      <c r="I28" s="27">
        <f t="shared" si="4"/>
        <v>-2.4047117850211852</v>
      </c>
      <c r="J28" s="28">
        <f t="shared" si="1"/>
        <v>0.74162305219915936</v>
      </c>
      <c r="K28" s="27">
        <f t="shared" si="2"/>
        <v>0.71344905918842261</v>
      </c>
      <c r="L28" s="18"/>
    </row>
    <row r="29" spans="1:12">
      <c r="A29" s="16"/>
      <c r="B29" s="11" t="s">
        <v>10</v>
      </c>
      <c r="C29" s="25">
        <v>109.65300000000001</v>
      </c>
      <c r="D29" s="25">
        <v>130.75666666666669</v>
      </c>
      <c r="E29" s="25">
        <v>126.42566666666666</v>
      </c>
      <c r="F29" s="25">
        <v>134.08700000000002</v>
      </c>
      <c r="G29" s="26">
        <v>140.15099999999998</v>
      </c>
      <c r="H29" s="28">
        <f t="shared" si="0"/>
        <v>4.5224369252798269</v>
      </c>
      <c r="I29" s="27">
        <f t="shared" si="4"/>
        <v>6.0599509065933477</v>
      </c>
      <c r="J29" s="28">
        <f t="shared" si="1"/>
        <v>0.72120242291409686</v>
      </c>
      <c r="K29" s="27">
        <f t="shared" si="2"/>
        <v>0.71069293572695358</v>
      </c>
      <c r="L29" s="18"/>
    </row>
    <row r="30" spans="1:12">
      <c r="A30" s="16"/>
      <c r="B30" s="11" t="s">
        <v>18</v>
      </c>
      <c r="C30" s="25">
        <v>104.16133333333335</v>
      </c>
      <c r="D30" s="25">
        <v>117.83733333333333</v>
      </c>
      <c r="E30" s="25">
        <v>120.17233333333333</v>
      </c>
      <c r="F30" s="25">
        <v>137.53666666666666</v>
      </c>
      <c r="G30" s="26">
        <v>138.404</v>
      </c>
      <c r="H30" s="28">
        <f t="shared" si="0"/>
        <v>0.63061971353093327</v>
      </c>
      <c r="I30" s="27">
        <f t="shared" si="4"/>
        <v>14.449526652002543</v>
      </c>
      <c r="J30" s="28">
        <f t="shared" si="1"/>
        <v>0.71221254319271832</v>
      </c>
      <c r="K30" s="27">
        <f t="shared" si="2"/>
        <v>0.72897698810050748</v>
      </c>
      <c r="L30" s="18"/>
    </row>
    <row r="31" spans="1:12">
      <c r="A31" s="16"/>
      <c r="B31" s="11" t="s">
        <v>4</v>
      </c>
      <c r="C31" s="25">
        <v>104.855</v>
      </c>
      <c r="D31" s="25">
        <v>111.75733333333334</v>
      </c>
      <c r="E31" s="25">
        <v>105.33233333333334</v>
      </c>
      <c r="F31" s="25">
        <v>110.82133333333333</v>
      </c>
      <c r="G31" s="26">
        <v>112.67266666666667</v>
      </c>
      <c r="H31" s="28">
        <f t="shared" si="0"/>
        <v>1.6705568121661463</v>
      </c>
      <c r="I31" s="27">
        <f t="shared" si="4"/>
        <v>5.2111254220767789</v>
      </c>
      <c r="J31" s="28">
        <f t="shared" si="1"/>
        <v>0.57980178661723714</v>
      </c>
      <c r="K31" s="27">
        <f t="shared" si="2"/>
        <v>0.58737937852172062</v>
      </c>
      <c r="L31" s="18"/>
    </row>
    <row r="32" spans="1:12">
      <c r="A32" s="16"/>
      <c r="B32" s="11" t="s">
        <v>15</v>
      </c>
      <c r="C32" s="25">
        <v>82.091333333333338</v>
      </c>
      <c r="D32" s="25">
        <v>94.55</v>
      </c>
      <c r="E32" s="25">
        <v>90.995000000000005</v>
      </c>
      <c r="F32" s="25">
        <v>91.85733333333333</v>
      </c>
      <c r="G32" s="26">
        <v>99.958999999999989</v>
      </c>
      <c r="H32" s="28">
        <f t="shared" si="0"/>
        <v>8.8198365581408709</v>
      </c>
      <c r="I32" s="27">
        <f t="shared" si="4"/>
        <v>0.9476711174606578</v>
      </c>
      <c r="J32" s="28">
        <f t="shared" si="1"/>
        <v>0.51437858447010876</v>
      </c>
      <c r="K32" s="27">
        <f t="shared" si="2"/>
        <v>0.48686567597691049</v>
      </c>
      <c r="L32" s="18"/>
    </row>
    <row r="33" spans="1:14">
      <c r="A33" s="16"/>
      <c r="B33" s="11" t="s">
        <v>12</v>
      </c>
      <c r="C33" s="25">
        <v>84.788999999999987</v>
      </c>
      <c r="D33" s="25">
        <v>91.765666666666675</v>
      </c>
      <c r="E33" s="25">
        <v>89.693333333333328</v>
      </c>
      <c r="F33" s="25">
        <v>92.875666666666675</v>
      </c>
      <c r="G33" s="26">
        <v>93.445666666666668</v>
      </c>
      <c r="H33" s="28">
        <f t="shared" si="0"/>
        <v>0.6137237238315052</v>
      </c>
      <c r="I33" s="27">
        <f t="shared" si="4"/>
        <v>3.548015460086229</v>
      </c>
      <c r="J33" s="28">
        <f t="shared" si="1"/>
        <v>0.48086165072545367</v>
      </c>
      <c r="K33" s="27">
        <f t="shared" si="2"/>
        <v>0.49226308442228772</v>
      </c>
      <c r="L33" s="18"/>
    </row>
    <row r="34" spans="1:14">
      <c r="A34" s="16"/>
      <c r="B34" s="11" t="s">
        <v>184</v>
      </c>
      <c r="C34" s="25">
        <v>41.80233333333333</v>
      </c>
      <c r="D34" s="25">
        <v>51.457666666666661</v>
      </c>
      <c r="E34" s="25">
        <v>53.716333333333331</v>
      </c>
      <c r="F34" s="25">
        <v>65.046333333333337</v>
      </c>
      <c r="G34" s="26">
        <v>71.807666666666663</v>
      </c>
      <c r="H34" s="28">
        <f t="shared" si="0"/>
        <v>10.394641768175482</v>
      </c>
      <c r="I34" s="27">
        <f t="shared" si="4"/>
        <v>21.092281056661854</v>
      </c>
      <c r="J34" s="28">
        <f t="shared" si="1"/>
        <v>0.36951476039277514</v>
      </c>
      <c r="K34" s="27">
        <f t="shared" si="2"/>
        <v>0.34476101035104567</v>
      </c>
      <c r="L34" s="18"/>
    </row>
    <row r="35" spans="1:14">
      <c r="A35" s="16"/>
      <c r="B35" s="11" t="s">
        <v>17</v>
      </c>
      <c r="C35" s="25">
        <v>53.838333333333331</v>
      </c>
      <c r="D35" s="25">
        <v>63.387</v>
      </c>
      <c r="E35" s="25">
        <v>65.274333333333331</v>
      </c>
      <c r="F35" s="25">
        <v>68.034999999999997</v>
      </c>
      <c r="G35" s="26">
        <v>67.737666666666669</v>
      </c>
      <c r="H35" s="28">
        <f t="shared" si="0"/>
        <v>-0.43702996006956818</v>
      </c>
      <c r="I35" s="27">
        <f t="shared" si="4"/>
        <v>4.2293295476016679</v>
      </c>
      <c r="J35" s="28">
        <f t="shared" si="1"/>
        <v>0.34857096504875074</v>
      </c>
      <c r="K35" s="27">
        <f t="shared" si="2"/>
        <v>0.36060165327125876</v>
      </c>
      <c r="L35" s="18"/>
    </row>
    <row r="36" spans="1:14">
      <c r="A36" s="16"/>
      <c r="B36" s="11" t="s">
        <v>25</v>
      </c>
      <c r="C36" s="25">
        <v>46.394333333333329</v>
      </c>
      <c r="D36" s="25">
        <v>48.132666666666665</v>
      </c>
      <c r="E36" s="25">
        <v>47.627666666666663</v>
      </c>
      <c r="F36" s="25">
        <v>49.821333333333335</v>
      </c>
      <c r="G36" s="26">
        <v>52.328000000000003</v>
      </c>
      <c r="H36" s="28">
        <f t="shared" si="0"/>
        <v>5.0313118878124508</v>
      </c>
      <c r="I36" s="27">
        <f t="shared" si="4"/>
        <v>4.6058663381927989</v>
      </c>
      <c r="J36" s="28">
        <f t="shared" si="1"/>
        <v>0.26927442819707936</v>
      </c>
      <c r="K36" s="27">
        <f t="shared" si="2"/>
        <v>0.26406489554168411</v>
      </c>
      <c r="L36" s="18"/>
    </row>
    <row r="37" spans="1:14">
      <c r="A37" s="16"/>
      <c r="B37" s="11" t="s">
        <v>13</v>
      </c>
      <c r="C37" s="25">
        <v>25.353333333333335</v>
      </c>
      <c r="D37" s="25">
        <v>26.732666666666663</v>
      </c>
      <c r="E37" s="25">
        <v>31.295000000000002</v>
      </c>
      <c r="F37" s="25">
        <v>32.443666666666665</v>
      </c>
      <c r="G37" s="26">
        <v>35.295333333333332</v>
      </c>
      <c r="H37" s="28">
        <f t="shared" si="0"/>
        <v>8.7895942710955346</v>
      </c>
      <c r="I37" s="27">
        <f t="shared" si="4"/>
        <v>3.6704478883740732</v>
      </c>
      <c r="J37" s="28">
        <f t="shared" si="1"/>
        <v>0.18162610268610777</v>
      </c>
      <c r="K37" s="27">
        <f t="shared" si="2"/>
        <v>0.17195913630016357</v>
      </c>
      <c r="L37" s="18"/>
    </row>
    <row r="38" spans="1:14">
      <c r="A38" s="16"/>
      <c r="B38" s="11" t="s">
        <v>14</v>
      </c>
      <c r="C38" s="25">
        <v>19.646000000000001</v>
      </c>
      <c r="D38" s="25">
        <v>22.244333333333334</v>
      </c>
      <c r="E38" s="25">
        <v>23.087666666666667</v>
      </c>
      <c r="F38" s="25">
        <v>22.771666666666665</v>
      </c>
      <c r="G38" s="26">
        <v>23.484333333333336</v>
      </c>
      <c r="H38" s="28">
        <f t="shared" si="0"/>
        <v>3.1296201419893421</v>
      </c>
      <c r="I38" s="27">
        <f t="shared" si="4"/>
        <v>-1.368696129246505</v>
      </c>
      <c r="J38" s="28">
        <f t="shared" si="1"/>
        <v>0.12084792902314141</v>
      </c>
      <c r="K38" s="27">
        <f t="shared" si="2"/>
        <v>0.12069523991683714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2284.6616666666664</v>
      </c>
      <c r="D13" s="26">
        <v>2101.7453333333333</v>
      </c>
      <c r="E13" s="26">
        <v>2343.6383333333333</v>
      </c>
      <c r="F13" s="26">
        <v>2650.637666666667</v>
      </c>
      <c r="G13" s="26">
        <v>2599.393</v>
      </c>
      <c r="H13" s="28">
        <f t="shared" ref="H13:H38" si="0">IF(OR(OR(G13=0,F13=0),G13=""),"",(G13/F13-1)*100)</f>
        <v>-1.9332957993881572</v>
      </c>
      <c r="I13" s="27">
        <f>IF(OR(OR(G13=0,F13=0),F13=""),"",(F13/E13-1)*100)</f>
        <v>13.099262329298544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951.67599999999993</v>
      </c>
      <c r="D14" s="25">
        <f t="shared" ref="D14:G14" si="3">D13-SUM(D15:D38)</f>
        <v>955.60366666666687</v>
      </c>
      <c r="E14" s="25">
        <f t="shared" si="3"/>
        <v>1021.4993333333332</v>
      </c>
      <c r="F14" s="25">
        <f t="shared" si="3"/>
        <v>1115.3076666666673</v>
      </c>
      <c r="G14" s="26">
        <f t="shared" si="3"/>
        <v>1129.9290000000003</v>
      </c>
      <c r="H14" s="28">
        <f t="shared" si="0"/>
        <v>1.3109686026844924</v>
      </c>
      <c r="I14" s="27">
        <f>IF(OR(OR(G14=0,F14=0),F14=""),"",(F14/E14-1)*100)</f>
        <v>9.1833964323031694</v>
      </c>
      <c r="J14" s="28">
        <f t="shared" si="1"/>
        <v>43.468956021655835</v>
      </c>
      <c r="K14" s="27">
        <f t="shared" si="2"/>
        <v>42.076956827872756</v>
      </c>
      <c r="L14" s="18"/>
    </row>
    <row r="15" spans="1:15">
      <c r="A15" s="16"/>
      <c r="B15" s="12" t="s">
        <v>5</v>
      </c>
      <c r="C15" s="109">
        <v>414.37066666666669</v>
      </c>
      <c r="D15" s="109">
        <v>341.64933333333335</v>
      </c>
      <c r="E15" s="109">
        <v>368.5506666666667</v>
      </c>
      <c r="F15" s="109">
        <v>485.72599999999994</v>
      </c>
      <c r="G15" s="109">
        <v>410.81833333333333</v>
      </c>
      <c r="H15" s="50">
        <f t="shared" si="0"/>
        <v>-15.421794729264359</v>
      </c>
      <c r="I15" s="36">
        <f t="shared" ref="I15:I38" si="4">IF(OR(OR(G15=0,F15=0),F15=""),"",(F15/E15-1)*100)</f>
        <v>31.793548060329989</v>
      </c>
      <c r="J15" s="50">
        <f t="shared" si="1"/>
        <v>15.804394846540454</v>
      </c>
      <c r="K15" s="36">
        <f t="shared" si="2"/>
        <v>18.324873524144436</v>
      </c>
      <c r="L15" s="18"/>
      <c r="N15" s="23" t="s">
        <v>5</v>
      </c>
      <c r="O15" s="34">
        <f>J15</f>
        <v>15.804394846540454</v>
      </c>
    </row>
    <row r="16" spans="1:15">
      <c r="A16" s="16"/>
      <c r="B16" s="11" t="s">
        <v>24</v>
      </c>
      <c r="C16" s="55">
        <v>193.07633333333334</v>
      </c>
      <c r="D16" s="55">
        <v>186.72</v>
      </c>
      <c r="E16" s="55">
        <v>235.86500000000001</v>
      </c>
      <c r="F16" s="55">
        <v>273.50700000000001</v>
      </c>
      <c r="G16" s="56">
        <v>237.62699999999998</v>
      </c>
      <c r="H16" s="28">
        <f t="shared" si="0"/>
        <v>-13.118494225010702</v>
      </c>
      <c r="I16" s="27">
        <f t="shared" si="4"/>
        <v>15.959129162868591</v>
      </c>
      <c r="J16" s="28">
        <f t="shared" si="1"/>
        <v>9.1416342199890508</v>
      </c>
      <c r="K16" s="27">
        <f t="shared" si="2"/>
        <v>10.318535929656171</v>
      </c>
      <c r="L16" s="18"/>
      <c r="N16" s="23" t="s">
        <v>39</v>
      </c>
      <c r="O16" s="34">
        <f>100-O15</f>
        <v>84.195605153459553</v>
      </c>
    </row>
    <row r="17" spans="1:12">
      <c r="A17" s="16"/>
      <c r="B17" s="11" t="s">
        <v>25</v>
      </c>
      <c r="C17" s="25">
        <v>128.99866666666665</v>
      </c>
      <c r="D17" s="25">
        <v>118.837</v>
      </c>
      <c r="E17" s="25">
        <v>169.46466666666666</v>
      </c>
      <c r="F17" s="25">
        <v>159.74733333333333</v>
      </c>
      <c r="G17" s="26">
        <v>176.37699999999998</v>
      </c>
      <c r="H17" s="28">
        <f t="shared" si="0"/>
        <v>10.409980761285521</v>
      </c>
      <c r="I17" s="27">
        <f t="shared" si="4"/>
        <v>-5.7341353359795733</v>
      </c>
      <c r="J17" s="28">
        <f t="shared" si="1"/>
        <v>6.7853148792814313</v>
      </c>
      <c r="K17" s="27">
        <f t="shared" si="2"/>
        <v>6.0267510472008432</v>
      </c>
      <c r="L17" s="18"/>
    </row>
    <row r="18" spans="1:12">
      <c r="A18" s="16"/>
      <c r="B18" s="11" t="s">
        <v>26</v>
      </c>
      <c r="C18" s="25">
        <v>94.954333333333338</v>
      </c>
      <c r="D18" s="25">
        <v>68.942666666666653</v>
      </c>
      <c r="E18" s="25">
        <v>76.184666666666672</v>
      </c>
      <c r="F18" s="25">
        <v>69.965999999999994</v>
      </c>
      <c r="G18" s="26">
        <v>76.423666666666662</v>
      </c>
      <c r="H18" s="28">
        <f t="shared" si="0"/>
        <v>9.2297211026308048</v>
      </c>
      <c r="I18" s="27">
        <f t="shared" si="4"/>
        <v>-8.1626223999580088</v>
      </c>
      <c r="J18" s="28">
        <f t="shared" si="1"/>
        <v>2.9400581853789198</v>
      </c>
      <c r="K18" s="27">
        <f t="shared" si="2"/>
        <v>2.6395912530733168</v>
      </c>
      <c r="L18" s="18"/>
    </row>
    <row r="19" spans="1:12">
      <c r="A19" s="16"/>
      <c r="B19" s="11" t="s">
        <v>20</v>
      </c>
      <c r="C19" s="25">
        <v>60.222333333333331</v>
      </c>
      <c r="D19" s="25">
        <v>45.627000000000002</v>
      </c>
      <c r="E19" s="25">
        <v>46.118333333333332</v>
      </c>
      <c r="F19" s="25">
        <v>60.022666666666659</v>
      </c>
      <c r="G19" s="26">
        <v>67.096333333333334</v>
      </c>
      <c r="H19" s="28">
        <f t="shared" si="0"/>
        <v>11.784992336228562</v>
      </c>
      <c r="I19" s="27">
        <f t="shared" si="4"/>
        <v>30.149253731343272</v>
      </c>
      <c r="J19" s="28">
        <f t="shared" si="1"/>
        <v>2.5812308232473247</v>
      </c>
      <c r="K19" s="27">
        <f t="shared" si="2"/>
        <v>2.2644613943839671</v>
      </c>
      <c r="L19" s="18"/>
    </row>
    <row r="20" spans="1:12">
      <c r="A20" s="16"/>
      <c r="B20" s="11" t="s">
        <v>21</v>
      </c>
      <c r="C20" s="25">
        <v>42.635999999999996</v>
      </c>
      <c r="D20" s="25">
        <v>29.009666666666664</v>
      </c>
      <c r="E20" s="25">
        <v>37.957666666666668</v>
      </c>
      <c r="F20" s="25">
        <v>53.892666666666663</v>
      </c>
      <c r="G20" s="26">
        <v>62.896999999999991</v>
      </c>
      <c r="H20" s="28">
        <f t="shared" si="0"/>
        <v>16.707900889422177</v>
      </c>
      <c r="I20" s="27">
        <f t="shared" si="4"/>
        <v>41.980978809726622</v>
      </c>
      <c r="J20" s="28">
        <f t="shared" si="1"/>
        <v>2.4196802868977483</v>
      </c>
      <c r="K20" s="27">
        <f t="shared" si="2"/>
        <v>2.0331962887420922</v>
      </c>
      <c r="L20" s="18"/>
    </row>
    <row r="21" spans="1:12">
      <c r="A21" s="16"/>
      <c r="B21" s="11" t="s">
        <v>23</v>
      </c>
      <c r="C21" s="25">
        <v>40.952333333333335</v>
      </c>
      <c r="D21" s="25">
        <v>34.823666666666668</v>
      </c>
      <c r="E21" s="25">
        <v>42.056333333333335</v>
      </c>
      <c r="F21" s="25">
        <v>63.574333333333335</v>
      </c>
      <c r="G21" s="26">
        <v>62.737333333333332</v>
      </c>
      <c r="H21" s="28">
        <f t="shared" si="0"/>
        <v>-1.3165690556461551</v>
      </c>
      <c r="I21" s="27">
        <f t="shared" si="4"/>
        <v>51.164707654019615</v>
      </c>
      <c r="J21" s="28">
        <f t="shared" si="1"/>
        <v>2.4135378272286387</v>
      </c>
      <c r="K21" s="27">
        <f t="shared" si="2"/>
        <v>2.39845430904488</v>
      </c>
      <c r="L21" s="18"/>
    </row>
    <row r="22" spans="1:12">
      <c r="A22" s="16"/>
      <c r="B22" s="11" t="s">
        <v>8</v>
      </c>
      <c r="C22" s="25">
        <v>45.654666666666664</v>
      </c>
      <c r="D22" s="25">
        <v>44.914000000000009</v>
      </c>
      <c r="E22" s="25">
        <v>50.626666666666665</v>
      </c>
      <c r="F22" s="25">
        <v>43.521999999999998</v>
      </c>
      <c r="G22" s="26">
        <v>53.405999999999999</v>
      </c>
      <c r="H22" s="28">
        <f t="shared" si="0"/>
        <v>22.710353384495207</v>
      </c>
      <c r="I22" s="27">
        <f t="shared" si="4"/>
        <v>-14.033447458519888</v>
      </c>
      <c r="J22" s="28">
        <f t="shared" si="1"/>
        <v>2.0545565830176504</v>
      </c>
      <c r="K22" s="27">
        <f t="shared" si="2"/>
        <v>1.6419445232864089</v>
      </c>
      <c r="L22" s="18"/>
    </row>
    <row r="23" spans="1:12">
      <c r="A23" s="16"/>
      <c r="B23" s="11" t="s">
        <v>6</v>
      </c>
      <c r="C23" s="25">
        <v>56.18</v>
      </c>
      <c r="D23" s="25">
        <v>45.242999999999995</v>
      </c>
      <c r="E23" s="25">
        <v>44.834333333333326</v>
      </c>
      <c r="F23" s="25">
        <v>53.488666666666667</v>
      </c>
      <c r="G23" s="26">
        <v>40.918333333333329</v>
      </c>
      <c r="H23" s="28">
        <f t="shared" si="0"/>
        <v>-23.500928545610911</v>
      </c>
      <c r="I23" s="27">
        <f t="shared" si="4"/>
        <v>19.302915176613176</v>
      </c>
      <c r="J23" s="28">
        <f t="shared" si="1"/>
        <v>1.5741495546588504</v>
      </c>
      <c r="K23" s="27">
        <f t="shared" si="2"/>
        <v>2.017954673296853</v>
      </c>
      <c r="L23" s="18"/>
    </row>
    <row r="24" spans="1:12">
      <c r="A24" s="16"/>
      <c r="B24" s="11" t="s">
        <v>22</v>
      </c>
      <c r="C24" s="25">
        <v>25.488333333333333</v>
      </c>
      <c r="D24" s="25">
        <v>20.024000000000001</v>
      </c>
      <c r="E24" s="25">
        <v>27.356333333333335</v>
      </c>
      <c r="F24" s="25">
        <v>33.729666666666667</v>
      </c>
      <c r="G24" s="26">
        <v>31.349</v>
      </c>
      <c r="H24" s="28">
        <f t="shared" si="0"/>
        <v>-7.0580794355117664</v>
      </c>
      <c r="I24" s="27">
        <f t="shared" si="4"/>
        <v>23.297469202744026</v>
      </c>
      <c r="J24" s="28">
        <f t="shared" si="1"/>
        <v>1.2060123267239697</v>
      </c>
      <c r="K24" s="27">
        <f t="shared" si="2"/>
        <v>1.2725114070035726</v>
      </c>
      <c r="L24" s="18"/>
    </row>
    <row r="25" spans="1:12">
      <c r="A25" s="16"/>
      <c r="B25" s="11" t="s">
        <v>11</v>
      </c>
      <c r="C25" s="25">
        <v>21.603333333333335</v>
      </c>
      <c r="D25" s="25">
        <v>21.867000000000001</v>
      </c>
      <c r="E25" s="25">
        <v>24.624333333333329</v>
      </c>
      <c r="F25" s="25">
        <v>30.524666666666665</v>
      </c>
      <c r="G25" s="26">
        <v>29.890666666666664</v>
      </c>
      <c r="H25" s="28">
        <f t="shared" si="0"/>
        <v>-2.0770087579443985</v>
      </c>
      <c r="I25" s="27">
        <f t="shared" si="4"/>
        <v>23.961393201846427</v>
      </c>
      <c r="J25" s="28">
        <f t="shared" si="1"/>
        <v>1.1499094852785501</v>
      </c>
      <c r="K25" s="27">
        <f t="shared" si="2"/>
        <v>1.1515971062560666</v>
      </c>
      <c r="L25" s="18"/>
    </row>
    <row r="26" spans="1:12">
      <c r="A26" s="16"/>
      <c r="B26" s="11" t="s">
        <v>9</v>
      </c>
      <c r="C26" s="25">
        <v>17.971333333333334</v>
      </c>
      <c r="D26" s="25">
        <v>20.059666666666669</v>
      </c>
      <c r="E26" s="25">
        <v>22.296000000000003</v>
      </c>
      <c r="F26" s="25">
        <v>25.684999999999999</v>
      </c>
      <c r="G26" s="26">
        <v>27.781666666666666</v>
      </c>
      <c r="H26" s="28">
        <f t="shared" si="0"/>
        <v>8.1630004542210255</v>
      </c>
      <c r="I26" s="27">
        <f t="shared" si="4"/>
        <v>15.200035880875461</v>
      </c>
      <c r="J26" s="28">
        <f t="shared" si="1"/>
        <v>1.0687751589185117</v>
      </c>
      <c r="K26" s="27">
        <f t="shared" si="2"/>
        <v>0.96901211067072779</v>
      </c>
      <c r="L26" s="18"/>
    </row>
    <row r="27" spans="1:12">
      <c r="A27" s="16"/>
      <c r="B27" s="11" t="s">
        <v>4</v>
      </c>
      <c r="C27" s="25">
        <v>23.599</v>
      </c>
      <c r="D27" s="25">
        <v>17.409333333333333</v>
      </c>
      <c r="E27" s="25">
        <v>20.823333333333334</v>
      </c>
      <c r="F27" s="25">
        <v>23.336333333333332</v>
      </c>
      <c r="G27" s="26">
        <v>27.234666666666666</v>
      </c>
      <c r="H27" s="28">
        <f t="shared" si="0"/>
        <v>16.704995072062157</v>
      </c>
      <c r="I27" s="27">
        <f t="shared" si="4"/>
        <v>12.068192732511607</v>
      </c>
      <c r="J27" s="28">
        <f t="shared" si="1"/>
        <v>1.0477317845614982</v>
      </c>
      <c r="K27" s="27">
        <f t="shared" si="2"/>
        <v>0.88040450140739712</v>
      </c>
      <c r="L27" s="18"/>
    </row>
    <row r="28" spans="1:12">
      <c r="A28" s="16"/>
      <c r="B28" s="11" t="s">
        <v>19</v>
      </c>
      <c r="C28" s="25">
        <v>20.815666666666669</v>
      </c>
      <c r="D28" s="25">
        <v>21.124666666666666</v>
      </c>
      <c r="E28" s="25">
        <v>19.517666666666667</v>
      </c>
      <c r="F28" s="25">
        <v>24.294333333333338</v>
      </c>
      <c r="G28" s="26">
        <v>26.805666666666667</v>
      </c>
      <c r="H28" s="28">
        <f t="shared" si="0"/>
        <v>10.33711565111204</v>
      </c>
      <c r="I28" s="27">
        <f t="shared" si="4"/>
        <v>24.473553874267772</v>
      </c>
      <c r="J28" s="28">
        <f t="shared" si="1"/>
        <v>1.0312279315465829</v>
      </c>
      <c r="K28" s="27">
        <f t="shared" si="2"/>
        <v>0.91654674793348478</v>
      </c>
      <c r="L28" s="18"/>
    </row>
    <row r="29" spans="1:12">
      <c r="A29" s="16"/>
      <c r="B29" s="11" t="s">
        <v>10</v>
      </c>
      <c r="C29" s="25">
        <v>18.843666666666667</v>
      </c>
      <c r="D29" s="25">
        <v>16.842666666666666</v>
      </c>
      <c r="E29" s="25">
        <v>22.569333333333333</v>
      </c>
      <c r="F29" s="25">
        <v>22.425666666666668</v>
      </c>
      <c r="G29" s="26">
        <v>21.013333333333332</v>
      </c>
      <c r="H29" s="28">
        <f t="shared" si="0"/>
        <v>-6.2978432450912063</v>
      </c>
      <c r="I29" s="27">
        <f t="shared" si="4"/>
        <v>-0.63655697997281324</v>
      </c>
      <c r="J29" s="28">
        <f t="shared" si="1"/>
        <v>0.8083938570786845</v>
      </c>
      <c r="K29" s="27">
        <f t="shared" si="2"/>
        <v>0.84604798870410169</v>
      </c>
      <c r="L29" s="18"/>
    </row>
    <row r="30" spans="1:12">
      <c r="A30" s="16"/>
      <c r="B30" s="11" t="s">
        <v>16</v>
      </c>
      <c r="C30" s="25">
        <v>21.172000000000001</v>
      </c>
      <c r="D30" s="25">
        <v>19.062666666666669</v>
      </c>
      <c r="E30" s="25">
        <v>26.591666666666669</v>
      </c>
      <c r="F30" s="25">
        <v>19.936333333333334</v>
      </c>
      <c r="G30" s="26">
        <v>20.848333333333333</v>
      </c>
      <c r="H30" s="28">
        <f t="shared" si="0"/>
        <v>4.5745623568359317</v>
      </c>
      <c r="I30" s="27">
        <f t="shared" si="4"/>
        <v>-25.027890943277974</v>
      </c>
      <c r="J30" s="28">
        <f t="shared" si="1"/>
        <v>0.80204622130371717</v>
      </c>
      <c r="K30" s="27">
        <f t="shared" si="2"/>
        <v>0.75213348033360017</v>
      </c>
      <c r="L30" s="18"/>
    </row>
    <row r="31" spans="1:12">
      <c r="A31" s="16"/>
      <c r="B31" s="11" t="s">
        <v>18</v>
      </c>
      <c r="C31" s="25">
        <v>27.302333333333333</v>
      </c>
      <c r="D31" s="25">
        <v>19.276333333333334</v>
      </c>
      <c r="E31" s="25">
        <v>15.457333333333333</v>
      </c>
      <c r="F31" s="25">
        <v>17.852666666666664</v>
      </c>
      <c r="G31" s="26">
        <v>20.72966666666667</v>
      </c>
      <c r="H31" s="28">
        <f t="shared" si="0"/>
        <v>16.115239553381411</v>
      </c>
      <c r="I31" s="27">
        <f t="shared" si="4"/>
        <v>15.496420253601295</v>
      </c>
      <c r="J31" s="28">
        <f t="shared" si="1"/>
        <v>0.79748105294838723</v>
      </c>
      <c r="K31" s="27">
        <f t="shared" si="2"/>
        <v>0.67352346535984464</v>
      </c>
      <c r="L31" s="18"/>
    </row>
    <row r="32" spans="1:12">
      <c r="A32" s="16"/>
      <c r="B32" s="11" t="s">
        <v>12</v>
      </c>
      <c r="C32" s="25">
        <v>16.821666666666669</v>
      </c>
      <c r="D32" s="25">
        <v>24.808333333333334</v>
      </c>
      <c r="E32" s="25">
        <v>21.797333333333331</v>
      </c>
      <c r="F32" s="25">
        <v>23.313999999999997</v>
      </c>
      <c r="G32" s="26">
        <v>20.548333333333336</v>
      </c>
      <c r="H32" s="28">
        <f t="shared" si="0"/>
        <v>-11.862686225729869</v>
      </c>
      <c r="I32" s="27">
        <f t="shared" si="4"/>
        <v>6.958037680450202</v>
      </c>
      <c r="J32" s="28">
        <f t="shared" si="1"/>
        <v>0.79050506534923093</v>
      </c>
      <c r="K32" s="27">
        <f t="shared" si="2"/>
        <v>0.87956193685720629</v>
      </c>
      <c r="L32" s="18"/>
    </row>
    <row r="33" spans="1:14">
      <c r="A33" s="16"/>
      <c r="B33" s="11" t="s">
        <v>15</v>
      </c>
      <c r="C33" s="25">
        <v>17.170000000000002</v>
      </c>
      <c r="D33" s="25">
        <v>11.060666666666668</v>
      </c>
      <c r="E33" s="25">
        <v>10.949666666666667</v>
      </c>
      <c r="F33" s="25">
        <v>11.748333333333335</v>
      </c>
      <c r="G33" s="26">
        <v>15.811</v>
      </c>
      <c r="H33" s="28">
        <f t="shared" si="0"/>
        <v>34.580791601645601</v>
      </c>
      <c r="I33" s="27">
        <f t="shared" si="4"/>
        <v>7.2939815519498463</v>
      </c>
      <c r="J33" s="28">
        <f t="shared" si="1"/>
        <v>0.60825738932127615</v>
      </c>
      <c r="K33" s="27">
        <f t="shared" si="2"/>
        <v>0.44322668017117395</v>
      </c>
      <c r="L33" s="18"/>
    </row>
    <row r="34" spans="1:14">
      <c r="A34" s="16"/>
      <c r="B34" s="11" t="s">
        <v>13</v>
      </c>
      <c r="C34" s="25">
        <v>10.580333333333334</v>
      </c>
      <c r="D34" s="25">
        <v>7.6233333333333322</v>
      </c>
      <c r="E34" s="25">
        <v>7.3769999999999998</v>
      </c>
      <c r="F34" s="25">
        <v>7.6603333333333339</v>
      </c>
      <c r="G34" s="26">
        <v>10.106333333333334</v>
      </c>
      <c r="H34" s="28">
        <f t="shared" si="0"/>
        <v>31.930725381837167</v>
      </c>
      <c r="I34" s="27">
        <f t="shared" si="4"/>
        <v>3.8407663458497332</v>
      </c>
      <c r="J34" s="28">
        <f t="shared" si="1"/>
        <v>0.38879589709341117</v>
      </c>
      <c r="K34" s="27">
        <f t="shared" si="2"/>
        <v>0.28899964071538509</v>
      </c>
      <c r="L34" s="18"/>
    </row>
    <row r="35" spans="1:14">
      <c r="A35" s="16"/>
      <c r="B35" s="11" t="s">
        <v>17</v>
      </c>
      <c r="C35" s="25">
        <v>11.150999999999998</v>
      </c>
      <c r="D35" s="25">
        <v>8.3430000000000017</v>
      </c>
      <c r="E35" s="25">
        <v>11.019333333333336</v>
      </c>
      <c r="F35" s="25">
        <v>10.281666666666666</v>
      </c>
      <c r="G35" s="26">
        <v>9.8690000000000015</v>
      </c>
      <c r="H35" s="28">
        <f t="shared" si="0"/>
        <v>-4.0136164694439707</v>
      </c>
      <c r="I35" s="27">
        <f t="shared" si="4"/>
        <v>-6.6942948756730791</v>
      </c>
      <c r="J35" s="28">
        <f t="shared" si="1"/>
        <v>0.37966556038275096</v>
      </c>
      <c r="K35" s="27">
        <f t="shared" si="2"/>
        <v>0.3878940828452222</v>
      </c>
      <c r="L35" s="18"/>
    </row>
    <row r="36" spans="1:14">
      <c r="A36" s="16"/>
      <c r="B36" s="11" t="s">
        <v>25</v>
      </c>
      <c r="C36" s="25">
        <v>13.399666666666667</v>
      </c>
      <c r="D36" s="25">
        <v>12.625</v>
      </c>
      <c r="E36" s="25">
        <v>11.673999999999999</v>
      </c>
      <c r="F36" s="25">
        <v>11.388</v>
      </c>
      <c r="G36" s="26">
        <v>9.798</v>
      </c>
      <c r="H36" s="28">
        <f t="shared" si="0"/>
        <v>-13.962065331928342</v>
      </c>
      <c r="I36" s="27">
        <f t="shared" si="4"/>
        <v>-2.4498886414253906</v>
      </c>
      <c r="J36" s="28">
        <f t="shared" si="1"/>
        <v>0.37693415347352249</v>
      </c>
      <c r="K36" s="27">
        <f t="shared" si="2"/>
        <v>0.42963246705541164</v>
      </c>
      <c r="L36" s="18"/>
    </row>
    <row r="37" spans="1:14">
      <c r="A37" s="16"/>
      <c r="B37" s="11" t="s">
        <v>7</v>
      </c>
      <c r="C37" s="25">
        <v>7.0110000000000001</v>
      </c>
      <c r="D37" s="25">
        <v>7.8473333333333342</v>
      </c>
      <c r="E37" s="25">
        <v>6.6653333333333338</v>
      </c>
      <c r="F37" s="25">
        <v>7.3433333333333337</v>
      </c>
      <c r="G37" s="26">
        <v>7.2933333333333339</v>
      </c>
      <c r="H37" s="28">
        <f t="shared" si="0"/>
        <v>-0.68088969586926895</v>
      </c>
      <c r="I37" s="27">
        <f t="shared" si="4"/>
        <v>10.17203440688137</v>
      </c>
      <c r="J37" s="28">
        <f t="shared" si="1"/>
        <v>0.28057832476017797</v>
      </c>
      <c r="K37" s="27">
        <f t="shared" si="2"/>
        <v>0.2770402543387987</v>
      </c>
      <c r="L37" s="18"/>
    </row>
    <row r="38" spans="1:14">
      <c r="A38" s="16"/>
      <c r="B38" s="11" t="s">
        <v>14</v>
      </c>
      <c r="C38" s="25">
        <v>3.0109999999999997</v>
      </c>
      <c r="D38" s="25">
        <v>2.4013333333333331</v>
      </c>
      <c r="E38" s="25">
        <v>1.7619999999999998</v>
      </c>
      <c r="F38" s="25">
        <v>2.363</v>
      </c>
      <c r="G38" s="26">
        <v>2.0840000000000001</v>
      </c>
      <c r="H38" s="28">
        <f t="shared" si="0"/>
        <v>-11.807024968260682</v>
      </c>
      <c r="I38" s="27">
        <f t="shared" si="4"/>
        <v>34.108967082860396</v>
      </c>
      <c r="J38" s="28">
        <f t="shared" si="1"/>
        <v>8.0172563363831481E-2</v>
      </c>
      <c r="K38" s="27">
        <f t="shared" si="2"/>
        <v>8.9148359646288866E-2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2072.4526666666666</v>
      </c>
      <c r="D13" s="26">
        <v>1902.6243333333332</v>
      </c>
      <c r="E13" s="26">
        <v>2157.9116666666664</v>
      </c>
      <c r="F13" s="26">
        <v>2454.201333333333</v>
      </c>
      <c r="G13" s="26">
        <v>2400.7256666666667</v>
      </c>
      <c r="H13" s="28">
        <f t="shared" ref="H13:H38" si="0">IF(OR(OR(G13=0,F13=0),G13=""),"",(G13/F13-1)*100)</f>
        <v>-2.1789437541391399</v>
      </c>
      <c r="I13" s="27">
        <f>IF(OR(OR(G13=0,F13=0),F13=""),"",(F13/E13-1)*100)</f>
        <v>13.730389025809675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837.6129999999996</v>
      </c>
      <c r="D14" s="25">
        <f t="shared" ref="D14:F14" si="3">D13-SUM(D15:D38)</f>
        <v>840.90733333333355</v>
      </c>
      <c r="E14" s="25">
        <f t="shared" si="3"/>
        <v>918.4549999999997</v>
      </c>
      <c r="F14" s="25">
        <f t="shared" si="3"/>
        <v>1016.9459999999992</v>
      </c>
      <c r="G14" s="26">
        <f>G13-SUM(G15:G38)</f>
        <v>1000.1879999999999</v>
      </c>
      <c r="H14" s="28">
        <f t="shared" si="0"/>
        <v>-1.6478751084127774</v>
      </c>
      <c r="I14" s="27">
        <f>IF(OR(OR(G14=0,F14=0),F14=""),"",(F14/E14-1)*100)</f>
        <v>10.723552052087415</v>
      </c>
      <c r="J14" s="28">
        <f t="shared" si="1"/>
        <v>41.661903060699558</v>
      </c>
      <c r="K14" s="27">
        <f t="shared" si="2"/>
        <v>41.43694269038506</v>
      </c>
      <c r="L14" s="18"/>
    </row>
    <row r="15" spans="1:15">
      <c r="A15" s="16"/>
      <c r="B15" s="12" t="s">
        <v>5</v>
      </c>
      <c r="C15" s="109">
        <v>381.66366666666664</v>
      </c>
      <c r="D15" s="109">
        <v>313.93633333333332</v>
      </c>
      <c r="E15" s="109">
        <v>350.673</v>
      </c>
      <c r="F15" s="109">
        <v>448.14066666666668</v>
      </c>
      <c r="G15" s="109">
        <v>401.86933333333332</v>
      </c>
      <c r="H15" s="50">
        <f t="shared" si="0"/>
        <v>-10.325180635246978</v>
      </c>
      <c r="I15" s="36">
        <f t="shared" ref="I15:I38" si="4">IF(OR(OR(G15=0,F15=0),F15=""),"",(F15/E15-1)*100)</f>
        <v>27.794459985988841</v>
      </c>
      <c r="J15" s="50">
        <f t="shared" si="1"/>
        <v>16.739494183494795</v>
      </c>
      <c r="K15" s="36">
        <f t="shared" si="2"/>
        <v>18.26014274297518</v>
      </c>
      <c r="L15" s="18"/>
      <c r="N15" s="23" t="s">
        <v>5</v>
      </c>
      <c r="O15" s="34">
        <f>J15</f>
        <v>16.739494183494795</v>
      </c>
    </row>
    <row r="16" spans="1:15">
      <c r="A16" s="16"/>
      <c r="B16" s="11" t="s">
        <v>24</v>
      </c>
      <c r="C16" s="55">
        <v>182.37533333333332</v>
      </c>
      <c r="D16" s="55">
        <v>175.23933333333332</v>
      </c>
      <c r="E16" s="55">
        <v>217.29600000000002</v>
      </c>
      <c r="F16" s="55">
        <v>254.61599999999999</v>
      </c>
      <c r="G16" s="56">
        <v>221.98566666666667</v>
      </c>
      <c r="H16" s="28">
        <f t="shared" si="0"/>
        <v>-12.815507797362812</v>
      </c>
      <c r="I16" s="27">
        <f t="shared" si="4"/>
        <v>17.174729401369547</v>
      </c>
      <c r="J16" s="28">
        <f t="shared" si="1"/>
        <v>9.2466069634223107</v>
      </c>
      <c r="K16" s="27">
        <f t="shared" si="2"/>
        <v>10.374698951620923</v>
      </c>
      <c r="L16" s="18"/>
      <c r="N16" s="23" t="s">
        <v>39</v>
      </c>
      <c r="O16" s="34">
        <f>100-O15</f>
        <v>83.260505816505201</v>
      </c>
    </row>
    <row r="17" spans="1:12">
      <c r="A17" s="16"/>
      <c r="B17" s="11" t="s">
        <v>25</v>
      </c>
      <c r="C17" s="25">
        <v>115.65766666666667</v>
      </c>
      <c r="D17" s="25">
        <v>106.99933333333333</v>
      </c>
      <c r="E17" s="25">
        <v>153.33166666666668</v>
      </c>
      <c r="F17" s="25">
        <v>148.042</v>
      </c>
      <c r="G17" s="26">
        <v>165.54900000000001</v>
      </c>
      <c r="H17" s="28">
        <f t="shared" si="0"/>
        <v>11.825698112697758</v>
      </c>
      <c r="I17" s="27">
        <f t="shared" si="4"/>
        <v>-3.4498201067402978</v>
      </c>
      <c r="J17" s="28">
        <f t="shared" si="1"/>
        <v>6.8957899812792709</v>
      </c>
      <c r="K17" s="27">
        <f t="shared" si="2"/>
        <v>6.0321864383851151</v>
      </c>
      <c r="L17" s="18"/>
    </row>
    <row r="18" spans="1:12">
      <c r="A18" s="16"/>
      <c r="B18" s="11" t="s">
        <v>26</v>
      </c>
      <c r="C18" s="25">
        <v>89.955333333333328</v>
      </c>
      <c r="D18" s="25">
        <v>64.703666666666663</v>
      </c>
      <c r="E18" s="25">
        <v>72.171666666666667</v>
      </c>
      <c r="F18" s="25">
        <v>66.700333333333333</v>
      </c>
      <c r="G18" s="26">
        <v>73.072333333333333</v>
      </c>
      <c r="H18" s="28">
        <f t="shared" si="0"/>
        <v>9.5531756462986284</v>
      </c>
      <c r="I18" s="27">
        <f t="shared" si="4"/>
        <v>-7.5809990069972022</v>
      </c>
      <c r="J18" s="28">
        <f t="shared" si="1"/>
        <v>3.0437602408271829</v>
      </c>
      <c r="K18" s="27">
        <f t="shared" si="2"/>
        <v>2.7178020167864525</v>
      </c>
      <c r="L18" s="18"/>
    </row>
    <row r="19" spans="1:12">
      <c r="A19" s="16"/>
      <c r="B19" s="11" t="s">
        <v>20</v>
      </c>
      <c r="C19" s="25">
        <v>56.279000000000003</v>
      </c>
      <c r="D19" s="25">
        <v>43.118333333333332</v>
      </c>
      <c r="E19" s="25">
        <v>42.377999999999993</v>
      </c>
      <c r="F19" s="25">
        <v>56.784666666666674</v>
      </c>
      <c r="G19" s="26">
        <v>63.375666666666667</v>
      </c>
      <c r="H19" s="28">
        <f t="shared" si="0"/>
        <v>11.607006586285017</v>
      </c>
      <c r="I19" s="27">
        <f t="shared" si="4"/>
        <v>33.995626661632649</v>
      </c>
      <c r="J19" s="28">
        <f t="shared" si="1"/>
        <v>2.6398545884112541</v>
      </c>
      <c r="K19" s="27">
        <f t="shared" si="2"/>
        <v>2.3137737680853139</v>
      </c>
      <c r="L19" s="18"/>
    </row>
    <row r="20" spans="1:12">
      <c r="A20" s="16"/>
      <c r="B20" s="11" t="s">
        <v>23</v>
      </c>
      <c r="C20" s="25">
        <v>39.351666666666667</v>
      </c>
      <c r="D20" s="25">
        <v>32.145999999999994</v>
      </c>
      <c r="E20" s="25">
        <v>40.298666666666669</v>
      </c>
      <c r="F20" s="25">
        <v>60.644333333333329</v>
      </c>
      <c r="G20" s="26">
        <v>60.918333333333329</v>
      </c>
      <c r="H20" s="28">
        <f t="shared" si="0"/>
        <v>0.45181467903019357</v>
      </c>
      <c r="I20" s="27">
        <f t="shared" si="4"/>
        <v>50.487195606140787</v>
      </c>
      <c r="J20" s="28">
        <f t="shared" si="1"/>
        <v>2.5374966485827826</v>
      </c>
      <c r="K20" s="27">
        <f t="shared" si="2"/>
        <v>2.4710414956447475</v>
      </c>
      <c r="L20" s="18"/>
    </row>
    <row r="21" spans="1:12">
      <c r="A21" s="16"/>
      <c r="B21" s="11" t="s">
        <v>21</v>
      </c>
      <c r="C21" s="25">
        <v>39.344000000000001</v>
      </c>
      <c r="D21" s="25">
        <v>26.50866666666667</v>
      </c>
      <c r="E21" s="25">
        <v>34.372333333333337</v>
      </c>
      <c r="F21" s="25">
        <v>51.835333333333324</v>
      </c>
      <c r="G21" s="26">
        <v>59.672333333333334</v>
      </c>
      <c r="H21" s="28">
        <f t="shared" si="0"/>
        <v>15.11903077694754</v>
      </c>
      <c r="I21" s="27">
        <f t="shared" si="4"/>
        <v>50.805395812523592</v>
      </c>
      <c r="J21" s="28">
        <f t="shared" si="1"/>
        <v>2.485595674752231</v>
      </c>
      <c r="K21" s="27">
        <f t="shared" si="2"/>
        <v>2.1121059885877336</v>
      </c>
      <c r="L21" s="18"/>
    </row>
    <row r="22" spans="1:12">
      <c r="A22" s="16"/>
      <c r="B22" s="11" t="s">
        <v>8</v>
      </c>
      <c r="C22" s="25">
        <v>42.765000000000001</v>
      </c>
      <c r="D22" s="25">
        <v>41.215000000000003</v>
      </c>
      <c r="E22" s="25">
        <v>48.009333333333338</v>
      </c>
      <c r="F22" s="25">
        <v>41.92</v>
      </c>
      <c r="G22" s="26">
        <v>48.56133333333333</v>
      </c>
      <c r="H22" s="28">
        <f t="shared" si="0"/>
        <v>15.842875318066142</v>
      </c>
      <c r="I22" s="27">
        <f t="shared" si="4"/>
        <v>-12.683644846835341</v>
      </c>
      <c r="J22" s="28">
        <f t="shared" si="1"/>
        <v>2.0227772797030674</v>
      </c>
      <c r="K22" s="27">
        <f t="shared" si="2"/>
        <v>1.7080913220376925</v>
      </c>
      <c r="L22" s="18"/>
    </row>
    <row r="23" spans="1:12">
      <c r="A23" s="16"/>
      <c r="B23" s="11" t="s">
        <v>6</v>
      </c>
      <c r="C23" s="25">
        <v>51.808</v>
      </c>
      <c r="D23" s="25">
        <v>42.449666666666666</v>
      </c>
      <c r="E23" s="25">
        <v>43.202333333333335</v>
      </c>
      <c r="F23" s="25">
        <v>51.832000000000001</v>
      </c>
      <c r="G23" s="26">
        <v>38.073666666666668</v>
      </c>
      <c r="H23" s="28">
        <f t="shared" si="0"/>
        <v>-26.544091166332251</v>
      </c>
      <c r="I23" s="27">
        <f t="shared" si="4"/>
        <v>19.975001350235711</v>
      </c>
      <c r="J23" s="28">
        <f t="shared" si="1"/>
        <v>1.5859232562598782</v>
      </c>
      <c r="K23" s="27">
        <f t="shared" si="2"/>
        <v>2.1119701670767577</v>
      </c>
      <c r="L23" s="18"/>
    </row>
    <row r="24" spans="1:12">
      <c r="A24" s="16"/>
      <c r="B24" s="11" t="s">
        <v>22</v>
      </c>
      <c r="C24" s="25">
        <v>23.661333333333332</v>
      </c>
      <c r="D24" s="25">
        <v>18.728333333333335</v>
      </c>
      <c r="E24" s="25">
        <v>25.162333333333333</v>
      </c>
      <c r="F24" s="25">
        <v>29.813666666666666</v>
      </c>
      <c r="G24" s="26">
        <v>29.224666666666668</v>
      </c>
      <c r="H24" s="28">
        <f t="shared" si="0"/>
        <v>-1.9756040294719335</v>
      </c>
      <c r="I24" s="27">
        <f t="shared" si="4"/>
        <v>18.485302104998212</v>
      </c>
      <c r="J24" s="28">
        <f t="shared" si="1"/>
        <v>1.2173263722899339</v>
      </c>
      <c r="K24" s="27">
        <f t="shared" si="2"/>
        <v>1.2148011763229425</v>
      </c>
      <c r="L24" s="18"/>
    </row>
    <row r="25" spans="1:12">
      <c r="A25" s="16"/>
      <c r="B25" s="11" t="s">
        <v>11</v>
      </c>
      <c r="C25" s="25">
        <v>20.559333333333331</v>
      </c>
      <c r="D25" s="25">
        <v>21.272333333333332</v>
      </c>
      <c r="E25" s="25">
        <v>24.203000000000003</v>
      </c>
      <c r="F25" s="25">
        <v>29.597333333333335</v>
      </c>
      <c r="G25" s="26">
        <v>28.896333333333331</v>
      </c>
      <c r="H25" s="28">
        <f t="shared" si="0"/>
        <v>-2.3684566177133215</v>
      </c>
      <c r="I25" s="27">
        <f t="shared" si="4"/>
        <v>22.28787064964397</v>
      </c>
      <c r="J25" s="28">
        <f t="shared" si="1"/>
        <v>1.2036499519520276</v>
      </c>
      <c r="K25" s="27">
        <f t="shared" si="2"/>
        <v>1.205986360260582</v>
      </c>
      <c r="L25" s="18"/>
    </row>
    <row r="26" spans="1:12">
      <c r="A26" s="16"/>
      <c r="B26" s="11" t="s">
        <v>9</v>
      </c>
      <c r="C26" s="25">
        <v>16.744666666666664</v>
      </c>
      <c r="D26" s="25">
        <v>19.513999999999999</v>
      </c>
      <c r="E26" s="25">
        <v>21.195666666666668</v>
      </c>
      <c r="F26" s="25">
        <v>25.119</v>
      </c>
      <c r="G26" s="26">
        <v>26.822666666666667</v>
      </c>
      <c r="H26" s="28">
        <f t="shared" si="0"/>
        <v>6.7823825258436443</v>
      </c>
      <c r="I26" s="27">
        <f t="shared" si="4"/>
        <v>18.51007281362542</v>
      </c>
      <c r="J26" s="28">
        <f t="shared" si="1"/>
        <v>1.1172732911173942</v>
      </c>
      <c r="K26" s="27">
        <f t="shared" si="2"/>
        <v>1.0235101602639503</v>
      </c>
      <c r="L26" s="18"/>
    </row>
    <row r="27" spans="1:12">
      <c r="A27" s="16"/>
      <c r="B27" s="11" t="s">
        <v>19</v>
      </c>
      <c r="C27" s="25">
        <v>19.912666666666667</v>
      </c>
      <c r="D27" s="25">
        <v>20.012333333333334</v>
      </c>
      <c r="E27" s="25">
        <v>19.068666666666669</v>
      </c>
      <c r="F27" s="25">
        <v>23.136666666666667</v>
      </c>
      <c r="G27" s="26">
        <v>26.179666666666666</v>
      </c>
      <c r="H27" s="28">
        <f t="shared" si="0"/>
        <v>13.152283532632181</v>
      </c>
      <c r="I27" s="27">
        <f t="shared" si="4"/>
        <v>21.333426563647162</v>
      </c>
      <c r="J27" s="28">
        <f t="shared" si="1"/>
        <v>1.0904897227602155</v>
      </c>
      <c r="K27" s="27">
        <f t="shared" si="2"/>
        <v>0.94273710768635677</v>
      </c>
      <c r="L27" s="18"/>
    </row>
    <row r="28" spans="1:12">
      <c r="A28" s="16"/>
      <c r="B28" s="11" t="s">
        <v>4</v>
      </c>
      <c r="C28" s="25">
        <v>20.923333333333336</v>
      </c>
      <c r="D28" s="25">
        <v>15.315666666666667</v>
      </c>
      <c r="E28" s="25">
        <v>19.724</v>
      </c>
      <c r="F28" s="25">
        <v>22.064666666666668</v>
      </c>
      <c r="G28" s="26">
        <v>26.121333333333336</v>
      </c>
      <c r="H28" s="28">
        <f t="shared" si="0"/>
        <v>18.385352146720258</v>
      </c>
      <c r="I28" s="27">
        <f t="shared" si="4"/>
        <v>11.867099303724737</v>
      </c>
      <c r="J28" s="28">
        <f t="shared" si="1"/>
        <v>1.0880599018879988</v>
      </c>
      <c r="K28" s="27">
        <f t="shared" si="2"/>
        <v>0.8990569097563853</v>
      </c>
      <c r="L28" s="18"/>
    </row>
    <row r="29" spans="1:12">
      <c r="A29" s="16"/>
      <c r="B29" s="11" t="s">
        <v>10</v>
      </c>
      <c r="C29" s="25">
        <v>16.621333333333336</v>
      </c>
      <c r="D29" s="25">
        <v>15.952999999999998</v>
      </c>
      <c r="E29" s="25">
        <v>21.303000000000001</v>
      </c>
      <c r="F29" s="25">
        <v>21.127666666666666</v>
      </c>
      <c r="G29" s="26">
        <v>20.160666666666668</v>
      </c>
      <c r="H29" s="28">
        <f t="shared" si="0"/>
        <v>-4.576937033589445</v>
      </c>
      <c r="I29" s="27">
        <f t="shared" si="4"/>
        <v>-0.82304526748971929</v>
      </c>
      <c r="J29" s="28">
        <f t="shared" si="1"/>
        <v>0.83977386281953359</v>
      </c>
      <c r="K29" s="27">
        <f t="shared" si="2"/>
        <v>0.86087748302095313</v>
      </c>
      <c r="L29" s="18"/>
    </row>
    <row r="30" spans="1:12">
      <c r="A30" s="16"/>
      <c r="B30" s="11" t="s">
        <v>12</v>
      </c>
      <c r="C30" s="25">
        <v>16.189666666666668</v>
      </c>
      <c r="D30" s="25">
        <v>23.727</v>
      </c>
      <c r="E30" s="25">
        <v>21.511666666666667</v>
      </c>
      <c r="F30" s="25">
        <v>22.855999999999998</v>
      </c>
      <c r="G30" s="26">
        <v>20.027000000000001</v>
      </c>
      <c r="H30" s="28">
        <f t="shared" si="0"/>
        <v>-12.377493874693723</v>
      </c>
      <c r="I30" s="27">
        <f t="shared" si="4"/>
        <v>6.2493220732935617</v>
      </c>
      <c r="J30" s="28">
        <f t="shared" si="1"/>
        <v>0.83420610184948252</v>
      </c>
      <c r="K30" s="27">
        <f t="shared" si="2"/>
        <v>0.93130093646215406</v>
      </c>
      <c r="L30" s="18"/>
    </row>
    <row r="31" spans="1:12">
      <c r="A31" s="16"/>
      <c r="B31" s="11" t="s">
        <v>18</v>
      </c>
      <c r="C31" s="25">
        <v>25.736000000000001</v>
      </c>
      <c r="D31" s="25">
        <v>18.069333333333333</v>
      </c>
      <c r="E31" s="25">
        <v>14.82</v>
      </c>
      <c r="F31" s="25">
        <v>17.063333333333333</v>
      </c>
      <c r="G31" s="26">
        <v>19.143000000000001</v>
      </c>
      <c r="H31" s="28">
        <f t="shared" si="0"/>
        <v>12.187927329556558</v>
      </c>
      <c r="I31" s="27">
        <f t="shared" si="4"/>
        <v>15.137201979307235</v>
      </c>
      <c r="J31" s="28">
        <f t="shared" si="1"/>
        <v>0.79738390211737364</v>
      </c>
      <c r="K31" s="27">
        <f t="shared" si="2"/>
        <v>0.69527031468757527</v>
      </c>
      <c r="L31" s="18"/>
    </row>
    <row r="32" spans="1:12">
      <c r="A32" s="16"/>
      <c r="B32" s="11" t="s">
        <v>16</v>
      </c>
      <c r="C32" s="25">
        <v>19.670666666666666</v>
      </c>
      <c r="D32" s="25">
        <v>18.026666666666667</v>
      </c>
      <c r="E32" s="25">
        <v>26.132666666666665</v>
      </c>
      <c r="F32" s="25">
        <v>18.364000000000001</v>
      </c>
      <c r="G32" s="26">
        <v>18.829999999999998</v>
      </c>
      <c r="H32" s="28">
        <f t="shared" si="0"/>
        <v>2.5375735133957633</v>
      </c>
      <c r="I32" s="27">
        <f t="shared" si="4"/>
        <v>-29.727799178550462</v>
      </c>
      <c r="J32" s="28">
        <f t="shared" si="1"/>
        <v>0.78434617755159308</v>
      </c>
      <c r="K32" s="27">
        <f t="shared" si="2"/>
        <v>0.74826786827051961</v>
      </c>
      <c r="L32" s="18"/>
    </row>
    <row r="33" spans="1:14">
      <c r="A33" s="16"/>
      <c r="B33" s="11" t="s">
        <v>15</v>
      </c>
      <c r="C33" s="25">
        <v>15.032666666666666</v>
      </c>
      <c r="D33" s="25">
        <v>9.8849999999999998</v>
      </c>
      <c r="E33" s="25">
        <v>9.5083333333333329</v>
      </c>
      <c r="F33" s="25">
        <v>10.89</v>
      </c>
      <c r="G33" s="26">
        <v>15.211333333333334</v>
      </c>
      <c r="H33" s="28">
        <f t="shared" si="0"/>
        <v>39.681665136210583</v>
      </c>
      <c r="I33" s="27">
        <f t="shared" si="4"/>
        <v>14.531113058720436</v>
      </c>
      <c r="J33" s="28">
        <f t="shared" si="1"/>
        <v>0.63361397532995933</v>
      </c>
      <c r="K33" s="27">
        <f t="shared" si="2"/>
        <v>0.44372887635950553</v>
      </c>
      <c r="L33" s="18"/>
    </row>
    <row r="34" spans="1:14">
      <c r="A34" s="16"/>
      <c r="B34" s="11" t="s">
        <v>17</v>
      </c>
      <c r="C34" s="25">
        <v>10.574999999999999</v>
      </c>
      <c r="D34" s="25">
        <v>7.9193333333333333</v>
      </c>
      <c r="E34" s="25">
        <v>10.568</v>
      </c>
      <c r="F34" s="25">
        <v>10.106999999999999</v>
      </c>
      <c r="G34" s="26">
        <v>9.6129999999999995</v>
      </c>
      <c r="H34" s="28">
        <f t="shared" si="0"/>
        <v>-4.8877015929553735</v>
      </c>
      <c r="I34" s="27">
        <f t="shared" si="4"/>
        <v>-4.3622255866767601</v>
      </c>
      <c r="J34" s="28">
        <f t="shared" si="1"/>
        <v>0.40042059505063538</v>
      </c>
      <c r="K34" s="27">
        <f t="shared" si="2"/>
        <v>0.41182440343117738</v>
      </c>
      <c r="L34" s="18"/>
    </row>
    <row r="35" spans="1:14">
      <c r="A35" s="16"/>
      <c r="B35" s="11" t="s">
        <v>184</v>
      </c>
      <c r="C35" s="25">
        <v>11.646333333333333</v>
      </c>
      <c r="D35" s="25">
        <v>10.742333333333335</v>
      </c>
      <c r="E35" s="25">
        <v>10.141999999999999</v>
      </c>
      <c r="F35" s="25">
        <v>10.447666666666668</v>
      </c>
      <c r="G35" s="26">
        <v>9.243666666666666</v>
      </c>
      <c r="H35" s="28">
        <f t="shared" si="0"/>
        <v>-11.524104265705281</v>
      </c>
      <c r="I35" s="27">
        <f t="shared" si="4"/>
        <v>3.0138697166896877</v>
      </c>
      <c r="J35" s="28">
        <f t="shared" si="1"/>
        <v>0.38503635775682821</v>
      </c>
      <c r="K35" s="27">
        <f t="shared" si="2"/>
        <v>0.42570536185295327</v>
      </c>
      <c r="L35" s="18"/>
    </row>
    <row r="36" spans="1:14">
      <c r="A36" s="16"/>
      <c r="B36" s="11" t="s">
        <v>25</v>
      </c>
      <c r="C36" s="25">
        <v>9.2143333333333342</v>
      </c>
      <c r="D36" s="25">
        <v>6.9593333333333334</v>
      </c>
      <c r="E36" s="25">
        <v>6.4186666666666667</v>
      </c>
      <c r="F36" s="25">
        <v>7.0219999999999994</v>
      </c>
      <c r="G36" s="26">
        <v>8.7669999999999977</v>
      </c>
      <c r="H36" s="28">
        <f t="shared" si="0"/>
        <v>24.850469951580735</v>
      </c>
      <c r="I36" s="27">
        <f t="shared" si="4"/>
        <v>9.3996676360614817</v>
      </c>
      <c r="J36" s="28">
        <f t="shared" si="1"/>
        <v>0.36518125005814206</v>
      </c>
      <c r="K36" s="27">
        <f t="shared" si="2"/>
        <v>0.28612159502263057</v>
      </c>
      <c r="L36" s="18"/>
    </row>
    <row r="37" spans="1:14">
      <c r="A37" s="16"/>
      <c r="B37" s="11" t="s">
        <v>7</v>
      </c>
      <c r="C37" s="25">
        <v>6.3896666666666668</v>
      </c>
      <c r="D37" s="25">
        <v>7.0230000000000006</v>
      </c>
      <c r="E37" s="25">
        <v>6.2830000000000004</v>
      </c>
      <c r="F37" s="25">
        <v>6.88</v>
      </c>
      <c r="G37" s="26">
        <v>7.2076666666666673</v>
      </c>
      <c r="H37" s="28">
        <f t="shared" si="0"/>
        <v>4.7625968992248247</v>
      </c>
      <c r="I37" s="27">
        <f t="shared" si="4"/>
        <v>9.501830335826833</v>
      </c>
      <c r="J37" s="28">
        <f t="shared" si="1"/>
        <v>0.30022866697111167</v>
      </c>
      <c r="K37" s="27">
        <f t="shared" si="2"/>
        <v>0.2803355986550411</v>
      </c>
      <c r="L37" s="18"/>
    </row>
    <row r="38" spans="1:14">
      <c r="A38" s="16"/>
      <c r="B38" s="11" t="s">
        <v>14</v>
      </c>
      <c r="C38" s="25">
        <v>2.7630000000000003</v>
      </c>
      <c r="D38" s="25">
        <v>2.2530000000000001</v>
      </c>
      <c r="E38" s="25">
        <v>1.6826666666666668</v>
      </c>
      <c r="F38" s="25">
        <v>2.2509999999999999</v>
      </c>
      <c r="G38" s="26">
        <v>2.012</v>
      </c>
      <c r="H38" s="28">
        <f t="shared" si="0"/>
        <v>-10.617503331852507</v>
      </c>
      <c r="I38" s="27">
        <f t="shared" si="4"/>
        <v>33.775752773375586</v>
      </c>
      <c r="J38" s="28">
        <f t="shared" si="1"/>
        <v>8.38079930554331E-2</v>
      </c>
      <c r="K38" s="27">
        <f t="shared" si="2"/>
        <v>9.1720266362281616E-2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99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212.20866666666666</v>
      </c>
      <c r="D13" s="26">
        <v>199.12100000000001</v>
      </c>
      <c r="E13" s="26">
        <v>185.72666666666666</v>
      </c>
      <c r="F13" s="26">
        <v>196.43600000000001</v>
      </c>
      <c r="G13" s="26">
        <v>198.667</v>
      </c>
      <c r="H13" s="28">
        <f t="shared" ref="H13:H38" si="0">IF(OR(OR(G13=0,F13=0),G13=""),"",(G13/F13-1)*100)</f>
        <v>1.1357388666028534</v>
      </c>
      <c r="I13" s="27">
        <f>IF(OR(OR(G13=0,F13=0),F13=""),"",(F13/E13-1)*100)</f>
        <v>5.7661796905847273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114.06166666666665</v>
      </c>
      <c r="D14" s="25">
        <f t="shared" ref="D14:G14" si="3">D13-SUM(D15:D38)</f>
        <v>114.69833333333334</v>
      </c>
      <c r="E14" s="25">
        <f t="shared" si="3"/>
        <v>103.04299999999996</v>
      </c>
      <c r="F14" s="25">
        <f t="shared" si="3"/>
        <v>98.361333333333334</v>
      </c>
      <c r="G14" s="26">
        <f t="shared" si="3"/>
        <v>129.73966666666666</v>
      </c>
      <c r="H14" s="28">
        <f t="shared" si="0"/>
        <v>31.901085792520089</v>
      </c>
      <c r="I14" s="27">
        <f>IF(OR(OR(G14=0,F14=0),F14=""),"",(F14/E14-1)*100)</f>
        <v>-4.5434106796838574</v>
      </c>
      <c r="J14" s="28">
        <f t="shared" si="1"/>
        <v>65.305091769980251</v>
      </c>
      <c r="K14" s="27">
        <f t="shared" si="2"/>
        <v>50.072966937492794</v>
      </c>
      <c r="L14" s="18"/>
    </row>
    <row r="15" spans="1:15">
      <c r="A15" s="16"/>
      <c r="B15" s="11" t="s">
        <v>24</v>
      </c>
      <c r="C15" s="25">
        <v>10.701000000000001</v>
      </c>
      <c r="D15" s="25">
        <v>11.481</v>
      </c>
      <c r="E15" s="25">
        <v>18.569333333333333</v>
      </c>
      <c r="F15" s="25">
        <v>18.891000000000002</v>
      </c>
      <c r="G15" s="26">
        <v>15.641333333333334</v>
      </c>
      <c r="H15" s="28">
        <f t="shared" si="0"/>
        <v>-17.202195048788671</v>
      </c>
      <c r="I15" s="27">
        <f t="shared" ref="I15:I38" si="4">IF(OR(OR(G15=0,F15=0),F15=""),"",(F15/E15-1)*100)</f>
        <v>1.7322467150140186</v>
      </c>
      <c r="J15" s="28">
        <f t="shared" si="1"/>
        <v>7.8731411524477313</v>
      </c>
      <c r="K15" s="27">
        <f t="shared" si="2"/>
        <v>9.6168726709971697</v>
      </c>
      <c r="L15" s="18"/>
      <c r="N15" s="23" t="s">
        <v>5</v>
      </c>
      <c r="O15" s="34">
        <f>J17</f>
        <v>4.5045226434183832</v>
      </c>
    </row>
    <row r="16" spans="1:15">
      <c r="A16" s="16"/>
      <c r="B16" s="11" t="s">
        <v>25</v>
      </c>
      <c r="C16" s="25">
        <v>13.340999999999999</v>
      </c>
      <c r="D16" s="25">
        <v>11.837333333333333</v>
      </c>
      <c r="E16" s="25">
        <v>16.133333333333336</v>
      </c>
      <c r="F16" s="25">
        <v>11.705333333333334</v>
      </c>
      <c r="G16" s="26">
        <v>10.828333333333333</v>
      </c>
      <c r="H16" s="28">
        <f t="shared" si="0"/>
        <v>-7.4923111971750833</v>
      </c>
      <c r="I16" s="27">
        <f t="shared" si="4"/>
        <v>-27.446280991735549</v>
      </c>
      <c r="J16" s="28">
        <f t="shared" si="1"/>
        <v>5.4504942105801835</v>
      </c>
      <c r="K16" s="27">
        <f t="shared" si="2"/>
        <v>5.9588534348761604</v>
      </c>
      <c r="L16" s="18"/>
      <c r="N16" s="23" t="s">
        <v>39</v>
      </c>
      <c r="O16" s="34">
        <f>100-O15</f>
        <v>95.495477356581617</v>
      </c>
    </row>
    <row r="17" spans="1:12">
      <c r="A17" s="16"/>
      <c r="B17" s="12" t="s">
        <v>5</v>
      </c>
      <c r="C17" s="109">
        <v>32.707000000000001</v>
      </c>
      <c r="D17" s="109">
        <v>27.713333333333335</v>
      </c>
      <c r="E17" s="109">
        <v>17.877666666666666</v>
      </c>
      <c r="F17" s="109">
        <v>37.585000000000001</v>
      </c>
      <c r="G17" s="109">
        <v>8.9489999999999998</v>
      </c>
      <c r="H17" s="50">
        <f t="shared" si="0"/>
        <v>-76.18996940268724</v>
      </c>
      <c r="I17" s="36">
        <f t="shared" si="4"/>
        <v>110.23437063002257</v>
      </c>
      <c r="J17" s="50">
        <f t="shared" si="1"/>
        <v>4.5045226434183832</v>
      </c>
      <c r="K17" s="36">
        <f t="shared" si="2"/>
        <v>19.133458225579833</v>
      </c>
      <c r="L17" s="18"/>
    </row>
    <row r="18" spans="1:12">
      <c r="A18" s="16"/>
      <c r="B18" s="11" t="s">
        <v>8</v>
      </c>
      <c r="C18" s="25">
        <v>2.8893333333333331</v>
      </c>
      <c r="D18" s="25">
        <v>3.6989999999999998</v>
      </c>
      <c r="E18" s="25">
        <v>2.6173333333333333</v>
      </c>
      <c r="F18" s="25">
        <v>1.6020000000000001</v>
      </c>
      <c r="G18" s="26">
        <v>4.844666666666666</v>
      </c>
      <c r="H18" s="28">
        <f t="shared" si="0"/>
        <v>202.41364960466078</v>
      </c>
      <c r="I18" s="27">
        <f t="shared" si="4"/>
        <v>-38.792664289353027</v>
      </c>
      <c r="J18" s="28">
        <f t="shared" si="1"/>
        <v>2.4385865124387371</v>
      </c>
      <c r="K18" s="27">
        <f t="shared" si="2"/>
        <v>0.81553279439613924</v>
      </c>
      <c r="L18" s="18"/>
    </row>
    <row r="19" spans="1:12">
      <c r="A19" s="16"/>
      <c r="B19" s="11" t="s">
        <v>20</v>
      </c>
      <c r="C19" s="25">
        <v>3.9436666666666667</v>
      </c>
      <c r="D19" s="25">
        <v>2.508666666666667</v>
      </c>
      <c r="E19" s="25">
        <v>3.74</v>
      </c>
      <c r="F19" s="25">
        <v>3.2379999999999995</v>
      </c>
      <c r="G19" s="26">
        <v>3.7206666666666663</v>
      </c>
      <c r="H19" s="28">
        <f t="shared" si="0"/>
        <v>14.906320774140426</v>
      </c>
      <c r="I19" s="27">
        <f t="shared" si="4"/>
        <v>-13.422459893048144</v>
      </c>
      <c r="J19" s="28">
        <f t="shared" si="1"/>
        <v>1.8728156496381716</v>
      </c>
      <c r="K19" s="27">
        <f t="shared" si="2"/>
        <v>1.6483740251277765</v>
      </c>
      <c r="L19" s="18"/>
    </row>
    <row r="20" spans="1:12">
      <c r="A20" s="16"/>
      <c r="B20" s="11" t="s">
        <v>26</v>
      </c>
      <c r="C20" s="25">
        <v>4.9989999999999997</v>
      </c>
      <c r="D20" s="25">
        <v>4.2389999999999999</v>
      </c>
      <c r="E20" s="25">
        <v>4.012666666666667</v>
      </c>
      <c r="F20" s="25">
        <v>3.2656666666666667</v>
      </c>
      <c r="G20" s="26">
        <v>3.3510000000000004</v>
      </c>
      <c r="H20" s="28">
        <f t="shared" si="0"/>
        <v>2.6130448096356229</v>
      </c>
      <c r="I20" s="27">
        <f t="shared" si="4"/>
        <v>-18.616049177604253</v>
      </c>
      <c r="J20" s="28">
        <f t="shared" si="1"/>
        <v>1.6867421363386976</v>
      </c>
      <c r="K20" s="27">
        <f t="shared" si="2"/>
        <v>1.6624583409694083</v>
      </c>
      <c r="L20" s="18"/>
    </row>
    <row r="21" spans="1:12">
      <c r="A21" s="16"/>
      <c r="B21" s="11" t="s">
        <v>21</v>
      </c>
      <c r="C21" s="25">
        <v>3.2920000000000003</v>
      </c>
      <c r="D21" s="25">
        <v>2.5003333333333333</v>
      </c>
      <c r="E21" s="25">
        <v>3.5853333333333333</v>
      </c>
      <c r="F21" s="25">
        <v>2.0569999999999999</v>
      </c>
      <c r="G21" s="26">
        <v>3.2250000000000001</v>
      </c>
      <c r="H21" s="28">
        <f t="shared" si="0"/>
        <v>56.781720952843948</v>
      </c>
      <c r="I21" s="27">
        <f t="shared" si="4"/>
        <v>-42.627370769802894</v>
      </c>
      <c r="J21" s="28">
        <f t="shared" si="1"/>
        <v>1.6233194239606981</v>
      </c>
      <c r="K21" s="27">
        <f t="shared" si="2"/>
        <v>1.0471603982976643</v>
      </c>
      <c r="L21" s="18"/>
    </row>
    <row r="22" spans="1:12">
      <c r="A22" s="16"/>
      <c r="B22" s="11" t="s">
        <v>6</v>
      </c>
      <c r="C22" s="25">
        <v>4.3719999999999999</v>
      </c>
      <c r="D22" s="25">
        <v>2.7936666666666667</v>
      </c>
      <c r="E22" s="25">
        <v>1.6320000000000003</v>
      </c>
      <c r="F22" s="25">
        <v>1.656666666666667</v>
      </c>
      <c r="G22" s="26">
        <v>2.8453333333333339</v>
      </c>
      <c r="H22" s="28">
        <f t="shared" si="0"/>
        <v>71.75050301810866</v>
      </c>
      <c r="I22" s="27">
        <f t="shared" si="4"/>
        <v>1.5114379084967267</v>
      </c>
      <c r="J22" s="28">
        <f t="shared" si="1"/>
        <v>1.4322123620597953</v>
      </c>
      <c r="K22" s="27">
        <f t="shared" si="2"/>
        <v>0.84336204497478406</v>
      </c>
      <c r="L22" s="18"/>
    </row>
    <row r="23" spans="1:12">
      <c r="A23" s="16"/>
      <c r="B23" s="11" t="s">
        <v>22</v>
      </c>
      <c r="C23" s="25">
        <v>1.827</v>
      </c>
      <c r="D23" s="25">
        <v>1.2953333333333334</v>
      </c>
      <c r="E23" s="25">
        <v>2.1943333333333332</v>
      </c>
      <c r="F23" s="25">
        <v>3.9160000000000004</v>
      </c>
      <c r="G23" s="26">
        <v>2.124333333333333</v>
      </c>
      <c r="H23" s="28">
        <f t="shared" si="0"/>
        <v>-45.752468505277513</v>
      </c>
      <c r="I23" s="27">
        <f t="shared" si="4"/>
        <v>78.459668843992119</v>
      </c>
      <c r="J23" s="28">
        <f t="shared" si="1"/>
        <v>1.0692935078967984</v>
      </c>
      <c r="K23" s="27">
        <f t="shared" si="2"/>
        <v>1.9935246085238958</v>
      </c>
      <c r="L23" s="18"/>
    </row>
    <row r="24" spans="1:12">
      <c r="A24" s="16"/>
      <c r="B24" s="11" t="s">
        <v>16</v>
      </c>
      <c r="C24" s="25">
        <v>1.5013333333333332</v>
      </c>
      <c r="D24" s="25">
        <v>1.0353333333333332</v>
      </c>
      <c r="E24" s="25">
        <v>0.45866666666666661</v>
      </c>
      <c r="F24" s="25">
        <v>1.5720000000000001</v>
      </c>
      <c r="G24" s="26">
        <v>2.0183333333333331</v>
      </c>
      <c r="H24" s="28">
        <f t="shared" si="0"/>
        <v>28.392705682782005</v>
      </c>
      <c r="I24" s="27">
        <f t="shared" si="4"/>
        <v>242.73255813953494</v>
      </c>
      <c r="J24" s="28">
        <f t="shared" si="1"/>
        <v>1.0159378927216565</v>
      </c>
      <c r="K24" s="27">
        <f t="shared" si="2"/>
        <v>0.80026064468834635</v>
      </c>
      <c r="L24" s="18"/>
    </row>
    <row r="25" spans="1:12">
      <c r="A25" s="16"/>
      <c r="B25" s="11" t="s">
        <v>23</v>
      </c>
      <c r="C25" s="25">
        <v>1.6013333333333335</v>
      </c>
      <c r="D25" s="25">
        <v>2.6773333333333333</v>
      </c>
      <c r="E25" s="25">
        <v>1.7576666666666665</v>
      </c>
      <c r="F25" s="25">
        <v>2.9306666666666668</v>
      </c>
      <c r="G25" s="26">
        <v>1.819</v>
      </c>
      <c r="H25" s="28">
        <f t="shared" si="0"/>
        <v>-37.93221110100091</v>
      </c>
      <c r="I25" s="27">
        <f t="shared" si="4"/>
        <v>66.736203299829342</v>
      </c>
      <c r="J25" s="28">
        <f t="shared" si="1"/>
        <v>0.915602490599848</v>
      </c>
      <c r="K25" s="27">
        <f t="shared" si="2"/>
        <v>1.4919193358990546</v>
      </c>
      <c r="L25" s="18"/>
    </row>
    <row r="26" spans="1:12">
      <c r="A26" s="16"/>
      <c r="B26" s="11" t="s">
        <v>18</v>
      </c>
      <c r="C26" s="25">
        <v>1.5663333333333334</v>
      </c>
      <c r="D26" s="25">
        <v>1.2073333333333334</v>
      </c>
      <c r="E26" s="25">
        <v>0.63700000000000001</v>
      </c>
      <c r="F26" s="25">
        <v>0.78933333333333344</v>
      </c>
      <c r="G26" s="26">
        <v>1.5866666666666667</v>
      </c>
      <c r="H26" s="28">
        <f t="shared" si="0"/>
        <v>101.01351351351346</v>
      </c>
      <c r="I26" s="27">
        <f t="shared" si="4"/>
        <v>23.914181057038221</v>
      </c>
      <c r="J26" s="28">
        <f t="shared" si="1"/>
        <v>0.79865637809332546</v>
      </c>
      <c r="K26" s="27">
        <f t="shared" si="2"/>
        <v>0.40182722786726133</v>
      </c>
      <c r="L26" s="18"/>
    </row>
    <row r="27" spans="1:12">
      <c r="A27" s="16"/>
      <c r="B27" s="11" t="s">
        <v>13</v>
      </c>
      <c r="C27" s="25">
        <v>1.3660000000000003</v>
      </c>
      <c r="D27" s="25">
        <v>0.66433333333333333</v>
      </c>
      <c r="E27" s="25">
        <v>0.95866666666666678</v>
      </c>
      <c r="F27" s="25">
        <v>0.63800000000000001</v>
      </c>
      <c r="G27" s="26">
        <v>1.3389999999999997</v>
      </c>
      <c r="H27" s="28">
        <f t="shared" si="0"/>
        <v>109.87460815047018</v>
      </c>
      <c r="I27" s="27">
        <f t="shared" si="4"/>
        <v>-33.44923504867873</v>
      </c>
      <c r="J27" s="28">
        <f t="shared" si="1"/>
        <v>0.67399215773127885</v>
      </c>
      <c r="K27" s="27">
        <f t="shared" si="2"/>
        <v>0.32478771711906168</v>
      </c>
      <c r="L27" s="18"/>
    </row>
    <row r="28" spans="1:12">
      <c r="A28" s="16"/>
      <c r="B28" s="11" t="s">
        <v>4</v>
      </c>
      <c r="C28" s="25">
        <v>2.6756666666666669</v>
      </c>
      <c r="D28" s="25">
        <v>2.0933333333333333</v>
      </c>
      <c r="E28" s="25">
        <v>1.099</v>
      </c>
      <c r="F28" s="25">
        <v>1.2716666666666667</v>
      </c>
      <c r="G28" s="26">
        <v>1.1136666666666668</v>
      </c>
      <c r="H28" s="28">
        <f t="shared" si="0"/>
        <v>-12.42463958060288</v>
      </c>
      <c r="I28" s="27">
        <f t="shared" si="4"/>
        <v>15.71125265392781</v>
      </c>
      <c r="J28" s="28">
        <f t="shared" si="1"/>
        <v>0.56056952924575632</v>
      </c>
      <c r="K28" s="27">
        <f t="shared" si="2"/>
        <v>0.64736945705810889</v>
      </c>
      <c r="L28" s="18"/>
    </row>
    <row r="29" spans="1:12">
      <c r="A29" s="16"/>
      <c r="B29" s="11" t="s">
        <v>11</v>
      </c>
      <c r="C29" s="25">
        <v>1.0436666666666665</v>
      </c>
      <c r="D29" s="25">
        <v>0.59466666666666657</v>
      </c>
      <c r="E29" s="25">
        <v>0.42133333333333334</v>
      </c>
      <c r="F29" s="25">
        <v>0.92733333333333334</v>
      </c>
      <c r="G29" s="26">
        <v>0.9943333333333334</v>
      </c>
      <c r="H29" s="28">
        <f t="shared" si="0"/>
        <v>7.2250179726815356</v>
      </c>
      <c r="I29" s="27">
        <f t="shared" si="4"/>
        <v>120.09493670886076</v>
      </c>
      <c r="J29" s="28">
        <f t="shared" si="1"/>
        <v>0.50050251593537598</v>
      </c>
      <c r="K29" s="27">
        <f t="shared" si="2"/>
        <v>0.47207911652310841</v>
      </c>
      <c r="L29" s="18"/>
    </row>
    <row r="30" spans="1:12">
      <c r="A30" s="16"/>
      <c r="B30" s="11" t="s">
        <v>9</v>
      </c>
      <c r="C30" s="25">
        <v>1.2266666666666666</v>
      </c>
      <c r="D30" s="25">
        <v>0.54566666666666663</v>
      </c>
      <c r="E30" s="25">
        <v>1.101</v>
      </c>
      <c r="F30" s="25">
        <v>0.56566666666666665</v>
      </c>
      <c r="G30" s="26">
        <v>0.95899999999999996</v>
      </c>
      <c r="H30" s="28">
        <f t="shared" si="0"/>
        <v>69.534472598703601</v>
      </c>
      <c r="I30" s="27">
        <f t="shared" si="4"/>
        <v>-48.622464426279144</v>
      </c>
      <c r="J30" s="28">
        <f t="shared" si="1"/>
        <v>0.4827173108769951</v>
      </c>
      <c r="K30" s="27">
        <f t="shared" si="2"/>
        <v>0.28796486726804998</v>
      </c>
      <c r="L30" s="18"/>
    </row>
    <row r="31" spans="1:12">
      <c r="A31" s="16"/>
      <c r="B31" s="11" t="s">
        <v>10</v>
      </c>
      <c r="C31" s="25">
        <v>2.2226666666666666</v>
      </c>
      <c r="D31" s="25">
        <v>0.88966666666666672</v>
      </c>
      <c r="E31" s="25">
        <v>1.266</v>
      </c>
      <c r="F31" s="25">
        <v>1.2976666666666665</v>
      </c>
      <c r="G31" s="26">
        <v>0.85266666666666657</v>
      </c>
      <c r="H31" s="28">
        <f t="shared" si="0"/>
        <v>-34.292319547906501</v>
      </c>
      <c r="I31" s="27">
        <f t="shared" si="4"/>
        <v>2.5013164823591172</v>
      </c>
      <c r="J31" s="28">
        <f t="shared" si="1"/>
        <v>0.42919391074847191</v>
      </c>
      <c r="K31" s="27">
        <f t="shared" si="2"/>
        <v>0.66060532013819584</v>
      </c>
      <c r="L31" s="18"/>
    </row>
    <row r="32" spans="1:12">
      <c r="A32" s="16"/>
      <c r="B32" s="11" t="s">
        <v>19</v>
      </c>
      <c r="C32" s="25">
        <v>0.90300000000000002</v>
      </c>
      <c r="D32" s="25">
        <v>1.1123333333333334</v>
      </c>
      <c r="E32" s="25">
        <v>0.44900000000000001</v>
      </c>
      <c r="F32" s="25">
        <v>1.1580000000000001</v>
      </c>
      <c r="G32" s="26">
        <v>0.626</v>
      </c>
      <c r="H32" s="28">
        <f t="shared" si="0"/>
        <v>-45.941278065630407</v>
      </c>
      <c r="I32" s="27">
        <f t="shared" si="4"/>
        <v>157.90645879732745</v>
      </c>
      <c r="J32" s="28">
        <f t="shared" si="1"/>
        <v>0.31510014244942541</v>
      </c>
      <c r="K32" s="27">
        <f t="shared" si="2"/>
        <v>0.58950497872080487</v>
      </c>
      <c r="L32" s="18"/>
    </row>
    <row r="33" spans="1:14">
      <c r="A33" s="16"/>
      <c r="B33" s="11" t="s">
        <v>15</v>
      </c>
      <c r="C33" s="25">
        <v>2.1373333333333333</v>
      </c>
      <c r="D33" s="25">
        <v>1.1756666666666666</v>
      </c>
      <c r="E33" s="25">
        <v>1.4416666666666667</v>
      </c>
      <c r="F33" s="25">
        <v>0.85899999999999999</v>
      </c>
      <c r="G33" s="26">
        <v>0.59933333333333338</v>
      </c>
      <c r="H33" s="28">
        <f t="shared" si="0"/>
        <v>-30.228948389600308</v>
      </c>
      <c r="I33" s="27">
        <f t="shared" si="4"/>
        <v>-40.416184971098268</v>
      </c>
      <c r="J33" s="28">
        <f t="shared" si="1"/>
        <v>0.30167734617894937</v>
      </c>
      <c r="K33" s="27">
        <f t="shared" si="2"/>
        <v>0.43729255329980249</v>
      </c>
      <c r="L33" s="18"/>
    </row>
    <row r="34" spans="1:14">
      <c r="A34" s="16"/>
      <c r="B34" s="11" t="s">
        <v>184</v>
      </c>
      <c r="C34" s="25">
        <v>1.7536666666666665</v>
      </c>
      <c r="D34" s="25">
        <v>1.8826666666666665</v>
      </c>
      <c r="E34" s="25">
        <v>1.5323333333333331</v>
      </c>
      <c r="F34" s="25">
        <v>0.94033333333333324</v>
      </c>
      <c r="G34" s="26">
        <v>0.55433333333333334</v>
      </c>
      <c r="H34" s="28">
        <f t="shared" si="0"/>
        <v>-41.04927330733782</v>
      </c>
      <c r="I34" s="27">
        <f t="shared" si="4"/>
        <v>-38.633891668479436</v>
      </c>
      <c r="J34" s="28">
        <f t="shared" si="1"/>
        <v>0.27902637747252101</v>
      </c>
      <c r="K34" s="27">
        <f t="shared" si="2"/>
        <v>0.47869704806315194</v>
      </c>
      <c r="L34" s="18"/>
    </row>
    <row r="35" spans="1:14">
      <c r="A35" s="16"/>
      <c r="B35" s="11" t="s">
        <v>12</v>
      </c>
      <c r="C35" s="25">
        <v>0.63200000000000001</v>
      </c>
      <c r="D35" s="25">
        <v>1.0813333333333333</v>
      </c>
      <c r="E35" s="25">
        <v>0.28633333333333333</v>
      </c>
      <c r="F35" s="25">
        <v>0.45766666666666667</v>
      </c>
      <c r="G35" s="26">
        <v>0.52133333333333332</v>
      </c>
      <c r="H35" s="28">
        <f t="shared" si="0"/>
        <v>13.911143481427523</v>
      </c>
      <c r="I35" s="27">
        <f t="shared" si="4"/>
        <v>59.837019790454015</v>
      </c>
      <c r="J35" s="28">
        <f t="shared" si="1"/>
        <v>0.26241566708780689</v>
      </c>
      <c r="K35" s="27">
        <f t="shared" si="2"/>
        <v>0.23298512831999565</v>
      </c>
      <c r="L35" s="18"/>
    </row>
    <row r="36" spans="1:14">
      <c r="A36" s="16"/>
      <c r="B36" s="11" t="s">
        <v>25</v>
      </c>
      <c r="C36" s="25">
        <v>0.57633333333333336</v>
      </c>
      <c r="D36" s="25">
        <v>0.42300000000000004</v>
      </c>
      <c r="E36" s="25">
        <v>0.45133333333333336</v>
      </c>
      <c r="F36" s="25">
        <v>0.17466666666666666</v>
      </c>
      <c r="G36" s="26">
        <v>0.25666666666666665</v>
      </c>
      <c r="H36" s="28">
        <f t="shared" si="0"/>
        <v>46.94656488549618</v>
      </c>
      <c r="I36" s="27">
        <f t="shared" si="4"/>
        <v>-61.299852289512557</v>
      </c>
      <c r="J36" s="28">
        <f t="shared" si="1"/>
        <v>0.12919441410333204</v>
      </c>
      <c r="K36" s="27">
        <f t="shared" si="2"/>
        <v>8.8917849409816258E-2</v>
      </c>
      <c r="L36" s="18"/>
    </row>
    <row r="37" spans="1:14">
      <c r="A37" s="16"/>
      <c r="B37" s="11" t="s">
        <v>7</v>
      </c>
      <c r="C37" s="25">
        <v>0.621</v>
      </c>
      <c r="D37" s="25">
        <v>0.82433333333333325</v>
      </c>
      <c r="E37" s="25">
        <v>0.38266666666666671</v>
      </c>
      <c r="F37" s="25">
        <v>0.46333333333333337</v>
      </c>
      <c r="G37" s="26">
        <v>8.533333333333333E-2</v>
      </c>
      <c r="H37" s="28">
        <f t="shared" si="0"/>
        <v>-81.582733812949641</v>
      </c>
      <c r="I37" s="27">
        <f t="shared" si="4"/>
        <v>21.080139372822295</v>
      </c>
      <c r="J37" s="28">
        <f t="shared" si="1"/>
        <v>4.2952948065523376E-2</v>
      </c>
      <c r="K37" s="27">
        <f t="shared" si="2"/>
        <v>0.23586986770924545</v>
      </c>
      <c r="L37" s="18"/>
    </row>
    <row r="38" spans="1:14">
      <c r="A38" s="16"/>
      <c r="B38" s="11" t="s">
        <v>14</v>
      </c>
      <c r="C38" s="25">
        <v>0.248</v>
      </c>
      <c r="D38" s="25">
        <v>0.14799999999999999</v>
      </c>
      <c r="E38" s="25">
        <v>7.9000000000000001E-2</v>
      </c>
      <c r="F38" s="25">
        <v>0.11266666666666665</v>
      </c>
      <c r="G38" s="26">
        <v>7.1999999999999995E-2</v>
      </c>
      <c r="H38" s="28">
        <f t="shared" si="0"/>
        <v>-36.094674556213015</v>
      </c>
      <c r="I38" s="27">
        <f t="shared" si="4"/>
        <v>42.616033755274231</v>
      </c>
      <c r="J38" s="28">
        <f t="shared" si="1"/>
        <v>3.6241549930285354E-2</v>
      </c>
      <c r="K38" s="27">
        <f t="shared" si="2"/>
        <v>5.7355406680377662E-2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36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14013.561666666666</v>
      </c>
      <c r="D13" s="26">
        <v>13817.951333333333</v>
      </c>
      <c r="E13" s="26">
        <v>14153.332666666667</v>
      </c>
      <c r="F13" s="26">
        <v>12905.728999999999</v>
      </c>
      <c r="G13" s="26">
        <v>12928.407333333334</v>
      </c>
      <c r="H13" s="28">
        <f t="shared" ref="H13:H38" si="0">IF(OR(OR(G13=0,F13=0),G13=""),"",(G13/F13-1)*100)</f>
        <v>0.17572299351191756</v>
      </c>
      <c r="I13" s="27">
        <f>IF(OR(OR(G13=0,F13=0),F13=""),"",(F13/E13-1)*100)</f>
        <v>-8.8149109192139026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7290.331666666666</v>
      </c>
      <c r="D14" s="25">
        <f t="shared" ref="D14:G14" si="3">D13-SUM(D15:D38)</f>
        <v>7280.3153333333339</v>
      </c>
      <c r="E14" s="25">
        <f t="shared" si="3"/>
        <v>7432.2793333333348</v>
      </c>
      <c r="F14" s="25">
        <f t="shared" si="3"/>
        <v>6674.1443333333318</v>
      </c>
      <c r="G14" s="26">
        <f t="shared" si="3"/>
        <v>6700.0410000000029</v>
      </c>
      <c r="H14" s="28">
        <f t="shared" si="0"/>
        <v>0.38801478321845995</v>
      </c>
      <c r="I14" s="27">
        <f>IF(OR(OR(G14=0,F14=0),F14=""),"",(F14/E14-1)*100)</f>
        <v>-10.200571937599445</v>
      </c>
      <c r="J14" s="28">
        <f t="shared" si="1"/>
        <v>51.824179322732789</v>
      </c>
      <c r="K14" s="27">
        <f t="shared" si="2"/>
        <v>51.714586082919702</v>
      </c>
      <c r="L14" s="18"/>
    </row>
    <row r="15" spans="1:15">
      <c r="A15" s="16"/>
      <c r="B15" s="12" t="s">
        <v>5</v>
      </c>
      <c r="C15" s="109">
        <v>2001.3916666666667</v>
      </c>
      <c r="D15" s="109">
        <v>2015.7059999999999</v>
      </c>
      <c r="E15" s="109">
        <v>2065.7756666666669</v>
      </c>
      <c r="F15" s="109">
        <v>1886.5746666666666</v>
      </c>
      <c r="G15" s="109">
        <v>1778.0409999999999</v>
      </c>
      <c r="H15" s="50">
        <f t="shared" si="0"/>
        <v>-5.7529483769879981</v>
      </c>
      <c r="I15" s="36">
        <f t="shared" ref="I15:I38" si="4">IF(OR(OR(G15=0,F15=0),F15=""),"",(F15/E15-1)*100)</f>
        <v>-8.6747560682210345</v>
      </c>
      <c r="J15" s="50">
        <f t="shared" si="1"/>
        <v>13.752977873892277</v>
      </c>
      <c r="K15" s="36">
        <f t="shared" si="2"/>
        <v>14.618117788361021</v>
      </c>
      <c r="L15" s="18"/>
      <c r="N15" s="23" t="s">
        <v>5</v>
      </c>
      <c r="O15" s="34">
        <f>J15</f>
        <v>13.752977873892277</v>
      </c>
    </row>
    <row r="16" spans="1:15">
      <c r="A16" s="16"/>
      <c r="B16" s="11" t="s">
        <v>24</v>
      </c>
      <c r="C16" s="55">
        <v>1153.7830000000001</v>
      </c>
      <c r="D16" s="55">
        <v>1057.1936666666668</v>
      </c>
      <c r="E16" s="55">
        <v>1102.7943333333333</v>
      </c>
      <c r="F16" s="55">
        <v>978.71199999999999</v>
      </c>
      <c r="G16" s="56">
        <v>1027.3410000000001</v>
      </c>
      <c r="H16" s="28">
        <f t="shared" si="0"/>
        <v>4.9686731132345452</v>
      </c>
      <c r="I16" s="27">
        <f t="shared" si="4"/>
        <v>-11.251629572513211</v>
      </c>
      <c r="J16" s="28">
        <f t="shared" si="1"/>
        <v>7.9463848369876553</v>
      </c>
      <c r="K16" s="27">
        <f t="shared" si="2"/>
        <v>7.5835468108775572</v>
      </c>
      <c r="L16" s="18"/>
      <c r="N16" s="23" t="s">
        <v>39</v>
      </c>
      <c r="O16" s="34">
        <f>100-O15</f>
        <v>86.247022126107723</v>
      </c>
    </row>
    <row r="17" spans="1:12">
      <c r="A17" s="16"/>
      <c r="B17" s="11" t="s">
        <v>25</v>
      </c>
      <c r="C17" s="25">
        <v>644.40499999999997</v>
      </c>
      <c r="D17" s="25">
        <v>613.40599999999995</v>
      </c>
      <c r="E17" s="25">
        <v>610.15300000000002</v>
      </c>
      <c r="F17" s="25">
        <v>593.13199999999995</v>
      </c>
      <c r="G17" s="26">
        <v>646.65333333333331</v>
      </c>
      <c r="H17" s="28">
        <f t="shared" si="0"/>
        <v>9.0235113487947558</v>
      </c>
      <c r="I17" s="27">
        <f t="shared" si="4"/>
        <v>-2.7896281752281871</v>
      </c>
      <c r="J17" s="28">
        <f t="shared" si="1"/>
        <v>5.0018019749893394</v>
      </c>
      <c r="K17" s="27">
        <f t="shared" si="2"/>
        <v>4.5958814104960677</v>
      </c>
      <c r="L17" s="18"/>
    </row>
    <row r="18" spans="1:12">
      <c r="A18" s="16"/>
      <c r="B18" s="11" t="s">
        <v>26</v>
      </c>
      <c r="C18" s="25">
        <v>530.61866666666674</v>
      </c>
      <c r="D18" s="25">
        <v>568.17399999999998</v>
      </c>
      <c r="E18" s="25">
        <v>588.09766666666667</v>
      </c>
      <c r="F18" s="25">
        <v>550.80333333333328</v>
      </c>
      <c r="G18" s="26">
        <v>563.10933333333332</v>
      </c>
      <c r="H18" s="28">
        <f t="shared" si="0"/>
        <v>2.2341912721419055</v>
      </c>
      <c r="I18" s="27">
        <f t="shared" si="4"/>
        <v>-6.3415203710494916</v>
      </c>
      <c r="J18" s="28">
        <f t="shared" si="1"/>
        <v>4.3555970879836643</v>
      </c>
      <c r="K18" s="27">
        <f t="shared" si="2"/>
        <v>4.2678978718159453</v>
      </c>
      <c r="L18" s="18"/>
    </row>
    <row r="19" spans="1:12">
      <c r="A19" s="16"/>
      <c r="B19" s="11" t="s">
        <v>6</v>
      </c>
      <c r="C19" s="25">
        <v>298.7523333333333</v>
      </c>
      <c r="D19" s="25">
        <v>285.334</v>
      </c>
      <c r="E19" s="25">
        <v>314.65633333333335</v>
      </c>
      <c r="F19" s="25">
        <v>308.48199999999997</v>
      </c>
      <c r="G19" s="26">
        <v>310.79599999999999</v>
      </c>
      <c r="H19" s="28">
        <f t="shared" si="0"/>
        <v>0.75012480468876763</v>
      </c>
      <c r="I19" s="27">
        <f t="shared" si="4"/>
        <v>-1.9622466415740503</v>
      </c>
      <c r="J19" s="28">
        <f t="shared" si="1"/>
        <v>2.4039774736883031</v>
      </c>
      <c r="K19" s="27">
        <f t="shared" si="2"/>
        <v>2.3902717932477895</v>
      </c>
      <c r="L19" s="18"/>
    </row>
    <row r="20" spans="1:12">
      <c r="A20" s="16"/>
      <c r="B20" s="11" t="s">
        <v>20</v>
      </c>
      <c r="C20" s="25">
        <v>341.94200000000001</v>
      </c>
      <c r="D20" s="25">
        <v>302.26933333333335</v>
      </c>
      <c r="E20" s="25">
        <v>317.80033333333336</v>
      </c>
      <c r="F20" s="25">
        <v>250.66899999999998</v>
      </c>
      <c r="G20" s="26">
        <v>244.12199999999999</v>
      </c>
      <c r="H20" s="28">
        <f t="shared" si="0"/>
        <v>-2.6118107943144175</v>
      </c>
      <c r="I20" s="27">
        <f t="shared" si="4"/>
        <v>-21.12374541247598</v>
      </c>
      <c r="J20" s="28">
        <f t="shared" si="1"/>
        <v>1.8882604307382846</v>
      </c>
      <c r="K20" s="27">
        <f t="shared" si="2"/>
        <v>1.9423079471140297</v>
      </c>
      <c r="L20" s="18"/>
    </row>
    <row r="21" spans="1:12">
      <c r="A21" s="16"/>
      <c r="B21" s="11" t="s">
        <v>21</v>
      </c>
      <c r="C21" s="25">
        <v>228.80466666666666</v>
      </c>
      <c r="D21" s="25">
        <v>226.52833333333334</v>
      </c>
      <c r="E21" s="25">
        <v>216.33799999999999</v>
      </c>
      <c r="F21" s="25">
        <v>219.5913333333333</v>
      </c>
      <c r="G21" s="26">
        <v>228.95433333333335</v>
      </c>
      <c r="H21" s="28">
        <f t="shared" si="0"/>
        <v>4.2638294771803587</v>
      </c>
      <c r="I21" s="27">
        <f t="shared" si="4"/>
        <v>1.5038196402542781</v>
      </c>
      <c r="J21" s="28">
        <f t="shared" si="1"/>
        <v>1.7709399729618669</v>
      </c>
      <c r="K21" s="27">
        <f t="shared" si="2"/>
        <v>1.7015027460543553</v>
      </c>
      <c r="L21" s="18"/>
    </row>
    <row r="22" spans="1:12">
      <c r="A22" s="16"/>
      <c r="B22" s="11" t="s">
        <v>23</v>
      </c>
      <c r="C22" s="25">
        <v>197.018</v>
      </c>
      <c r="D22" s="25">
        <v>200.38800000000001</v>
      </c>
      <c r="E22" s="25">
        <v>190.36033333333333</v>
      </c>
      <c r="F22" s="25">
        <v>172.48400000000001</v>
      </c>
      <c r="G22" s="26">
        <v>166.36466666666664</v>
      </c>
      <c r="H22" s="28">
        <f t="shared" si="0"/>
        <v>-3.5477686819260779</v>
      </c>
      <c r="I22" s="27">
        <f t="shared" si="4"/>
        <v>-9.3907869461599898</v>
      </c>
      <c r="J22" s="28">
        <f t="shared" si="1"/>
        <v>1.2868148595359332</v>
      </c>
      <c r="K22" s="27">
        <f t="shared" si="2"/>
        <v>1.3364917239467839</v>
      </c>
      <c r="L22" s="18"/>
    </row>
    <row r="23" spans="1:12">
      <c r="A23" s="16"/>
      <c r="B23" s="11" t="s">
        <v>22</v>
      </c>
      <c r="C23" s="25">
        <v>152.23033333333333</v>
      </c>
      <c r="D23" s="25">
        <v>139.42433333333335</v>
      </c>
      <c r="E23" s="25">
        <v>152.20399999999998</v>
      </c>
      <c r="F23" s="25">
        <v>136.15066666666667</v>
      </c>
      <c r="G23" s="26">
        <v>137.69466666666665</v>
      </c>
      <c r="H23" s="28">
        <f t="shared" si="0"/>
        <v>1.134037781673225</v>
      </c>
      <c r="I23" s="27">
        <f t="shared" si="4"/>
        <v>-10.54724799173038</v>
      </c>
      <c r="J23" s="28">
        <f t="shared" si="1"/>
        <v>1.0650551387845606</v>
      </c>
      <c r="K23" s="27">
        <f t="shared" si="2"/>
        <v>1.0549630064808171</v>
      </c>
      <c r="L23" s="18"/>
    </row>
    <row r="24" spans="1:12">
      <c r="A24" s="16"/>
      <c r="B24" s="11" t="s">
        <v>16</v>
      </c>
      <c r="C24" s="25">
        <v>129.20933333333332</v>
      </c>
      <c r="D24" s="25">
        <v>126.13200000000001</v>
      </c>
      <c r="E24" s="25">
        <v>118.49233333333332</v>
      </c>
      <c r="F24" s="25">
        <v>120.26900000000001</v>
      </c>
      <c r="G24" s="26">
        <v>125.39299999999999</v>
      </c>
      <c r="H24" s="28">
        <f t="shared" si="0"/>
        <v>4.2604494923878855</v>
      </c>
      <c r="I24" s="27">
        <f t="shared" si="4"/>
        <v>1.4993937723115858</v>
      </c>
      <c r="J24" s="28">
        <f t="shared" si="1"/>
        <v>0.96990291817847518</v>
      </c>
      <c r="K24" s="27">
        <f t="shared" si="2"/>
        <v>0.93190396296094558</v>
      </c>
      <c r="L24" s="18"/>
    </row>
    <row r="25" spans="1:12">
      <c r="A25" s="16"/>
      <c r="B25" s="11" t="s">
        <v>8</v>
      </c>
      <c r="C25" s="25">
        <v>123.38600000000001</v>
      </c>
      <c r="D25" s="25">
        <v>115.10899999999999</v>
      </c>
      <c r="E25" s="25">
        <v>117.13366666666667</v>
      </c>
      <c r="F25" s="25">
        <v>127.90666666666668</v>
      </c>
      <c r="G25" s="26">
        <v>123.40333333333335</v>
      </c>
      <c r="H25" s="28">
        <f t="shared" si="0"/>
        <v>-3.5207964140519077</v>
      </c>
      <c r="I25" s="27">
        <f t="shared" si="4"/>
        <v>9.1971849823990315</v>
      </c>
      <c r="J25" s="28">
        <f t="shared" si="1"/>
        <v>0.95451303591868064</v>
      </c>
      <c r="K25" s="27">
        <f t="shared" si="2"/>
        <v>0.99108439877101628</v>
      </c>
      <c r="L25" s="18"/>
    </row>
    <row r="26" spans="1:12">
      <c r="A26" s="16"/>
      <c r="B26" s="11" t="s">
        <v>19</v>
      </c>
      <c r="C26" s="25">
        <v>107.99</v>
      </c>
      <c r="D26" s="25">
        <v>108.69266666666665</v>
      </c>
      <c r="E26" s="25">
        <v>113.23166666666667</v>
      </c>
      <c r="F26" s="25">
        <v>105.49166666666667</v>
      </c>
      <c r="G26" s="26">
        <v>105.19200000000001</v>
      </c>
      <c r="H26" s="28">
        <f t="shared" si="0"/>
        <v>-0.28406667193301427</v>
      </c>
      <c r="I26" s="27">
        <f t="shared" si="4"/>
        <v>-6.8355436494502371</v>
      </c>
      <c r="J26" s="28">
        <f t="shared" si="1"/>
        <v>0.81365010621829104</v>
      </c>
      <c r="K26" s="27">
        <f t="shared" si="2"/>
        <v>0.81740184275267747</v>
      </c>
      <c r="L26" s="18"/>
    </row>
    <row r="27" spans="1:12">
      <c r="A27" s="16"/>
      <c r="B27" s="11" t="s">
        <v>18</v>
      </c>
      <c r="C27" s="25">
        <v>97.860333333333344</v>
      </c>
      <c r="D27" s="25">
        <v>100.71233333333333</v>
      </c>
      <c r="E27" s="25">
        <v>110.991</v>
      </c>
      <c r="F27" s="25">
        <v>99.451000000000008</v>
      </c>
      <c r="G27" s="26">
        <v>101.64533333333334</v>
      </c>
      <c r="H27" s="28">
        <f t="shared" si="0"/>
        <v>2.206446725858302</v>
      </c>
      <c r="I27" s="27">
        <f t="shared" si="4"/>
        <v>-10.397239415808478</v>
      </c>
      <c r="J27" s="28">
        <f t="shared" si="1"/>
        <v>0.78621697717754457</v>
      </c>
      <c r="K27" s="27">
        <f t="shared" si="2"/>
        <v>0.77059575634975763</v>
      </c>
      <c r="L27" s="18"/>
    </row>
    <row r="28" spans="1:12">
      <c r="A28" s="16"/>
      <c r="B28" s="11" t="s">
        <v>11</v>
      </c>
      <c r="C28" s="25">
        <v>92.589333333333343</v>
      </c>
      <c r="D28" s="25">
        <v>93.879666666666665</v>
      </c>
      <c r="E28" s="25">
        <v>99.379000000000005</v>
      </c>
      <c r="F28" s="25">
        <v>87.330333333333328</v>
      </c>
      <c r="G28" s="26">
        <v>90.566999999999993</v>
      </c>
      <c r="H28" s="28">
        <f t="shared" si="0"/>
        <v>3.7062341836169965</v>
      </c>
      <c r="I28" s="27">
        <f t="shared" si="4"/>
        <v>-12.123956436135074</v>
      </c>
      <c r="J28" s="28">
        <f t="shared" si="1"/>
        <v>0.70052712344923529</v>
      </c>
      <c r="K28" s="27">
        <f t="shared" si="2"/>
        <v>0.67667880933601909</v>
      </c>
      <c r="L28" s="18"/>
    </row>
    <row r="29" spans="1:12">
      <c r="A29" s="16"/>
      <c r="B29" s="11" t="s">
        <v>4</v>
      </c>
      <c r="C29" s="25">
        <v>90.841333333333338</v>
      </c>
      <c r="D29" s="25">
        <v>92.472666666666669</v>
      </c>
      <c r="E29" s="25">
        <v>97.726666666666674</v>
      </c>
      <c r="F29" s="25">
        <v>91.820666666666668</v>
      </c>
      <c r="G29" s="26">
        <v>87.964333333333343</v>
      </c>
      <c r="H29" s="28">
        <f t="shared" si="0"/>
        <v>-4.1998533373024172</v>
      </c>
      <c r="I29" s="27">
        <f t="shared" si="4"/>
        <v>-6.0433863155740504</v>
      </c>
      <c r="J29" s="28">
        <f t="shared" si="1"/>
        <v>0.68039574454414631</v>
      </c>
      <c r="K29" s="27">
        <f t="shared" si="2"/>
        <v>0.71147214284963423</v>
      </c>
      <c r="L29" s="18"/>
    </row>
    <row r="30" spans="1:12">
      <c r="A30" s="16"/>
      <c r="B30" s="11" t="s">
        <v>10</v>
      </c>
      <c r="C30" s="25">
        <v>104.28366666666666</v>
      </c>
      <c r="D30" s="25">
        <v>89.016000000000005</v>
      </c>
      <c r="E30" s="25">
        <v>91.559000000000012</v>
      </c>
      <c r="F30" s="25">
        <v>87.964666666666673</v>
      </c>
      <c r="G30" s="26">
        <v>87.248000000000005</v>
      </c>
      <c r="H30" s="28">
        <f t="shared" si="0"/>
        <v>-0.81472106224469432</v>
      </c>
      <c r="I30" s="27">
        <f t="shared" si="4"/>
        <v>-3.9257018243245789</v>
      </c>
      <c r="J30" s="28">
        <f t="shared" si="1"/>
        <v>0.67485497440236386</v>
      </c>
      <c r="K30" s="27">
        <f t="shared" si="2"/>
        <v>0.68159393914645716</v>
      </c>
      <c r="L30" s="18"/>
    </row>
    <row r="31" spans="1:12">
      <c r="A31" s="16"/>
      <c r="B31" s="11" t="s">
        <v>12</v>
      </c>
      <c r="C31" s="25">
        <v>83.54</v>
      </c>
      <c r="D31" s="25">
        <v>71.358666666666664</v>
      </c>
      <c r="E31" s="25">
        <v>79.413666666666657</v>
      </c>
      <c r="F31" s="25">
        <v>77.435666666666677</v>
      </c>
      <c r="G31" s="26">
        <v>81.446333333333328</v>
      </c>
      <c r="H31" s="28">
        <f t="shared" si="0"/>
        <v>5.1793531835028439</v>
      </c>
      <c r="I31" s="27">
        <f t="shared" si="4"/>
        <v>-2.4907551596912159</v>
      </c>
      <c r="J31" s="28">
        <f t="shared" si="1"/>
        <v>0.62997963502696963</v>
      </c>
      <c r="K31" s="27">
        <f t="shared" si="2"/>
        <v>0.60001001622354444</v>
      </c>
      <c r="L31" s="18"/>
    </row>
    <row r="32" spans="1:12">
      <c r="A32" s="16"/>
      <c r="B32" s="11" t="s">
        <v>9</v>
      </c>
      <c r="C32" s="25">
        <v>87.533333333333346</v>
      </c>
      <c r="D32" s="25">
        <v>82.885666666666665</v>
      </c>
      <c r="E32" s="25">
        <v>74.650666666666666</v>
      </c>
      <c r="F32" s="25">
        <v>79.759</v>
      </c>
      <c r="G32" s="26">
        <v>73.257999999999996</v>
      </c>
      <c r="H32" s="28">
        <f t="shared" si="0"/>
        <v>-8.1508042979475785</v>
      </c>
      <c r="I32" s="27">
        <f t="shared" si="4"/>
        <v>6.8429842109023475</v>
      </c>
      <c r="J32" s="28">
        <f t="shared" si="1"/>
        <v>0.56664365618430634</v>
      </c>
      <c r="K32" s="27">
        <f t="shared" si="2"/>
        <v>0.61801235714774427</v>
      </c>
      <c r="L32" s="18"/>
    </row>
    <row r="33" spans="1:14">
      <c r="A33" s="16"/>
      <c r="B33" s="11" t="s">
        <v>15</v>
      </c>
      <c r="C33" s="25">
        <v>71.180333333333337</v>
      </c>
      <c r="D33" s="25">
        <v>68.767333333333326</v>
      </c>
      <c r="E33" s="25">
        <v>76.430000000000007</v>
      </c>
      <c r="F33" s="25">
        <v>78.754666666666665</v>
      </c>
      <c r="G33" s="26">
        <v>70.361000000000004</v>
      </c>
      <c r="H33" s="28">
        <f t="shared" si="0"/>
        <v>-10.65799275386855</v>
      </c>
      <c r="I33" s="27">
        <f t="shared" si="4"/>
        <v>3.0415630860482157</v>
      </c>
      <c r="J33" s="28">
        <f t="shared" si="1"/>
        <v>0.54423563696502752</v>
      </c>
      <c r="K33" s="27">
        <f t="shared" si="2"/>
        <v>0.61023028351724007</v>
      </c>
      <c r="L33" s="18"/>
    </row>
    <row r="34" spans="1:14">
      <c r="A34" s="16"/>
      <c r="B34" s="11" t="s">
        <v>17</v>
      </c>
      <c r="C34" s="25">
        <v>52.137666666666668</v>
      </c>
      <c r="D34" s="25">
        <v>48.530333333333338</v>
      </c>
      <c r="E34" s="25">
        <v>47.127000000000002</v>
      </c>
      <c r="F34" s="25">
        <v>48.282000000000004</v>
      </c>
      <c r="G34" s="26">
        <v>51.983000000000004</v>
      </c>
      <c r="H34" s="28">
        <f t="shared" si="0"/>
        <v>7.665382544219379</v>
      </c>
      <c r="I34" s="27">
        <f t="shared" si="4"/>
        <v>2.4508243681965691</v>
      </c>
      <c r="J34" s="28">
        <f t="shared" si="1"/>
        <v>0.40208355646385108</v>
      </c>
      <c r="K34" s="27">
        <f t="shared" si="2"/>
        <v>0.37411292302821492</v>
      </c>
      <c r="L34" s="18"/>
    </row>
    <row r="35" spans="1:14">
      <c r="A35" s="16"/>
      <c r="B35" s="11" t="s">
        <v>7</v>
      </c>
      <c r="C35" s="25">
        <v>38.865000000000002</v>
      </c>
      <c r="D35" s="25">
        <v>38.814999999999998</v>
      </c>
      <c r="E35" s="25">
        <v>43.091000000000001</v>
      </c>
      <c r="F35" s="25">
        <v>42.902000000000008</v>
      </c>
      <c r="G35" s="26">
        <v>43.296999999999997</v>
      </c>
      <c r="H35" s="28">
        <f t="shared" si="0"/>
        <v>0.92070299752922136</v>
      </c>
      <c r="I35" s="27">
        <f t="shared" si="4"/>
        <v>-0.43860666960616745</v>
      </c>
      <c r="J35" s="28">
        <f t="shared" si="1"/>
        <v>0.33489817333003785</v>
      </c>
      <c r="K35" s="27">
        <f t="shared" si="2"/>
        <v>0.33242601018508922</v>
      </c>
      <c r="L35" s="18"/>
    </row>
    <row r="36" spans="1:14">
      <c r="A36" s="16"/>
      <c r="B36" s="11" t="s">
        <v>25</v>
      </c>
      <c r="C36" s="25">
        <v>46.125666666666667</v>
      </c>
      <c r="D36" s="25">
        <v>42.580666666666666</v>
      </c>
      <c r="E36" s="25">
        <v>46.610666666666667</v>
      </c>
      <c r="F36" s="25">
        <v>41.034999999999997</v>
      </c>
      <c r="G36" s="26">
        <v>41.917999999999999</v>
      </c>
      <c r="H36" s="28">
        <f t="shared" si="0"/>
        <v>2.1518216156939163</v>
      </c>
      <c r="I36" s="27">
        <f t="shared" si="4"/>
        <v>-11.962211797013566</v>
      </c>
      <c r="J36" s="28">
        <f t="shared" si="1"/>
        <v>0.32423173960432655</v>
      </c>
      <c r="K36" s="27">
        <f t="shared" si="2"/>
        <v>0.31795956663897096</v>
      </c>
      <c r="L36" s="18"/>
    </row>
    <row r="37" spans="1:14">
      <c r="A37" s="16"/>
      <c r="B37" s="11" t="s">
        <v>13</v>
      </c>
      <c r="C37" s="25">
        <v>32.955999999999996</v>
      </c>
      <c r="D37" s="25">
        <v>35.62833333333333</v>
      </c>
      <c r="E37" s="25">
        <v>32.365000000000002</v>
      </c>
      <c r="F37" s="25">
        <v>31.71166666666667</v>
      </c>
      <c r="G37" s="26">
        <v>26.702333333333332</v>
      </c>
      <c r="H37" s="28">
        <f t="shared" si="0"/>
        <v>-15.796499710937105</v>
      </c>
      <c r="I37" s="27">
        <f t="shared" si="4"/>
        <v>-2.0186415366393762</v>
      </c>
      <c r="J37" s="28">
        <f t="shared" si="1"/>
        <v>0.2065400063972819</v>
      </c>
      <c r="K37" s="27">
        <f t="shared" si="2"/>
        <v>0.24571774803784172</v>
      </c>
      <c r="L37" s="18"/>
    </row>
    <row r="38" spans="1:14">
      <c r="A38" s="16"/>
      <c r="B38" s="11" t="s">
        <v>14</v>
      </c>
      <c r="C38" s="25">
        <v>15.786333333333333</v>
      </c>
      <c r="D38" s="25">
        <v>14.632</v>
      </c>
      <c r="E38" s="25">
        <v>14.672333333333333</v>
      </c>
      <c r="F38" s="25">
        <v>14.871666666666664</v>
      </c>
      <c r="G38" s="26">
        <v>14.911333333333333</v>
      </c>
      <c r="H38" s="28">
        <f t="shared" si="0"/>
        <v>0.2667264372968825</v>
      </c>
      <c r="I38" s="27">
        <f t="shared" si="4"/>
        <v>1.3585660085875917</v>
      </c>
      <c r="J38" s="28">
        <f t="shared" si="1"/>
        <v>0.11533774384480767</v>
      </c>
      <c r="K38" s="27">
        <f t="shared" si="2"/>
        <v>0.11523306174077159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00"/>
      <c r="B52" s="101"/>
      <c r="C52" s="100"/>
      <c r="D52" s="100"/>
      <c r="E52" s="100"/>
      <c r="F52" s="100"/>
      <c r="G52" s="100"/>
      <c r="H52" s="100"/>
      <c r="I52" s="100"/>
      <c r="J52" s="100"/>
      <c r="K52" s="100"/>
      <c r="L52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60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6425.4996666666666</v>
      </c>
      <c r="D13" s="26">
        <v>6669.1276666666672</v>
      </c>
      <c r="E13" s="26">
        <v>5420.5026666666672</v>
      </c>
      <c r="F13" s="26">
        <v>6656.7169999999996</v>
      </c>
      <c r="G13" s="26">
        <v>6869.1549999999997</v>
      </c>
      <c r="H13" s="28">
        <f t="shared" ref="H13:H38" si="0">IF(OR(OR(G13=0,F13=0),G13=""),"",(G13/F13-1)*100)</f>
        <v>3.1913329047937644</v>
      </c>
      <c r="I13" s="27">
        <f>IF(OR(OR(G13=0,F13=0),F13=""),"",(F13/E13-1)*100)</f>
        <v>22.806267413821637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3440.0413333333322</v>
      </c>
      <c r="D14" s="25">
        <f t="shared" ref="D14:G14" si="3">D13-SUM(D15:D38)</f>
        <v>3328.9556666666672</v>
      </c>
      <c r="E14" s="25">
        <f t="shared" si="3"/>
        <v>2704.9583333333344</v>
      </c>
      <c r="F14" s="25">
        <f t="shared" si="3"/>
        <v>3319.0853333333325</v>
      </c>
      <c r="G14" s="26">
        <f t="shared" si="3"/>
        <v>3420.7193333333321</v>
      </c>
      <c r="H14" s="28">
        <f t="shared" si="0"/>
        <v>3.0621086773303663</v>
      </c>
      <c r="I14" s="27">
        <f>IF(OR(OR(G14=0,F14=0),F14=""),"",(F14/E14-1)*100)</f>
        <v>22.70375082795475</v>
      </c>
      <c r="J14" s="28">
        <f t="shared" si="1"/>
        <v>49.798255146860598</v>
      </c>
      <c r="K14" s="27">
        <f t="shared" si="2"/>
        <v>49.860694593646279</v>
      </c>
      <c r="L14" s="18"/>
    </row>
    <row r="15" spans="1:15">
      <c r="A15" s="16"/>
      <c r="B15" s="12" t="s">
        <v>5</v>
      </c>
      <c r="C15" s="109">
        <v>1002.2430000000001</v>
      </c>
      <c r="D15" s="109">
        <v>1226.124</v>
      </c>
      <c r="E15" s="109">
        <v>970.81933333333336</v>
      </c>
      <c r="F15" s="109">
        <v>1180.5150000000001</v>
      </c>
      <c r="G15" s="109">
        <v>1343.0386666666666</v>
      </c>
      <c r="H15" s="50">
        <f t="shared" si="0"/>
        <v>13.767183531481297</v>
      </c>
      <c r="I15" s="36">
        <f t="shared" ref="I15:I38" si="4">IF(OR(OR(G15=0,F15=0),F15=""),"",(F15/E15-1)*100)</f>
        <v>21.599865131102327</v>
      </c>
      <c r="J15" s="50">
        <f t="shared" si="1"/>
        <v>19.551730404491771</v>
      </c>
      <c r="K15" s="36">
        <f t="shared" si="2"/>
        <v>17.73419239544058</v>
      </c>
      <c r="L15" s="18"/>
      <c r="N15" s="23" t="s">
        <v>5</v>
      </c>
      <c r="O15" s="34">
        <f>J15</f>
        <v>19.551730404491771</v>
      </c>
    </row>
    <row r="16" spans="1:15">
      <c r="A16" s="16"/>
      <c r="B16" s="11" t="s">
        <v>24</v>
      </c>
      <c r="C16" s="55">
        <v>314.37</v>
      </c>
      <c r="D16" s="55">
        <v>413.66466666666662</v>
      </c>
      <c r="E16" s="55">
        <v>398.48566666666665</v>
      </c>
      <c r="F16" s="55">
        <v>478.00766666666664</v>
      </c>
      <c r="G16" s="56">
        <v>473.29700000000003</v>
      </c>
      <c r="H16" s="28">
        <f t="shared" si="0"/>
        <v>-0.98547931239595377</v>
      </c>
      <c r="I16" s="27">
        <f t="shared" si="4"/>
        <v>19.956050280353033</v>
      </c>
      <c r="J16" s="28">
        <f t="shared" si="1"/>
        <v>6.8901779039780013</v>
      </c>
      <c r="K16" s="27">
        <f t="shared" si="2"/>
        <v>7.1808320327673041</v>
      </c>
      <c r="L16" s="18"/>
      <c r="N16" s="23" t="s">
        <v>39</v>
      </c>
      <c r="O16" s="34">
        <f>100-O15</f>
        <v>80.448269595508236</v>
      </c>
    </row>
    <row r="17" spans="1:12">
      <c r="A17" s="16"/>
      <c r="B17" s="11" t="s">
        <v>25</v>
      </c>
      <c r="C17" s="25">
        <v>416.26900000000001</v>
      </c>
      <c r="D17" s="25">
        <v>475.70666666666665</v>
      </c>
      <c r="E17" s="25">
        <v>394.54966666666672</v>
      </c>
      <c r="F17" s="25">
        <v>462.65933333333334</v>
      </c>
      <c r="G17" s="26">
        <v>379.19566666666668</v>
      </c>
      <c r="H17" s="28">
        <f t="shared" si="0"/>
        <v>-18.039983342675459</v>
      </c>
      <c r="I17" s="27">
        <f t="shared" si="4"/>
        <v>17.262634446529312</v>
      </c>
      <c r="J17" s="28">
        <f t="shared" si="1"/>
        <v>5.5202665635972208</v>
      </c>
      <c r="K17" s="27">
        <f t="shared" si="2"/>
        <v>6.9502629198947981</v>
      </c>
      <c r="L17" s="18"/>
    </row>
    <row r="18" spans="1:12">
      <c r="A18" s="16"/>
      <c r="B18" s="11" t="s">
        <v>20</v>
      </c>
      <c r="C18" s="25">
        <v>122.93833333333332</v>
      </c>
      <c r="D18" s="25">
        <v>128.56233333333333</v>
      </c>
      <c r="E18" s="25">
        <v>71.281000000000006</v>
      </c>
      <c r="F18" s="25">
        <v>202.72833333333335</v>
      </c>
      <c r="G18" s="26">
        <v>204.14433333333332</v>
      </c>
      <c r="H18" s="28">
        <f t="shared" si="0"/>
        <v>0.69847168213617028</v>
      </c>
      <c r="I18" s="27">
        <f t="shared" si="4"/>
        <v>184.40725204940071</v>
      </c>
      <c r="J18" s="28">
        <f t="shared" si="1"/>
        <v>2.971898775516542</v>
      </c>
      <c r="K18" s="27">
        <f t="shared" si="2"/>
        <v>3.0454702120179267</v>
      </c>
      <c r="L18" s="18"/>
    </row>
    <row r="19" spans="1:12">
      <c r="A19" s="16"/>
      <c r="B19" s="11" t="s">
        <v>26</v>
      </c>
      <c r="C19" s="25">
        <v>198.29399999999998</v>
      </c>
      <c r="D19" s="25">
        <v>129.34399999999999</v>
      </c>
      <c r="E19" s="25">
        <v>104.71233333333333</v>
      </c>
      <c r="F19" s="25">
        <v>117.41500000000001</v>
      </c>
      <c r="G19" s="26">
        <v>134.54100000000003</v>
      </c>
      <c r="H19" s="28">
        <f t="shared" si="0"/>
        <v>14.585870629817332</v>
      </c>
      <c r="I19" s="27">
        <f t="shared" si="4"/>
        <v>12.131012902014104</v>
      </c>
      <c r="J19" s="28">
        <f t="shared" si="1"/>
        <v>1.9586251875230654</v>
      </c>
      <c r="K19" s="27">
        <f t="shared" si="2"/>
        <v>1.7638574690797282</v>
      </c>
      <c r="L19" s="18"/>
    </row>
    <row r="20" spans="1:12">
      <c r="A20" s="16"/>
      <c r="B20" s="11" t="s">
        <v>21</v>
      </c>
      <c r="C20" s="25">
        <v>123.81933333333332</v>
      </c>
      <c r="D20" s="25">
        <v>115.24</v>
      </c>
      <c r="E20" s="25">
        <v>100.282</v>
      </c>
      <c r="F20" s="25">
        <v>109.729</v>
      </c>
      <c r="G20" s="26">
        <v>105.42466666666667</v>
      </c>
      <c r="H20" s="28">
        <f t="shared" si="0"/>
        <v>-3.9226943955867011</v>
      </c>
      <c r="I20" s="27">
        <f t="shared" si="4"/>
        <v>9.4204343750623245</v>
      </c>
      <c r="J20" s="28">
        <f t="shared" si="1"/>
        <v>1.5347545173557253</v>
      </c>
      <c r="K20" s="27">
        <f t="shared" si="2"/>
        <v>1.6483951473376441</v>
      </c>
      <c r="L20" s="18"/>
    </row>
    <row r="21" spans="1:12">
      <c r="A21" s="16"/>
      <c r="B21" s="11" t="s">
        <v>6</v>
      </c>
      <c r="C21" s="25">
        <v>94.750333333333344</v>
      </c>
      <c r="D21" s="25">
        <v>92.396000000000001</v>
      </c>
      <c r="E21" s="25">
        <v>77.788666666666671</v>
      </c>
      <c r="F21" s="25">
        <v>91.460666666666668</v>
      </c>
      <c r="G21" s="26">
        <v>94.099333333333334</v>
      </c>
      <c r="H21" s="28">
        <f t="shared" si="0"/>
        <v>2.8850289013127695</v>
      </c>
      <c r="I21" s="27">
        <f t="shared" si="4"/>
        <v>17.57582509877189</v>
      </c>
      <c r="J21" s="28">
        <f t="shared" si="1"/>
        <v>1.3698822247180815</v>
      </c>
      <c r="K21" s="27">
        <f t="shared" si="2"/>
        <v>1.3739605674488893</v>
      </c>
      <c r="L21" s="18"/>
    </row>
    <row r="22" spans="1:12">
      <c r="A22" s="16"/>
      <c r="B22" s="11" t="s">
        <v>8</v>
      </c>
      <c r="C22" s="25">
        <v>89.327666666666673</v>
      </c>
      <c r="D22" s="25">
        <v>97.474999999999994</v>
      </c>
      <c r="E22" s="25">
        <v>73.608000000000004</v>
      </c>
      <c r="F22" s="25">
        <v>84.33</v>
      </c>
      <c r="G22" s="26">
        <v>84.137999999999991</v>
      </c>
      <c r="H22" s="28">
        <f t="shared" si="0"/>
        <v>-0.22767698327997854</v>
      </c>
      <c r="I22" s="27">
        <f t="shared" si="4"/>
        <v>14.56635148353438</v>
      </c>
      <c r="J22" s="28">
        <f t="shared" si="1"/>
        <v>1.224866814040446</v>
      </c>
      <c r="K22" s="27">
        <f t="shared" si="2"/>
        <v>1.2668406963973382</v>
      </c>
      <c r="L22" s="18"/>
    </row>
    <row r="23" spans="1:12">
      <c r="A23" s="16"/>
      <c r="B23" s="11" t="s">
        <v>23</v>
      </c>
      <c r="C23" s="25">
        <v>55.273666666666664</v>
      </c>
      <c r="D23" s="25">
        <v>65.981000000000009</v>
      </c>
      <c r="E23" s="25">
        <v>62.097666666666669</v>
      </c>
      <c r="F23" s="25">
        <v>79.180999999999997</v>
      </c>
      <c r="G23" s="26">
        <v>82.520666666666671</v>
      </c>
      <c r="H23" s="28">
        <f t="shared" si="0"/>
        <v>4.2177626787571088</v>
      </c>
      <c r="I23" s="27">
        <f t="shared" si="4"/>
        <v>27.510427122865579</v>
      </c>
      <c r="J23" s="28">
        <f t="shared" si="1"/>
        <v>1.2013219481386963</v>
      </c>
      <c r="K23" s="27">
        <f t="shared" si="2"/>
        <v>1.1894902547306729</v>
      </c>
      <c r="L23" s="18"/>
    </row>
    <row r="24" spans="1:12">
      <c r="A24" s="16"/>
      <c r="B24" s="11" t="s">
        <v>11</v>
      </c>
      <c r="C24" s="25">
        <v>71.245333333333335</v>
      </c>
      <c r="D24" s="25">
        <v>62.42</v>
      </c>
      <c r="E24" s="25">
        <v>50.897666666666673</v>
      </c>
      <c r="F24" s="25">
        <v>74.157666666666671</v>
      </c>
      <c r="G24" s="26">
        <v>74.35733333333333</v>
      </c>
      <c r="H24" s="28">
        <f t="shared" si="0"/>
        <v>0.26924615571326527</v>
      </c>
      <c r="I24" s="27">
        <f t="shared" si="4"/>
        <v>45.699540908882533</v>
      </c>
      <c r="J24" s="28">
        <f t="shared" si="1"/>
        <v>1.0824815182265262</v>
      </c>
      <c r="K24" s="27">
        <f t="shared" si="2"/>
        <v>1.1140276305371954</v>
      </c>
      <c r="L24" s="18"/>
    </row>
    <row r="25" spans="1:12">
      <c r="A25" s="16"/>
      <c r="B25" s="11" t="s">
        <v>10</v>
      </c>
      <c r="C25" s="25">
        <v>41.167000000000002</v>
      </c>
      <c r="D25" s="25">
        <v>61.048999999999999</v>
      </c>
      <c r="E25" s="25">
        <v>50.299666666666667</v>
      </c>
      <c r="F25" s="25">
        <v>53.091000000000008</v>
      </c>
      <c r="G25" s="26">
        <v>57.70333333333334</v>
      </c>
      <c r="H25" s="28">
        <f t="shared" si="0"/>
        <v>8.6875992792249779</v>
      </c>
      <c r="I25" s="27">
        <f t="shared" si="4"/>
        <v>5.5494072193984278</v>
      </c>
      <c r="J25" s="28">
        <f t="shared" si="1"/>
        <v>0.84003539494061985</v>
      </c>
      <c r="K25" s="27">
        <f t="shared" si="2"/>
        <v>0.79755531142453573</v>
      </c>
      <c r="L25" s="18"/>
    </row>
    <row r="26" spans="1:12">
      <c r="A26" s="16"/>
      <c r="B26" s="11" t="s">
        <v>16</v>
      </c>
      <c r="C26" s="25">
        <v>52.932333333333339</v>
      </c>
      <c r="D26" s="25">
        <v>54.190333333333335</v>
      </c>
      <c r="E26" s="25">
        <v>54.680666666666667</v>
      </c>
      <c r="F26" s="25">
        <v>58.129333333333335</v>
      </c>
      <c r="G26" s="26">
        <v>54.487666666666662</v>
      </c>
      <c r="H26" s="28">
        <f t="shared" si="0"/>
        <v>-6.2647659242608515</v>
      </c>
      <c r="I26" s="27">
        <f t="shared" si="4"/>
        <v>6.3069213981785222</v>
      </c>
      <c r="J26" s="28">
        <f t="shared" si="1"/>
        <v>0.79322226193275103</v>
      </c>
      <c r="K26" s="27">
        <f t="shared" si="2"/>
        <v>0.8732432719211789</v>
      </c>
      <c r="L26" s="18"/>
    </row>
    <row r="27" spans="1:12">
      <c r="A27" s="16"/>
      <c r="B27" s="11" t="s">
        <v>19</v>
      </c>
      <c r="C27" s="25">
        <v>55.438333333333333</v>
      </c>
      <c r="D27" s="25">
        <v>61.585333333333331</v>
      </c>
      <c r="E27" s="25">
        <v>41.676333333333332</v>
      </c>
      <c r="F27" s="25">
        <v>59.606000000000002</v>
      </c>
      <c r="G27" s="26">
        <v>50.847000000000001</v>
      </c>
      <c r="H27" s="28">
        <f t="shared" si="0"/>
        <v>-14.694829379592655</v>
      </c>
      <c r="I27" s="27">
        <f t="shared" si="4"/>
        <v>43.021219077174109</v>
      </c>
      <c r="J27" s="28">
        <f t="shared" si="1"/>
        <v>0.74022205060156598</v>
      </c>
      <c r="K27" s="27">
        <f t="shared" si="2"/>
        <v>0.89542637909948708</v>
      </c>
      <c r="L27" s="18"/>
    </row>
    <row r="28" spans="1:12">
      <c r="A28" s="16"/>
      <c r="B28" s="11" t="s">
        <v>18</v>
      </c>
      <c r="C28" s="25">
        <v>50.744333333333337</v>
      </c>
      <c r="D28" s="25">
        <v>53.030333333333338</v>
      </c>
      <c r="E28" s="25">
        <v>22.301333333333336</v>
      </c>
      <c r="F28" s="25">
        <v>28.986000000000001</v>
      </c>
      <c r="G28" s="26">
        <v>48.677</v>
      </c>
      <c r="H28" s="28">
        <f t="shared" si="0"/>
        <v>67.932795142482576</v>
      </c>
      <c r="I28" s="27">
        <f t="shared" si="4"/>
        <v>29.97429152218103</v>
      </c>
      <c r="J28" s="28">
        <f t="shared" si="1"/>
        <v>0.70863155657428023</v>
      </c>
      <c r="K28" s="27">
        <f t="shared" si="2"/>
        <v>0.43543987223732061</v>
      </c>
      <c r="L28" s="18"/>
    </row>
    <row r="29" spans="1:12">
      <c r="A29" s="16"/>
      <c r="B29" s="11" t="s">
        <v>9</v>
      </c>
      <c r="C29" s="25">
        <v>51.18366666666666</v>
      </c>
      <c r="D29" s="25">
        <v>46.098666666666666</v>
      </c>
      <c r="E29" s="25">
        <v>46.439</v>
      </c>
      <c r="F29" s="25">
        <v>42.813000000000009</v>
      </c>
      <c r="G29" s="26">
        <v>46.062333333333335</v>
      </c>
      <c r="H29" s="28">
        <f t="shared" si="0"/>
        <v>7.5895950606902796</v>
      </c>
      <c r="I29" s="27">
        <f t="shared" si="4"/>
        <v>-7.8080923361829253</v>
      </c>
      <c r="J29" s="28">
        <f t="shared" si="1"/>
        <v>0.6705676802071483</v>
      </c>
      <c r="K29" s="27">
        <f t="shared" si="2"/>
        <v>0.6431548764954258</v>
      </c>
      <c r="L29" s="18"/>
    </row>
    <row r="30" spans="1:12">
      <c r="A30" s="16"/>
      <c r="B30" s="11" t="s">
        <v>15</v>
      </c>
      <c r="C30" s="25">
        <v>41.945</v>
      </c>
      <c r="D30" s="25">
        <v>41.052666666666674</v>
      </c>
      <c r="E30" s="25">
        <v>33.418666666666667</v>
      </c>
      <c r="F30" s="25">
        <v>29.475999999999999</v>
      </c>
      <c r="G30" s="26">
        <v>44.119333333333337</v>
      </c>
      <c r="H30" s="28">
        <f t="shared" si="0"/>
        <v>49.678834758221392</v>
      </c>
      <c r="I30" s="27">
        <f t="shared" si="4"/>
        <v>-11.797797638046603</v>
      </c>
      <c r="J30" s="28">
        <f t="shared" si="1"/>
        <v>0.64228181389608097</v>
      </c>
      <c r="K30" s="27">
        <f t="shared" si="2"/>
        <v>0.44280085814073211</v>
      </c>
      <c r="L30" s="18"/>
    </row>
    <row r="31" spans="1:12">
      <c r="A31" s="16"/>
      <c r="B31" s="11" t="s">
        <v>22</v>
      </c>
      <c r="C31" s="25">
        <v>37.226333333333336</v>
      </c>
      <c r="D31" s="25">
        <v>46.193666666666672</v>
      </c>
      <c r="E31" s="25">
        <v>36.664999999999999</v>
      </c>
      <c r="F31" s="25">
        <v>50.617666666666672</v>
      </c>
      <c r="G31" s="26">
        <v>35.07866666666667</v>
      </c>
      <c r="H31" s="28">
        <f t="shared" si="0"/>
        <v>-30.698767887364752</v>
      </c>
      <c r="I31" s="27">
        <f t="shared" si="4"/>
        <v>38.054457020773683</v>
      </c>
      <c r="J31" s="28">
        <f t="shared" si="1"/>
        <v>0.51066931328040599</v>
      </c>
      <c r="K31" s="27">
        <f t="shared" si="2"/>
        <v>0.76039985876922023</v>
      </c>
      <c r="L31" s="18"/>
    </row>
    <row r="32" spans="1:12">
      <c r="A32" s="16"/>
      <c r="B32" s="11" t="s">
        <v>12</v>
      </c>
      <c r="C32" s="25">
        <v>45.994333333333337</v>
      </c>
      <c r="D32" s="25">
        <v>49.011666666666663</v>
      </c>
      <c r="E32" s="25">
        <v>36.758333333333333</v>
      </c>
      <c r="F32" s="25">
        <v>38.554333333333339</v>
      </c>
      <c r="G32" s="26">
        <v>34.536000000000001</v>
      </c>
      <c r="H32" s="28">
        <f t="shared" si="0"/>
        <v>-10.422520598635698</v>
      </c>
      <c r="I32" s="27">
        <f t="shared" si="4"/>
        <v>4.8859669009295059</v>
      </c>
      <c r="J32" s="28">
        <f t="shared" si="1"/>
        <v>0.50276926346835971</v>
      </c>
      <c r="K32" s="27">
        <f t="shared" si="2"/>
        <v>0.57917939628999315</v>
      </c>
      <c r="L32" s="18"/>
    </row>
    <row r="33" spans="1:14">
      <c r="A33" s="16"/>
      <c r="B33" s="11" t="s">
        <v>184</v>
      </c>
      <c r="C33" s="25">
        <v>18.175000000000001</v>
      </c>
      <c r="D33" s="25">
        <v>27.316333333333333</v>
      </c>
      <c r="E33" s="25">
        <v>22.164666666666665</v>
      </c>
      <c r="F33" s="25">
        <v>26.248000000000001</v>
      </c>
      <c r="G33" s="26">
        <v>31.409333333333333</v>
      </c>
      <c r="H33" s="28">
        <f t="shared" si="0"/>
        <v>19.66372041044395</v>
      </c>
      <c r="I33" s="27">
        <f t="shared" si="4"/>
        <v>18.42271483141338</v>
      </c>
      <c r="J33" s="28">
        <f t="shared" si="1"/>
        <v>0.45725177745055012</v>
      </c>
      <c r="K33" s="27">
        <f t="shared" si="2"/>
        <v>0.39430848569948229</v>
      </c>
      <c r="L33" s="18"/>
    </row>
    <row r="34" spans="1:14">
      <c r="A34" s="16"/>
      <c r="B34" s="11" t="s">
        <v>4</v>
      </c>
      <c r="C34" s="25">
        <v>42.424333333333337</v>
      </c>
      <c r="D34" s="25">
        <v>46.49666666666667</v>
      </c>
      <c r="E34" s="25">
        <v>33.342666666666666</v>
      </c>
      <c r="F34" s="25">
        <v>40.330333333333336</v>
      </c>
      <c r="G34" s="26">
        <v>30.709666666666667</v>
      </c>
      <c r="H34" s="28">
        <f t="shared" si="0"/>
        <v>-23.854666876048636</v>
      </c>
      <c r="I34" s="27">
        <f t="shared" si="4"/>
        <v>20.957132003039149</v>
      </c>
      <c r="J34" s="28">
        <f t="shared" si="1"/>
        <v>0.44706614811671408</v>
      </c>
      <c r="K34" s="27">
        <f t="shared" si="2"/>
        <v>0.60585921458480718</v>
      </c>
      <c r="L34" s="18"/>
    </row>
    <row r="35" spans="1:14">
      <c r="A35" s="16"/>
      <c r="B35" s="11" t="s">
        <v>17</v>
      </c>
      <c r="C35" s="25">
        <v>22.761333333333337</v>
      </c>
      <c r="D35" s="25">
        <v>17.260333333333335</v>
      </c>
      <c r="E35" s="25">
        <v>14.765666666666666</v>
      </c>
      <c r="F35" s="25">
        <v>11.978</v>
      </c>
      <c r="G35" s="26">
        <v>20.144333333333332</v>
      </c>
      <c r="H35" s="28">
        <f t="shared" si="0"/>
        <v>68.17777035676518</v>
      </c>
      <c r="I35" s="27">
        <f t="shared" si="4"/>
        <v>-18.879382350949271</v>
      </c>
      <c r="J35" s="28">
        <f t="shared" si="1"/>
        <v>0.29325780730429485</v>
      </c>
      <c r="K35" s="27">
        <f t="shared" si="2"/>
        <v>0.17993854928788469</v>
      </c>
      <c r="L35" s="18"/>
    </row>
    <row r="36" spans="1:14">
      <c r="A36" s="16"/>
      <c r="B36" s="11" t="s">
        <v>25</v>
      </c>
      <c r="C36" s="25">
        <v>21.566999999999997</v>
      </c>
      <c r="D36" s="25">
        <v>20.046333333333333</v>
      </c>
      <c r="E36" s="25">
        <v>7.7319999999999993</v>
      </c>
      <c r="F36" s="25">
        <v>8.336333333333334</v>
      </c>
      <c r="G36" s="26">
        <v>10.263999999999998</v>
      </c>
      <c r="H36" s="28">
        <f t="shared" si="0"/>
        <v>23.123675476828296</v>
      </c>
      <c r="I36" s="27">
        <f t="shared" si="4"/>
        <v>7.8160027590964187</v>
      </c>
      <c r="J36" s="28">
        <f t="shared" si="1"/>
        <v>0.14942158096592664</v>
      </c>
      <c r="K36" s="27">
        <f t="shared" si="2"/>
        <v>0.12523190235266626</v>
      </c>
      <c r="L36" s="18"/>
    </row>
    <row r="37" spans="1:14">
      <c r="A37" s="16"/>
      <c r="B37" s="11" t="s">
        <v>13</v>
      </c>
      <c r="C37" s="25">
        <v>11.502000000000001</v>
      </c>
      <c r="D37" s="25">
        <v>7.8463333333333338</v>
      </c>
      <c r="E37" s="25">
        <v>9.2006666666666685</v>
      </c>
      <c r="F37" s="25">
        <v>7.2216666666666667</v>
      </c>
      <c r="G37" s="26">
        <v>8.7946666666666662</v>
      </c>
      <c r="H37" s="28">
        <f t="shared" si="0"/>
        <v>21.781675513501032</v>
      </c>
      <c r="I37" s="27">
        <f t="shared" si="4"/>
        <v>-21.509310919498603</v>
      </c>
      <c r="J37" s="28">
        <f t="shared" si="1"/>
        <v>0.12803127410382598</v>
      </c>
      <c r="K37" s="27">
        <f t="shared" si="2"/>
        <v>0.1084869112907559</v>
      </c>
      <c r="L37" s="18"/>
    </row>
    <row r="38" spans="1:14">
      <c r="A38" s="16"/>
      <c r="B38" s="11" t="s">
        <v>14</v>
      </c>
      <c r="C38" s="25">
        <v>3.8666666666666667</v>
      </c>
      <c r="D38" s="25">
        <v>2.0806666666666667</v>
      </c>
      <c r="E38" s="25">
        <v>1.5776666666666666</v>
      </c>
      <c r="F38" s="25">
        <v>2.0603333333333333</v>
      </c>
      <c r="G38" s="26">
        <v>0.84566666666666668</v>
      </c>
      <c r="H38" s="28">
        <f t="shared" si="0"/>
        <v>-58.954861672868475</v>
      </c>
      <c r="I38" s="27">
        <f t="shared" si="4"/>
        <v>30.593703781956492</v>
      </c>
      <c r="J38" s="28">
        <f t="shared" si="1"/>
        <v>1.2311072710787088E-2</v>
      </c>
      <c r="K38" s="27">
        <f t="shared" si="2"/>
        <v>3.0951193108154265E-2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1992.1876666666667</v>
      </c>
      <c r="D13" s="26">
        <v>1913.662333333333</v>
      </c>
      <c r="E13" s="26">
        <v>1554.4780000000001</v>
      </c>
      <c r="F13" s="26">
        <v>2123.8563333333332</v>
      </c>
      <c r="G13" s="26">
        <v>2148.5970000000002</v>
      </c>
      <c r="H13" s="28">
        <f t="shared" ref="H13:H38" si="0">IF(OR(OR(G13=0,F13=0),G13=""),"",(G13/F13-1)*100)</f>
        <v>1.1648936078382022</v>
      </c>
      <c r="I13" s="27">
        <f>IF(OR(OR(G13=0,F13=0),F13=""),"",(F13/E13-1)*100)</f>
        <v>36.628265780109672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1150.8870000000002</v>
      </c>
      <c r="D14" s="25">
        <f t="shared" ref="D14:G14" si="3">D13-SUM(D15:D38)</f>
        <v>1025.8223333333331</v>
      </c>
      <c r="E14" s="25">
        <f t="shared" si="3"/>
        <v>795.71200000000022</v>
      </c>
      <c r="F14" s="25">
        <f t="shared" si="3"/>
        <v>1069.192</v>
      </c>
      <c r="G14" s="26">
        <f t="shared" si="3"/>
        <v>1098.7853333333335</v>
      </c>
      <c r="H14" s="28">
        <f t="shared" si="0"/>
        <v>2.7678221809865233</v>
      </c>
      <c r="I14" s="27">
        <f>IF(OR(OR(G14=0,F14=0),F14=""),"",(F14/E14-1)*100)</f>
        <v>34.369219013914545</v>
      </c>
      <c r="J14" s="28">
        <f t="shared" si="1"/>
        <v>51.139666179061663</v>
      </c>
      <c r="K14" s="27">
        <f t="shared" si="2"/>
        <v>50.342011520239375</v>
      </c>
      <c r="L14" s="18"/>
    </row>
    <row r="15" spans="1:15">
      <c r="A15" s="16"/>
      <c r="B15" s="12" t="s">
        <v>5</v>
      </c>
      <c r="C15" s="109">
        <v>320.86866666666668</v>
      </c>
      <c r="D15" s="109">
        <v>318.29366666666664</v>
      </c>
      <c r="E15" s="109">
        <v>266.64</v>
      </c>
      <c r="F15" s="109">
        <v>373.05400000000003</v>
      </c>
      <c r="G15" s="109">
        <v>441.14699999999993</v>
      </c>
      <c r="H15" s="50">
        <f t="shared" si="0"/>
        <v>18.252853474295925</v>
      </c>
      <c r="I15" s="36">
        <f t="shared" ref="I15:I38" si="4">IF(OR(OR(G15=0,F15=0),F15=""),"",(F15/E15-1)*100)</f>
        <v>39.90924092409243</v>
      </c>
      <c r="J15" s="50">
        <f t="shared" si="1"/>
        <v>20.531863350828466</v>
      </c>
      <c r="K15" s="36">
        <f t="shared" si="2"/>
        <v>17.564935732470293</v>
      </c>
      <c r="L15" s="18"/>
      <c r="N15" s="23" t="s">
        <v>5</v>
      </c>
      <c r="O15" s="34">
        <f>J15</f>
        <v>20.531863350828466</v>
      </c>
    </row>
    <row r="16" spans="1:15">
      <c r="A16" s="16"/>
      <c r="B16" s="11" t="s">
        <v>24</v>
      </c>
      <c r="C16" s="55">
        <v>82.37533333333333</v>
      </c>
      <c r="D16" s="55">
        <v>119.38833333333334</v>
      </c>
      <c r="E16" s="55">
        <v>135.41366666666667</v>
      </c>
      <c r="F16" s="55">
        <v>187.28866666666667</v>
      </c>
      <c r="G16" s="56">
        <v>163.096</v>
      </c>
      <c r="H16" s="28">
        <f t="shared" si="0"/>
        <v>-12.917314804597535</v>
      </c>
      <c r="I16" s="27">
        <f t="shared" si="4"/>
        <v>38.308540989215764</v>
      </c>
      <c r="J16" s="28">
        <f t="shared" si="1"/>
        <v>7.5908139125205887</v>
      </c>
      <c r="K16" s="27">
        <f t="shared" si="2"/>
        <v>8.818330304513692</v>
      </c>
      <c r="L16" s="18"/>
      <c r="N16" s="23" t="s">
        <v>39</v>
      </c>
      <c r="O16" s="34">
        <f>100-O15</f>
        <v>79.468136649171527</v>
      </c>
    </row>
    <row r="17" spans="1:12">
      <c r="A17" s="16"/>
      <c r="B17" s="11" t="s">
        <v>25</v>
      </c>
      <c r="C17" s="25">
        <v>129.73266666666666</v>
      </c>
      <c r="D17" s="25">
        <v>164.27500000000001</v>
      </c>
      <c r="E17" s="25">
        <v>149.43699999999998</v>
      </c>
      <c r="F17" s="25">
        <v>198.16899999999998</v>
      </c>
      <c r="G17" s="26">
        <v>137.08833333333334</v>
      </c>
      <c r="H17" s="28">
        <f t="shared" si="0"/>
        <v>-30.822513443912346</v>
      </c>
      <c r="I17" s="27">
        <f t="shared" si="4"/>
        <v>32.610397692673175</v>
      </c>
      <c r="J17" s="28">
        <f t="shared" si="1"/>
        <v>6.3803651095730523</v>
      </c>
      <c r="K17" s="27">
        <f t="shared" si="2"/>
        <v>9.3306217040104258</v>
      </c>
      <c r="L17" s="18"/>
    </row>
    <row r="18" spans="1:12">
      <c r="A18" s="16"/>
      <c r="B18" s="11" t="s">
        <v>20</v>
      </c>
      <c r="C18" s="25">
        <v>22.859666666666669</v>
      </c>
      <c r="D18" s="25">
        <v>23.166333333333331</v>
      </c>
      <c r="E18" s="25">
        <v>17.279666666666667</v>
      </c>
      <c r="F18" s="25">
        <v>51.738</v>
      </c>
      <c r="G18" s="26">
        <v>62.86966666666666</v>
      </c>
      <c r="H18" s="28">
        <f t="shared" si="0"/>
        <v>21.515456079992767</v>
      </c>
      <c r="I18" s="27">
        <f t="shared" si="4"/>
        <v>199.4154979841432</v>
      </c>
      <c r="J18" s="28">
        <f t="shared" si="1"/>
        <v>2.9260799799435007</v>
      </c>
      <c r="K18" s="27">
        <f t="shared" si="2"/>
        <v>2.4360404791975103</v>
      </c>
      <c r="L18" s="18"/>
    </row>
    <row r="19" spans="1:12">
      <c r="A19" s="16"/>
      <c r="B19" s="11" t="s">
        <v>21</v>
      </c>
      <c r="C19" s="25">
        <v>33.462333333333333</v>
      </c>
      <c r="D19" s="25">
        <v>26.334666666666667</v>
      </c>
      <c r="E19" s="25">
        <v>21.037333333333333</v>
      </c>
      <c r="F19" s="25">
        <v>36.225000000000001</v>
      </c>
      <c r="G19" s="26">
        <v>31.102666666666668</v>
      </c>
      <c r="H19" s="28">
        <f t="shared" si="0"/>
        <v>-14.140326662065794</v>
      </c>
      <c r="I19" s="27">
        <f t="shared" si="4"/>
        <v>72.193877551020421</v>
      </c>
      <c r="J19" s="28">
        <f t="shared" si="1"/>
        <v>1.4475802892150862</v>
      </c>
      <c r="K19" s="27">
        <f t="shared" si="2"/>
        <v>1.7056238424162089</v>
      </c>
      <c r="L19" s="18"/>
    </row>
    <row r="20" spans="1:12">
      <c r="A20" s="16"/>
      <c r="B20" s="11" t="s">
        <v>11</v>
      </c>
      <c r="C20" s="25">
        <v>21.424333333333333</v>
      </c>
      <c r="D20" s="25">
        <v>16.14</v>
      </c>
      <c r="E20" s="25">
        <v>14.175333333333333</v>
      </c>
      <c r="F20" s="25">
        <v>26.388666666666666</v>
      </c>
      <c r="G20" s="26">
        <v>29.03533333333333</v>
      </c>
      <c r="H20" s="28">
        <f t="shared" si="0"/>
        <v>10.02955814364752</v>
      </c>
      <c r="I20" s="27">
        <f t="shared" si="4"/>
        <v>86.159055636551756</v>
      </c>
      <c r="J20" s="28">
        <f t="shared" si="1"/>
        <v>1.3513624627295546</v>
      </c>
      <c r="K20" s="27">
        <f t="shared" si="2"/>
        <v>1.2424883101791726</v>
      </c>
      <c r="L20" s="18"/>
    </row>
    <row r="21" spans="1:12">
      <c r="A21" s="16"/>
      <c r="B21" s="11" t="s">
        <v>8</v>
      </c>
      <c r="C21" s="25">
        <v>29.788666666666668</v>
      </c>
      <c r="D21" s="25">
        <v>32.240666666666662</v>
      </c>
      <c r="E21" s="25">
        <v>27.733000000000001</v>
      </c>
      <c r="F21" s="25">
        <v>31.237666666666666</v>
      </c>
      <c r="G21" s="26">
        <v>28.733000000000001</v>
      </c>
      <c r="H21" s="28">
        <f t="shared" si="0"/>
        <v>-8.0180978092687205</v>
      </c>
      <c r="I21" s="27">
        <f t="shared" si="4"/>
        <v>12.637171119845192</v>
      </c>
      <c r="J21" s="28">
        <f t="shared" si="1"/>
        <v>1.3372912649510353</v>
      </c>
      <c r="K21" s="27">
        <f t="shared" si="2"/>
        <v>1.470799421618129</v>
      </c>
      <c r="L21" s="18"/>
    </row>
    <row r="22" spans="1:12">
      <c r="A22" s="16"/>
      <c r="B22" s="11" t="s">
        <v>26</v>
      </c>
      <c r="C22" s="25">
        <v>36.011000000000003</v>
      </c>
      <c r="D22" s="25">
        <v>19.244333333333334</v>
      </c>
      <c r="E22" s="25">
        <v>21.850999999999999</v>
      </c>
      <c r="F22" s="25">
        <v>11.901333333333332</v>
      </c>
      <c r="G22" s="26">
        <v>27.686666666666667</v>
      </c>
      <c r="H22" s="28">
        <f t="shared" si="0"/>
        <v>132.63499887967737</v>
      </c>
      <c r="I22" s="27">
        <f t="shared" si="4"/>
        <v>-45.534147941360423</v>
      </c>
      <c r="J22" s="28">
        <f t="shared" si="1"/>
        <v>1.2885928197175489</v>
      </c>
      <c r="K22" s="27">
        <f t="shared" si="2"/>
        <v>0.56036433098346727</v>
      </c>
      <c r="L22" s="18"/>
    </row>
    <row r="23" spans="1:12">
      <c r="A23" s="16"/>
      <c r="B23" s="11" t="s">
        <v>23</v>
      </c>
      <c r="C23" s="25">
        <v>12.838999999999999</v>
      </c>
      <c r="D23" s="25">
        <v>17.479333333333333</v>
      </c>
      <c r="E23" s="25">
        <v>12.162666666666667</v>
      </c>
      <c r="F23" s="25">
        <v>21.57</v>
      </c>
      <c r="G23" s="26">
        <v>22.115666666666669</v>
      </c>
      <c r="H23" s="28">
        <f t="shared" si="0"/>
        <v>2.5297481069386674</v>
      </c>
      <c r="I23" s="27">
        <f t="shared" si="4"/>
        <v>77.345976759482582</v>
      </c>
      <c r="J23" s="28">
        <f t="shared" si="1"/>
        <v>1.0293073417987024</v>
      </c>
      <c r="K23" s="27">
        <f t="shared" si="2"/>
        <v>1.0156054183828191</v>
      </c>
      <c r="L23" s="18"/>
    </row>
    <row r="24" spans="1:12">
      <c r="A24" s="16"/>
      <c r="B24" s="11" t="s">
        <v>10</v>
      </c>
      <c r="C24" s="25">
        <v>13.124333333333334</v>
      </c>
      <c r="D24" s="25">
        <v>17.963333333333335</v>
      </c>
      <c r="E24" s="25">
        <v>14.972</v>
      </c>
      <c r="F24" s="25">
        <v>14.247666666666667</v>
      </c>
      <c r="G24" s="26">
        <v>20.64</v>
      </c>
      <c r="H24" s="28">
        <f t="shared" si="0"/>
        <v>44.865825983201923</v>
      </c>
      <c r="I24" s="27">
        <f t="shared" si="4"/>
        <v>-4.8379196722771356</v>
      </c>
      <c r="J24" s="28">
        <f t="shared" si="1"/>
        <v>0.96062686487973314</v>
      </c>
      <c r="K24" s="27">
        <f t="shared" si="2"/>
        <v>0.67083947454700721</v>
      </c>
      <c r="L24" s="18"/>
    </row>
    <row r="25" spans="1:12">
      <c r="A25" s="16"/>
      <c r="B25" s="11" t="s">
        <v>22</v>
      </c>
      <c r="C25" s="25">
        <v>9.8989999999999991</v>
      </c>
      <c r="D25" s="25">
        <v>17.255666666666666</v>
      </c>
      <c r="E25" s="25">
        <v>10.577333333333334</v>
      </c>
      <c r="F25" s="25">
        <v>17.140333333333334</v>
      </c>
      <c r="G25" s="26">
        <v>12.229333333333335</v>
      </c>
      <c r="H25" s="28">
        <f t="shared" si="0"/>
        <v>-28.651718169619411</v>
      </c>
      <c r="I25" s="27">
        <f t="shared" si="4"/>
        <v>62.047775116601535</v>
      </c>
      <c r="J25" s="28">
        <f t="shared" si="1"/>
        <v>0.56917762304114428</v>
      </c>
      <c r="K25" s="27">
        <f t="shared" si="2"/>
        <v>0.80703826639874732</v>
      </c>
      <c r="L25" s="18"/>
    </row>
    <row r="26" spans="1:12">
      <c r="A26" s="16"/>
      <c r="B26" s="11" t="s">
        <v>19</v>
      </c>
      <c r="C26" s="25">
        <v>12.651000000000002</v>
      </c>
      <c r="D26" s="25">
        <v>11.257</v>
      </c>
      <c r="E26" s="25">
        <v>3.5823333333333331</v>
      </c>
      <c r="F26" s="25">
        <v>14.466000000000001</v>
      </c>
      <c r="G26" s="26">
        <v>10.324</v>
      </c>
      <c r="H26" s="28">
        <f t="shared" si="0"/>
        <v>-28.632655882759583</v>
      </c>
      <c r="I26" s="27">
        <f t="shared" si="4"/>
        <v>303.81501814459853</v>
      </c>
      <c r="J26" s="28">
        <f t="shared" si="1"/>
        <v>0.48049960043693624</v>
      </c>
      <c r="K26" s="27">
        <f t="shared" si="2"/>
        <v>0.68111951702947904</v>
      </c>
      <c r="L26" s="18"/>
    </row>
    <row r="27" spans="1:12">
      <c r="A27" s="16"/>
      <c r="B27" s="11" t="s">
        <v>18</v>
      </c>
      <c r="C27" s="25">
        <v>9.9870000000000001</v>
      </c>
      <c r="D27" s="25">
        <v>5.81</v>
      </c>
      <c r="E27" s="25">
        <v>1.3696666666666666</v>
      </c>
      <c r="F27" s="25">
        <v>1.3339999999999999</v>
      </c>
      <c r="G27" s="26">
        <v>9.7753333333333341</v>
      </c>
      <c r="H27" s="28">
        <f t="shared" si="0"/>
        <v>632.78360819590227</v>
      </c>
      <c r="I27" s="27">
        <f t="shared" si="4"/>
        <v>-2.6040399123874458</v>
      </c>
      <c r="J27" s="28">
        <f t="shared" si="1"/>
        <v>0.45496355683887363</v>
      </c>
      <c r="K27" s="27">
        <f t="shared" si="2"/>
        <v>6.2810274831834989E-2</v>
      </c>
      <c r="L27" s="18"/>
    </row>
    <row r="28" spans="1:12">
      <c r="A28" s="16"/>
      <c r="B28" s="11" t="s">
        <v>4</v>
      </c>
      <c r="C28" s="25">
        <v>15.981333333333334</v>
      </c>
      <c r="D28" s="25">
        <v>15.518000000000001</v>
      </c>
      <c r="E28" s="25">
        <v>11.372666666666667</v>
      </c>
      <c r="F28" s="25">
        <v>14.949</v>
      </c>
      <c r="G28" s="26">
        <v>9.5463333333333331</v>
      </c>
      <c r="H28" s="28">
        <f t="shared" si="0"/>
        <v>-36.140656008205674</v>
      </c>
      <c r="I28" s="27">
        <f t="shared" si="4"/>
        <v>31.446743654375986</v>
      </c>
      <c r="J28" s="28">
        <f t="shared" si="1"/>
        <v>0.44430543900663233</v>
      </c>
      <c r="K28" s="27">
        <f t="shared" si="2"/>
        <v>0.70386116826169509</v>
      </c>
      <c r="L28" s="18"/>
    </row>
    <row r="29" spans="1:12">
      <c r="A29" s="16"/>
      <c r="B29" s="11" t="s">
        <v>15</v>
      </c>
      <c r="C29" s="25">
        <v>12.25</v>
      </c>
      <c r="D29" s="25">
        <v>11.367333333333335</v>
      </c>
      <c r="E29" s="25">
        <v>5.0103333333333326</v>
      </c>
      <c r="F29" s="25">
        <v>4.690666666666667</v>
      </c>
      <c r="G29" s="26">
        <v>7.3890000000000002</v>
      </c>
      <c r="H29" s="28">
        <f t="shared" si="0"/>
        <v>57.525582717453091</v>
      </c>
      <c r="I29" s="27">
        <f t="shared" si="4"/>
        <v>-6.3801476947641378</v>
      </c>
      <c r="J29" s="28">
        <f t="shared" si="1"/>
        <v>0.34389883258703235</v>
      </c>
      <c r="K29" s="27">
        <f t="shared" si="2"/>
        <v>0.220856118798996</v>
      </c>
      <c r="L29" s="18"/>
    </row>
    <row r="30" spans="1:12">
      <c r="A30" s="16"/>
      <c r="B30" s="11" t="s">
        <v>12</v>
      </c>
      <c r="C30" s="25">
        <v>12.482999999999999</v>
      </c>
      <c r="D30" s="25">
        <v>14.104666666666667</v>
      </c>
      <c r="E30" s="25">
        <v>7.4726666666666661</v>
      </c>
      <c r="F30" s="25">
        <v>10.796333333333331</v>
      </c>
      <c r="G30" s="26">
        <v>6.8206666666666669</v>
      </c>
      <c r="H30" s="28">
        <f t="shared" si="0"/>
        <v>-36.824230448609086</v>
      </c>
      <c r="I30" s="27">
        <f t="shared" si="4"/>
        <v>44.4776518868766</v>
      </c>
      <c r="J30" s="28">
        <f t="shared" si="1"/>
        <v>0.3174474630033769</v>
      </c>
      <c r="K30" s="27">
        <f t="shared" si="2"/>
        <v>0.50833632971721721</v>
      </c>
      <c r="L30" s="18"/>
    </row>
    <row r="31" spans="1:12">
      <c r="A31" s="16"/>
      <c r="B31" s="11" t="s">
        <v>16</v>
      </c>
      <c r="C31" s="25">
        <v>11.948333333333332</v>
      </c>
      <c r="D31" s="25">
        <v>10.387666666666666</v>
      </c>
      <c r="E31" s="25">
        <v>7.0720000000000001</v>
      </c>
      <c r="F31" s="25">
        <v>9.4586666666666677</v>
      </c>
      <c r="G31" s="26">
        <v>6.1303333333333327</v>
      </c>
      <c r="H31" s="28">
        <f t="shared" si="0"/>
        <v>-35.188187200451097</v>
      </c>
      <c r="I31" s="27">
        <f t="shared" si="4"/>
        <v>33.748114630467583</v>
      </c>
      <c r="J31" s="28">
        <f t="shared" si="1"/>
        <v>0.2853179695090951</v>
      </c>
      <c r="K31" s="27">
        <f t="shared" si="2"/>
        <v>0.44535341295056219</v>
      </c>
      <c r="L31" s="18"/>
    </row>
    <row r="32" spans="1:12">
      <c r="A32" s="16"/>
      <c r="B32" s="11" t="s">
        <v>17</v>
      </c>
      <c r="C32" s="25">
        <v>6.4603333333333337</v>
      </c>
      <c r="D32" s="25">
        <v>5.3676666666666675</v>
      </c>
      <c r="E32" s="25">
        <v>3.1173333333333333</v>
      </c>
      <c r="F32" s="25">
        <v>2.8409999999999997</v>
      </c>
      <c r="G32" s="26">
        <v>5.8359999999999994</v>
      </c>
      <c r="H32" s="28">
        <f t="shared" si="0"/>
        <v>105.4206265399507</v>
      </c>
      <c r="I32" s="27">
        <f t="shared" si="4"/>
        <v>-8.8644140290846991</v>
      </c>
      <c r="J32" s="28">
        <f t="shared" si="1"/>
        <v>0.2716191077247152</v>
      </c>
      <c r="K32" s="27">
        <f t="shared" si="2"/>
        <v>0.13376611004291095</v>
      </c>
      <c r="L32" s="18"/>
    </row>
    <row r="33" spans="1:14">
      <c r="A33" s="16"/>
      <c r="B33" s="11" t="s">
        <v>9</v>
      </c>
      <c r="C33" s="25">
        <v>12.233333333333334</v>
      </c>
      <c r="D33" s="25">
        <v>9.0320000000000018</v>
      </c>
      <c r="E33" s="25">
        <v>6.6776666666666671</v>
      </c>
      <c r="F33" s="25">
        <v>7.5263333333333335</v>
      </c>
      <c r="G33" s="26">
        <v>5.7296666666666667</v>
      </c>
      <c r="H33" s="28">
        <f t="shared" si="0"/>
        <v>-23.871739226715093</v>
      </c>
      <c r="I33" s="27">
        <f t="shared" si="4"/>
        <v>12.70903010033444</v>
      </c>
      <c r="J33" s="28">
        <f t="shared" si="1"/>
        <v>0.26667014180261195</v>
      </c>
      <c r="K33" s="27">
        <f t="shared" si="2"/>
        <v>0.35437111330035037</v>
      </c>
      <c r="L33" s="18"/>
    </row>
    <row r="34" spans="1:14">
      <c r="A34" s="16"/>
      <c r="B34" s="11" t="s">
        <v>6</v>
      </c>
      <c r="C34" s="25">
        <v>19.505333333333336</v>
      </c>
      <c r="D34" s="25">
        <v>18.346999999999998</v>
      </c>
      <c r="E34" s="25">
        <v>12.598666666666666</v>
      </c>
      <c r="F34" s="25">
        <v>11.840666666666666</v>
      </c>
      <c r="G34" s="26">
        <v>5.6756666666666673</v>
      </c>
      <c r="H34" s="28">
        <f t="shared" si="0"/>
        <v>-52.066325094307743</v>
      </c>
      <c r="I34" s="27">
        <f t="shared" si="4"/>
        <v>-6.0165096835644079</v>
      </c>
      <c r="J34" s="28">
        <f t="shared" si="1"/>
        <v>0.26415687384217085</v>
      </c>
      <c r="K34" s="27">
        <f t="shared" si="2"/>
        <v>0.55750789169826143</v>
      </c>
      <c r="L34" s="18"/>
    </row>
    <row r="35" spans="1:14">
      <c r="A35" s="16"/>
      <c r="B35" s="11" t="s">
        <v>184</v>
      </c>
      <c r="C35" s="25">
        <v>5.3296666666666672</v>
      </c>
      <c r="D35" s="25">
        <v>8.3879999999999999</v>
      </c>
      <c r="E35" s="25">
        <v>6.1106666666666669</v>
      </c>
      <c r="F35" s="25">
        <v>6.0116666666666667</v>
      </c>
      <c r="G35" s="26">
        <v>4.5979999999999999</v>
      </c>
      <c r="H35" s="28">
        <f t="shared" si="0"/>
        <v>-23.515386747990018</v>
      </c>
      <c r="I35" s="27">
        <f t="shared" si="4"/>
        <v>-1.6201178267510441</v>
      </c>
      <c r="J35" s="28">
        <f t="shared" si="1"/>
        <v>0.21400011263163821</v>
      </c>
      <c r="K35" s="27">
        <f t="shared" si="2"/>
        <v>0.28305429949828687</v>
      </c>
      <c r="L35" s="18"/>
    </row>
    <row r="36" spans="1:14">
      <c r="A36" s="16"/>
      <c r="B36" s="11" t="s">
        <v>25</v>
      </c>
      <c r="C36" s="25">
        <v>6.8090000000000002</v>
      </c>
      <c r="D36" s="25">
        <v>5.1716666666666669</v>
      </c>
      <c r="E36" s="25">
        <v>1.3843333333333332</v>
      </c>
      <c r="F36" s="25">
        <v>0.70966666666666667</v>
      </c>
      <c r="G36" s="26">
        <v>1.2169999999999999</v>
      </c>
      <c r="H36" s="28">
        <f t="shared" si="0"/>
        <v>71.488961953968982</v>
      </c>
      <c r="I36" s="27">
        <f t="shared" si="4"/>
        <v>-48.735853599807363</v>
      </c>
      <c r="J36" s="28">
        <f t="shared" si="1"/>
        <v>5.6641613108460998E-2</v>
      </c>
      <c r="K36" s="27">
        <f t="shared" si="2"/>
        <v>3.3414061748369986E-2</v>
      </c>
      <c r="L36" s="18"/>
    </row>
    <row r="37" spans="1:14">
      <c r="A37" s="16"/>
      <c r="B37" s="11" t="s">
        <v>13</v>
      </c>
      <c r="C37" s="25">
        <v>2.2953333333333332</v>
      </c>
      <c r="D37" s="25">
        <v>0.70199999999999996</v>
      </c>
      <c r="E37" s="25">
        <v>1.3869999999999998</v>
      </c>
      <c r="F37" s="25">
        <v>0.66699999999999993</v>
      </c>
      <c r="G37" s="26">
        <v>0.84700000000000009</v>
      </c>
      <c r="H37" s="28">
        <f t="shared" si="0"/>
        <v>26.986506746626702</v>
      </c>
      <c r="I37" s="27">
        <f t="shared" si="4"/>
        <v>-51.91059841384282</v>
      </c>
      <c r="J37" s="28">
        <f t="shared" si="1"/>
        <v>3.9421073379512304E-2</v>
      </c>
      <c r="K37" s="27">
        <f t="shared" si="2"/>
        <v>3.1405137415917495E-2</v>
      </c>
      <c r="L37" s="18"/>
    </row>
    <row r="38" spans="1:14">
      <c r="A38" s="16"/>
      <c r="B38" s="11" t="s">
        <v>14</v>
      </c>
      <c r="C38" s="25">
        <v>0.98199999999999987</v>
      </c>
      <c r="D38" s="25">
        <v>0.60566666666666669</v>
      </c>
      <c r="E38" s="25">
        <v>0.33166666666666667</v>
      </c>
      <c r="F38" s="25">
        <v>0.41299999999999998</v>
      </c>
      <c r="G38" s="26">
        <v>0.17900000000000002</v>
      </c>
      <c r="H38" s="28">
        <f t="shared" si="0"/>
        <v>-56.658595641646478</v>
      </c>
      <c r="I38" s="27">
        <f t="shared" si="4"/>
        <v>24.522613065326638</v>
      </c>
      <c r="J38" s="28">
        <f t="shared" si="1"/>
        <v>8.3310178688697795E-3</v>
      </c>
      <c r="K38" s="27">
        <f t="shared" si="2"/>
        <v>1.9445759749286244E-2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3254.7180000000003</v>
      </c>
      <c r="D13" s="26">
        <v>3668.7406666666666</v>
      </c>
      <c r="E13" s="26">
        <v>2785.8503333333333</v>
      </c>
      <c r="F13" s="26">
        <v>3445.7523333333334</v>
      </c>
      <c r="G13" s="26">
        <v>3476.3970000000004</v>
      </c>
      <c r="H13" s="28">
        <f t="shared" ref="H13:H38" si="0">IF(OR(OR(G13=0,F13=0),G13=""),"",(G13/F13-1)*100)</f>
        <v>0.88934617761753376</v>
      </c>
      <c r="I13" s="27">
        <f>IF(OR(OR(G13=0,F13=0),F13=""),"",(F13/E13-1)*100)</f>
        <v>23.687632896287436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1471.6200000000003</v>
      </c>
      <c r="D14" s="25">
        <f t="shared" ref="D14:G14" si="3">D13-SUM(D15:D38)</f>
        <v>1555.1493333333333</v>
      </c>
      <c r="E14" s="25">
        <f t="shared" si="3"/>
        <v>1259.1799999999994</v>
      </c>
      <c r="F14" s="25">
        <f t="shared" si="3"/>
        <v>1506.9678333333338</v>
      </c>
      <c r="G14" s="26">
        <f t="shared" si="3"/>
        <v>1560.1053333333341</v>
      </c>
      <c r="H14" s="28">
        <f t="shared" si="0"/>
        <v>3.5261203872190672</v>
      </c>
      <c r="I14" s="27">
        <f>IF(OR(OR(G14=0,F14=0),F14=""),"",(F14/E14-1)*100)</f>
        <v>19.678507706073354</v>
      </c>
      <c r="J14" s="28">
        <f t="shared" si="1"/>
        <v>44.877076275619096</v>
      </c>
      <c r="K14" s="27">
        <f t="shared" si="2"/>
        <v>43.734072781589944</v>
      </c>
      <c r="L14" s="18"/>
    </row>
    <row r="15" spans="1:15">
      <c r="A15" s="16"/>
      <c r="B15" s="12" t="s">
        <v>5</v>
      </c>
      <c r="C15" s="109">
        <v>728.75200000000007</v>
      </c>
      <c r="D15" s="109">
        <v>905.26566666666668</v>
      </c>
      <c r="E15" s="109">
        <v>684.35966666666661</v>
      </c>
      <c r="F15" s="109">
        <v>762.06100000000004</v>
      </c>
      <c r="G15" s="109">
        <v>833.01733333333334</v>
      </c>
      <c r="H15" s="50">
        <f t="shared" si="0"/>
        <v>9.3111093906305786</v>
      </c>
      <c r="I15" s="36">
        <f t="shared" ref="I15:I38" si="4">IF(OR(OR(G15=0,F15=0),F15=""),"",(F15/E15-1)*100)</f>
        <v>11.353873864571229</v>
      </c>
      <c r="J15" s="50">
        <f t="shared" si="1"/>
        <v>23.962088718099032</v>
      </c>
      <c r="K15" s="36">
        <f t="shared" si="2"/>
        <v>22.115953971155015</v>
      </c>
      <c r="L15" s="18"/>
      <c r="N15" s="23" t="s">
        <v>5</v>
      </c>
      <c r="O15" s="34">
        <f>J15</f>
        <v>23.962088718099032</v>
      </c>
    </row>
    <row r="16" spans="1:15">
      <c r="A16" s="16"/>
      <c r="B16" s="11" t="s">
        <v>24</v>
      </c>
      <c r="C16" s="55">
        <v>165.66966666666667</v>
      </c>
      <c r="D16" s="55">
        <v>235.69933333333336</v>
      </c>
      <c r="E16" s="55">
        <v>182.51133333333334</v>
      </c>
      <c r="F16" s="55">
        <v>257.4493333333333</v>
      </c>
      <c r="G16" s="56">
        <v>214.38266666666667</v>
      </c>
      <c r="H16" s="28">
        <f t="shared" si="0"/>
        <v>-16.72821059936711</v>
      </c>
      <c r="I16" s="27">
        <f t="shared" si="4"/>
        <v>41.059368002717612</v>
      </c>
      <c r="J16" s="28">
        <f t="shared" si="1"/>
        <v>6.1668062268684114</v>
      </c>
      <c r="K16" s="27">
        <f t="shared" si="2"/>
        <v>7.4714984835919234</v>
      </c>
      <c r="L16" s="18"/>
      <c r="N16" s="23" t="s">
        <v>39</v>
      </c>
      <c r="O16" s="34">
        <f>100-O15</f>
        <v>76.037911281900961</v>
      </c>
    </row>
    <row r="17" spans="1:12">
      <c r="A17" s="16"/>
      <c r="B17" s="11" t="s">
        <v>25</v>
      </c>
      <c r="C17" s="25">
        <v>215.06700000000001</v>
      </c>
      <c r="D17" s="25">
        <v>267.85733333333332</v>
      </c>
      <c r="E17" s="25">
        <v>212.65333333333334</v>
      </c>
      <c r="F17" s="25">
        <v>270.82600000000002</v>
      </c>
      <c r="G17" s="26">
        <v>198.15099999999998</v>
      </c>
      <c r="H17" s="28">
        <f t="shared" si="0"/>
        <v>-26.834572751508357</v>
      </c>
      <c r="I17" s="27">
        <f t="shared" si="4"/>
        <v>27.35563358204276</v>
      </c>
      <c r="J17" s="28">
        <f t="shared" si="1"/>
        <v>5.6998956103114793</v>
      </c>
      <c r="K17" s="27">
        <f t="shared" si="2"/>
        <v>7.8597059161826008</v>
      </c>
      <c r="L17" s="18"/>
    </row>
    <row r="18" spans="1:12">
      <c r="A18" s="16"/>
      <c r="B18" s="11" t="s">
        <v>20</v>
      </c>
      <c r="C18" s="25">
        <v>66.324666666666658</v>
      </c>
      <c r="D18" s="25">
        <v>67.956333333333333</v>
      </c>
      <c r="E18" s="25">
        <v>44.52</v>
      </c>
      <c r="F18" s="25">
        <v>133.27250000000001</v>
      </c>
      <c r="G18" s="26">
        <v>132.18066666666667</v>
      </c>
      <c r="H18" s="28">
        <f t="shared" si="0"/>
        <v>-0.81924878225690945</v>
      </c>
      <c r="I18" s="27">
        <f t="shared" si="4"/>
        <v>199.35422282120396</v>
      </c>
      <c r="J18" s="28">
        <f t="shared" si="1"/>
        <v>3.8022316400188663</v>
      </c>
      <c r="K18" s="27">
        <f t="shared" si="2"/>
        <v>3.8677329972544943</v>
      </c>
      <c r="L18" s="18"/>
    </row>
    <row r="19" spans="1:12">
      <c r="A19" s="16"/>
      <c r="B19" s="11" t="s">
        <v>21</v>
      </c>
      <c r="C19" s="25">
        <v>65.739333333333335</v>
      </c>
      <c r="D19" s="25">
        <v>70.483666666666679</v>
      </c>
      <c r="E19" s="25">
        <v>46.630666666666663</v>
      </c>
      <c r="F19" s="25">
        <v>53.413666666666664</v>
      </c>
      <c r="G19" s="26">
        <v>75.219333333333324</v>
      </c>
      <c r="H19" s="28">
        <f t="shared" si="0"/>
        <v>40.824133648691642</v>
      </c>
      <c r="I19" s="27">
        <f t="shared" si="4"/>
        <v>14.54622137077175</v>
      </c>
      <c r="J19" s="28">
        <f t="shared" si="1"/>
        <v>2.1637152872164287</v>
      </c>
      <c r="K19" s="27">
        <f t="shared" si="2"/>
        <v>1.5501307551896988</v>
      </c>
      <c r="L19" s="18"/>
    </row>
    <row r="20" spans="1:12">
      <c r="A20" s="16"/>
      <c r="B20" s="11" t="s">
        <v>26</v>
      </c>
      <c r="C20" s="25">
        <v>69.891333333333321</v>
      </c>
      <c r="D20" s="25">
        <v>68.872</v>
      </c>
      <c r="E20" s="25">
        <v>49.850999999999999</v>
      </c>
      <c r="F20" s="25">
        <v>76.782333333333341</v>
      </c>
      <c r="G20" s="26">
        <v>64.735333333333344</v>
      </c>
      <c r="H20" s="28">
        <f t="shared" si="0"/>
        <v>-15.689807117088561</v>
      </c>
      <c r="I20" s="27">
        <f t="shared" si="4"/>
        <v>54.023657165018449</v>
      </c>
      <c r="J20" s="28">
        <f t="shared" si="1"/>
        <v>1.8621386836236868</v>
      </c>
      <c r="K20" s="27">
        <f t="shared" si="2"/>
        <v>2.2283184020673961</v>
      </c>
      <c r="L20" s="18"/>
    </row>
    <row r="21" spans="1:12">
      <c r="A21" s="16"/>
      <c r="B21" s="11" t="s">
        <v>18</v>
      </c>
      <c r="C21" s="25">
        <v>40.005000000000003</v>
      </c>
      <c r="D21" s="25">
        <v>39.083000000000006</v>
      </c>
      <c r="E21" s="25">
        <v>18.779333333333334</v>
      </c>
      <c r="F21" s="25">
        <v>23.800666666666668</v>
      </c>
      <c r="G21" s="26">
        <v>42.972999999999992</v>
      </c>
      <c r="H21" s="28">
        <f t="shared" si="0"/>
        <v>80.553766000952294</v>
      </c>
      <c r="I21" s="27">
        <f t="shared" si="4"/>
        <v>26.738613369306698</v>
      </c>
      <c r="J21" s="28">
        <f t="shared" si="1"/>
        <v>1.236136149007147</v>
      </c>
      <c r="K21" s="27">
        <f t="shared" si="2"/>
        <v>0.69072482187489392</v>
      </c>
      <c r="L21" s="18"/>
    </row>
    <row r="22" spans="1:12">
      <c r="A22" s="16"/>
      <c r="B22" s="11" t="s">
        <v>10</v>
      </c>
      <c r="C22" s="25">
        <v>32.042999999999999</v>
      </c>
      <c r="D22" s="25">
        <v>42.992333333333335</v>
      </c>
      <c r="E22" s="25">
        <v>31.822333333333333</v>
      </c>
      <c r="F22" s="25">
        <v>37.893999999999998</v>
      </c>
      <c r="G22" s="26">
        <v>41.621333333333332</v>
      </c>
      <c r="H22" s="28">
        <f t="shared" si="0"/>
        <v>9.8362097781530942</v>
      </c>
      <c r="I22" s="27">
        <f t="shared" si="4"/>
        <v>19.079891480825829</v>
      </c>
      <c r="J22" s="28">
        <f t="shared" si="1"/>
        <v>1.1972548973357569</v>
      </c>
      <c r="K22" s="27">
        <f t="shared" si="2"/>
        <v>1.0997308086661672</v>
      </c>
      <c r="L22" s="18"/>
    </row>
    <row r="23" spans="1:12">
      <c r="A23" s="16"/>
      <c r="B23" s="11" t="s">
        <v>8</v>
      </c>
      <c r="C23" s="25">
        <v>52.520333333333333</v>
      </c>
      <c r="D23" s="25">
        <v>68.887999999999991</v>
      </c>
      <c r="E23" s="25">
        <v>36.112000000000002</v>
      </c>
      <c r="F23" s="25">
        <v>41.254333333333335</v>
      </c>
      <c r="G23" s="26">
        <v>38.397999999999996</v>
      </c>
      <c r="H23" s="28">
        <f t="shared" si="0"/>
        <v>-6.9237171044658101</v>
      </c>
      <c r="I23" s="27">
        <f t="shared" si="4"/>
        <v>14.239957170285034</v>
      </c>
      <c r="J23" s="28">
        <f t="shared" si="1"/>
        <v>1.1045343785534274</v>
      </c>
      <c r="K23" s="27">
        <f t="shared" si="2"/>
        <v>1.1972518435016175</v>
      </c>
      <c r="L23" s="18"/>
    </row>
    <row r="24" spans="1:12">
      <c r="A24" s="16"/>
      <c r="B24" s="11" t="s">
        <v>11</v>
      </c>
      <c r="C24" s="25">
        <v>34.723666666666666</v>
      </c>
      <c r="D24" s="25">
        <v>25.135333333333335</v>
      </c>
      <c r="E24" s="25">
        <v>15.154333333333334</v>
      </c>
      <c r="F24" s="25">
        <v>26.463999999999999</v>
      </c>
      <c r="G24" s="26">
        <v>35.61</v>
      </c>
      <c r="H24" s="28">
        <f t="shared" si="0"/>
        <v>34.560157194679576</v>
      </c>
      <c r="I24" s="27">
        <f t="shared" si="4"/>
        <v>74.62991883509666</v>
      </c>
      <c r="J24" s="28">
        <f t="shared" si="1"/>
        <v>1.0243364034660021</v>
      </c>
      <c r="K24" s="27">
        <f t="shared" si="2"/>
        <v>0.76801805353199593</v>
      </c>
      <c r="L24" s="18"/>
    </row>
    <row r="25" spans="1:12">
      <c r="A25" s="16"/>
      <c r="B25" s="11" t="s">
        <v>6</v>
      </c>
      <c r="C25" s="25">
        <v>59.808999999999997</v>
      </c>
      <c r="D25" s="25">
        <v>45.963999999999999</v>
      </c>
      <c r="E25" s="25">
        <v>27.600666666666669</v>
      </c>
      <c r="F25" s="25">
        <v>24.457666666666665</v>
      </c>
      <c r="G25" s="26">
        <v>31.155333333333335</v>
      </c>
      <c r="H25" s="28">
        <f t="shared" si="0"/>
        <v>27.384732803619883</v>
      </c>
      <c r="I25" s="27">
        <f t="shared" si="4"/>
        <v>-11.387406101301911</v>
      </c>
      <c r="J25" s="28">
        <f t="shared" si="1"/>
        <v>0.8961960712005369</v>
      </c>
      <c r="K25" s="27">
        <f t="shared" si="2"/>
        <v>0.70979177551646433</v>
      </c>
      <c r="L25" s="18"/>
    </row>
    <row r="26" spans="1:12">
      <c r="A26" s="16"/>
      <c r="B26" s="11" t="s">
        <v>19</v>
      </c>
      <c r="C26" s="25">
        <v>32.189</v>
      </c>
      <c r="D26" s="25">
        <v>45.30533333333333</v>
      </c>
      <c r="E26" s="25">
        <v>23.813000000000002</v>
      </c>
      <c r="F26" s="25">
        <v>43.288000000000004</v>
      </c>
      <c r="G26" s="26">
        <v>28.403666666666666</v>
      </c>
      <c r="H26" s="28">
        <f t="shared" si="0"/>
        <v>-34.384432945235019</v>
      </c>
      <c r="I26" s="27">
        <f t="shared" si="4"/>
        <v>81.783059673287696</v>
      </c>
      <c r="J26" s="28">
        <f t="shared" si="1"/>
        <v>0.81704323949959279</v>
      </c>
      <c r="K26" s="27">
        <f t="shared" si="2"/>
        <v>1.2562713687006137</v>
      </c>
      <c r="L26" s="18"/>
    </row>
    <row r="27" spans="1:12">
      <c r="A27" s="16"/>
      <c r="B27" s="11" t="s">
        <v>23</v>
      </c>
      <c r="C27" s="25">
        <v>25.617666666666665</v>
      </c>
      <c r="D27" s="25">
        <v>34.902666666666669</v>
      </c>
      <c r="E27" s="25">
        <v>16.115333333333336</v>
      </c>
      <c r="F27" s="25">
        <v>23.417999999999996</v>
      </c>
      <c r="G27" s="26">
        <v>27.604333333333329</v>
      </c>
      <c r="H27" s="28">
        <f t="shared" si="0"/>
        <v>17.87656218862983</v>
      </c>
      <c r="I27" s="27">
        <f t="shared" si="4"/>
        <v>45.31502089107677</v>
      </c>
      <c r="J27" s="28">
        <f t="shared" si="1"/>
        <v>0.79405008499700491</v>
      </c>
      <c r="K27" s="27">
        <f t="shared" si="2"/>
        <v>0.67961936130638889</v>
      </c>
      <c r="L27" s="18"/>
    </row>
    <row r="28" spans="1:12">
      <c r="A28" s="16"/>
      <c r="B28" s="11" t="s">
        <v>4</v>
      </c>
      <c r="C28" s="25">
        <v>23.443666666666669</v>
      </c>
      <c r="D28" s="25">
        <v>24.885666666666669</v>
      </c>
      <c r="E28" s="25">
        <v>18.472666666666669</v>
      </c>
      <c r="F28" s="25">
        <v>26.962666666666667</v>
      </c>
      <c r="G28" s="26">
        <v>25.414000000000001</v>
      </c>
      <c r="H28" s="28">
        <f t="shared" si="0"/>
        <v>-5.7437444367520518</v>
      </c>
      <c r="I28" s="27">
        <f t="shared" si="4"/>
        <v>45.959796456025103</v>
      </c>
      <c r="J28" s="28">
        <f t="shared" si="1"/>
        <v>0.73104423919362482</v>
      </c>
      <c r="K28" s="27">
        <f t="shared" si="2"/>
        <v>0.78248997775715556</v>
      </c>
      <c r="L28" s="18"/>
    </row>
    <row r="29" spans="1:12">
      <c r="A29" s="16"/>
      <c r="B29" s="11" t="s">
        <v>22</v>
      </c>
      <c r="C29" s="25">
        <v>19.971</v>
      </c>
      <c r="D29" s="25">
        <v>29.822333333333336</v>
      </c>
      <c r="E29" s="25">
        <v>21.471333333333334</v>
      </c>
      <c r="F29" s="25">
        <v>35.07033333333333</v>
      </c>
      <c r="G29" s="26">
        <v>23.205666666666669</v>
      </c>
      <c r="H29" s="28">
        <f t="shared" si="0"/>
        <v>-33.831063291861106</v>
      </c>
      <c r="I29" s="27">
        <f t="shared" si="4"/>
        <v>63.335610271059075</v>
      </c>
      <c r="J29" s="28">
        <f t="shared" si="1"/>
        <v>0.66752061593272194</v>
      </c>
      <c r="K29" s="27">
        <f t="shared" si="2"/>
        <v>1.0177845051158154</v>
      </c>
      <c r="L29" s="18"/>
    </row>
    <row r="30" spans="1:12">
      <c r="A30" s="16"/>
      <c r="B30" s="11" t="s">
        <v>12</v>
      </c>
      <c r="C30" s="25">
        <v>25.993666666666666</v>
      </c>
      <c r="D30" s="25">
        <v>21.953333333333333</v>
      </c>
      <c r="E30" s="25">
        <v>11.874333333333334</v>
      </c>
      <c r="F30" s="25">
        <v>24.76433333333333</v>
      </c>
      <c r="G30" s="26">
        <v>22.148333333333337</v>
      </c>
      <c r="H30" s="28">
        <f t="shared" si="0"/>
        <v>-10.56357934125689</v>
      </c>
      <c r="I30" s="27">
        <f t="shared" si="4"/>
        <v>108.55346265053471</v>
      </c>
      <c r="J30" s="28">
        <f t="shared" si="1"/>
        <v>0.63710598453897338</v>
      </c>
      <c r="K30" s="27">
        <f t="shared" si="2"/>
        <v>0.71869162196509184</v>
      </c>
      <c r="L30" s="18"/>
    </row>
    <row r="31" spans="1:12">
      <c r="A31" s="16"/>
      <c r="B31" s="11" t="s">
        <v>15</v>
      </c>
      <c r="C31" s="25">
        <v>24.406333333333333</v>
      </c>
      <c r="D31" s="25">
        <v>31.92</v>
      </c>
      <c r="E31" s="25">
        <v>14.054</v>
      </c>
      <c r="F31" s="25">
        <v>12.299666666666667</v>
      </c>
      <c r="G31" s="26">
        <v>18.791</v>
      </c>
      <c r="H31" s="28">
        <f t="shared" si="0"/>
        <v>52.776498008076089</v>
      </c>
      <c r="I31" s="27">
        <f t="shared" si="4"/>
        <v>-12.482804421042648</v>
      </c>
      <c r="J31" s="28">
        <f t="shared" si="1"/>
        <v>0.54053090023952954</v>
      </c>
      <c r="K31" s="27">
        <f t="shared" si="2"/>
        <v>0.35695155881294238</v>
      </c>
      <c r="L31" s="18"/>
    </row>
    <row r="32" spans="1:12">
      <c r="A32" s="16"/>
      <c r="B32" s="11" t="s">
        <v>17</v>
      </c>
      <c r="C32" s="25">
        <v>12.585000000000001</v>
      </c>
      <c r="D32" s="25">
        <v>10.018000000000001</v>
      </c>
      <c r="E32" s="25">
        <v>9.6603333333333339</v>
      </c>
      <c r="F32" s="25">
        <v>7.7336666666666671</v>
      </c>
      <c r="G32" s="26">
        <v>14.770666666666665</v>
      </c>
      <c r="H32" s="28">
        <f t="shared" si="0"/>
        <v>90.991767596224264</v>
      </c>
      <c r="I32" s="27">
        <f t="shared" si="4"/>
        <v>-19.94410130775336</v>
      </c>
      <c r="J32" s="28">
        <f t="shared" si="1"/>
        <v>0.42488434625466143</v>
      </c>
      <c r="K32" s="27">
        <f t="shared" si="2"/>
        <v>0.2244405841897904</v>
      </c>
      <c r="L32" s="18"/>
    </row>
    <row r="33" spans="1:14">
      <c r="A33" s="16"/>
      <c r="B33" s="11" t="s">
        <v>9</v>
      </c>
      <c r="C33" s="25">
        <v>18.565333333333331</v>
      </c>
      <c r="D33" s="25">
        <v>18.252666666666666</v>
      </c>
      <c r="E33" s="25">
        <v>17.066333333333333</v>
      </c>
      <c r="F33" s="25">
        <v>7.8969999999999994</v>
      </c>
      <c r="G33" s="26">
        <v>12.902333333333333</v>
      </c>
      <c r="H33" s="28">
        <f t="shared" si="0"/>
        <v>63.382719176058423</v>
      </c>
      <c r="I33" s="27">
        <f t="shared" si="4"/>
        <v>-53.727611867419292</v>
      </c>
      <c r="J33" s="28">
        <f t="shared" si="1"/>
        <v>0.37114096385807871</v>
      </c>
      <c r="K33" s="27">
        <f t="shared" si="2"/>
        <v>0.22918071979829849</v>
      </c>
      <c r="L33" s="18"/>
    </row>
    <row r="34" spans="1:14">
      <c r="A34" s="16"/>
      <c r="B34" s="11" t="s">
        <v>184</v>
      </c>
      <c r="C34" s="25">
        <v>14.582333333333333</v>
      </c>
      <c r="D34" s="25">
        <v>19.946666666666665</v>
      </c>
      <c r="E34" s="25">
        <v>14.721666666666666</v>
      </c>
      <c r="F34" s="25">
        <v>15.296666666666667</v>
      </c>
      <c r="G34" s="26">
        <v>12.734</v>
      </c>
      <c r="H34" s="28">
        <f t="shared" si="0"/>
        <v>-16.753105251688826</v>
      </c>
      <c r="I34" s="27">
        <f t="shared" si="4"/>
        <v>3.9058077663308044</v>
      </c>
      <c r="J34" s="28">
        <f t="shared" si="1"/>
        <v>0.36629878578309666</v>
      </c>
      <c r="K34" s="27">
        <f t="shared" si="2"/>
        <v>0.44392821035599678</v>
      </c>
      <c r="L34" s="18"/>
    </row>
    <row r="35" spans="1:14">
      <c r="A35" s="16"/>
      <c r="B35" s="11" t="s">
        <v>16</v>
      </c>
      <c r="C35" s="25">
        <v>34.509000000000007</v>
      </c>
      <c r="D35" s="25">
        <v>25.149666666666665</v>
      </c>
      <c r="E35" s="25">
        <v>18.342000000000002</v>
      </c>
      <c r="F35" s="25">
        <v>22.5</v>
      </c>
      <c r="G35" s="26">
        <v>12.629666666666667</v>
      </c>
      <c r="H35" s="28">
        <f t="shared" si="0"/>
        <v>-43.868148148148144</v>
      </c>
      <c r="I35" s="27">
        <f t="shared" si="4"/>
        <v>22.669283611383694</v>
      </c>
      <c r="J35" s="28">
        <f t="shared" si="1"/>
        <v>0.36329759422375141</v>
      </c>
      <c r="K35" s="27">
        <f t="shared" si="2"/>
        <v>0.6529778644373454</v>
      </c>
      <c r="L35" s="18"/>
    </row>
    <row r="36" spans="1:14">
      <c r="A36" s="16"/>
      <c r="B36" s="11" t="s">
        <v>25</v>
      </c>
      <c r="C36" s="25">
        <v>6.1753333333333336</v>
      </c>
      <c r="D36" s="25">
        <v>4.2896666666666663</v>
      </c>
      <c r="E36" s="25">
        <v>6.2560000000000002</v>
      </c>
      <c r="F36" s="25">
        <v>6.2943333333333333</v>
      </c>
      <c r="G36" s="26">
        <v>7.8563333333333327</v>
      </c>
      <c r="H36" s="28">
        <f t="shared" si="0"/>
        <v>24.815972038341361</v>
      </c>
      <c r="I36" s="27">
        <f t="shared" si="4"/>
        <v>0.61274509803921351</v>
      </c>
      <c r="J36" s="28">
        <f t="shared" si="1"/>
        <v>0.22599068326584482</v>
      </c>
      <c r="K36" s="27">
        <f t="shared" si="2"/>
        <v>0.18266934835807991</v>
      </c>
      <c r="L36" s="18"/>
    </row>
    <row r="37" spans="1:14">
      <c r="A37" s="16"/>
      <c r="B37" s="11" t="s">
        <v>7</v>
      </c>
      <c r="C37" s="25">
        <v>12.087666666666665</v>
      </c>
      <c r="D37" s="25">
        <v>8.0296666666666656</v>
      </c>
      <c r="E37" s="25">
        <v>3.9803333333333328</v>
      </c>
      <c r="F37" s="25">
        <v>4.4643333333333333</v>
      </c>
      <c r="G37" s="26">
        <v>1.8433333333333335</v>
      </c>
      <c r="H37" s="28">
        <f t="shared" si="0"/>
        <v>-58.709773762413199</v>
      </c>
      <c r="I37" s="27">
        <f t="shared" si="4"/>
        <v>12.159785612595275</v>
      </c>
      <c r="J37" s="28">
        <f t="shared" si="1"/>
        <v>5.3024247038912217E-2</v>
      </c>
      <c r="K37" s="27">
        <f t="shared" si="2"/>
        <v>0.12956048205050916</v>
      </c>
      <c r="L37" s="18"/>
    </row>
    <row r="38" spans="1:14">
      <c r="A38" s="16"/>
      <c r="B38" s="11" t="s">
        <v>14</v>
      </c>
      <c r="C38" s="25">
        <v>2.427</v>
      </c>
      <c r="D38" s="25">
        <v>0.91866666666666663</v>
      </c>
      <c r="E38" s="25">
        <v>0.84833333333333327</v>
      </c>
      <c r="F38" s="25">
        <v>1.1200000000000001</v>
      </c>
      <c r="G38" s="26">
        <v>0.54433333333333334</v>
      </c>
      <c r="H38" s="28">
        <f t="shared" si="0"/>
        <v>-51.398809523809533</v>
      </c>
      <c r="I38" s="27">
        <f t="shared" si="4"/>
        <v>32.023575638506905</v>
      </c>
      <c r="J38" s="28">
        <f t="shared" si="1"/>
        <v>1.5657973854347858E-2</v>
      </c>
      <c r="K38" s="27">
        <f t="shared" si="2"/>
        <v>3.2503787029770081E-2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5681.6660000000002</v>
      </c>
      <c r="D13" s="26">
        <v>5957.3456666666671</v>
      </c>
      <c r="E13" s="26">
        <v>4825.9783333333335</v>
      </c>
      <c r="F13" s="26">
        <v>5795.2796666666663</v>
      </c>
      <c r="G13" s="26">
        <v>6029.0573333333332</v>
      </c>
      <c r="H13" s="28">
        <f t="shared" ref="H13:H38" si="0">IF(OR(OR(G13=0,F13=0),G13=""),"",(G13/F13-1)*100)</f>
        <v>4.0339324435248791</v>
      </c>
      <c r="I13" s="27">
        <f>IF(OR(OR(G13=0,F13=0),F13=""),"",(F13/E13-1)*100)</f>
        <v>20.085074287182515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3059.5913333333328</v>
      </c>
      <c r="D14" s="25">
        <f>D13-SUM(D15:D38)</f>
        <v>3024.1473333333333</v>
      </c>
      <c r="E14" s="25">
        <f>E13-SUM(E15:E38)</f>
        <v>2444.9616666666661</v>
      </c>
      <c r="F14" s="25">
        <f>F13-SUM(F15:F38)</f>
        <v>2929.7511666666664</v>
      </c>
      <c r="G14" s="26">
        <f>G13-SUM(G15:G38)</f>
        <v>3048.6313333333323</v>
      </c>
      <c r="H14" s="28">
        <f t="shared" si="0"/>
        <v>4.057688175679508</v>
      </c>
      <c r="I14" s="27">
        <f>IF(OR(OR(G14=0,F14=0),F14=""),"",(F14/E14-1)*100)</f>
        <v>19.828102281085535</v>
      </c>
      <c r="J14" s="28">
        <f t="shared" si="1"/>
        <v>50.565638453595717</v>
      </c>
      <c r="K14" s="27">
        <f t="shared" si="2"/>
        <v>50.554094628392676</v>
      </c>
      <c r="L14" s="18"/>
    </row>
    <row r="15" spans="1:15">
      <c r="A15" s="16"/>
      <c r="B15" s="12" t="s">
        <v>5</v>
      </c>
      <c r="C15" s="109">
        <v>845.15666666666664</v>
      </c>
      <c r="D15" s="109">
        <v>1066.6016666666667</v>
      </c>
      <c r="E15" s="109">
        <v>837.77599999999995</v>
      </c>
      <c r="F15" s="109">
        <v>980.90766666666661</v>
      </c>
      <c r="G15" s="109">
        <v>1124.579</v>
      </c>
      <c r="H15" s="50">
        <f t="shared" si="0"/>
        <v>14.646774433067611</v>
      </c>
      <c r="I15" s="36">
        <f t="shared" ref="I15:I38" si="3">IF(OR(OR(G15=0,F15=0),F15=""),"",(F15/E15-1)*100)</f>
        <v>17.084717951656138</v>
      </c>
      <c r="J15" s="50">
        <f t="shared" si="1"/>
        <v>18.652650618902722</v>
      </c>
      <c r="K15" s="36">
        <f t="shared" si="2"/>
        <v>16.925976365017529</v>
      </c>
      <c r="L15" s="18"/>
      <c r="N15" s="23" t="s">
        <v>5</v>
      </c>
      <c r="O15" s="34">
        <f>J15</f>
        <v>18.652650618902722</v>
      </c>
    </row>
    <row r="16" spans="1:15">
      <c r="A16" s="16"/>
      <c r="B16" s="11" t="s">
        <v>24</v>
      </c>
      <c r="C16" s="55">
        <v>278.26333333333338</v>
      </c>
      <c r="D16" s="55">
        <v>352.03766666666667</v>
      </c>
      <c r="E16" s="55">
        <v>339.83966666666669</v>
      </c>
      <c r="F16" s="55">
        <v>404.15033333333332</v>
      </c>
      <c r="G16" s="56">
        <v>402.55033333333336</v>
      </c>
      <c r="H16" s="28">
        <f t="shared" si="0"/>
        <v>-0.39589228760583683</v>
      </c>
      <c r="I16" s="27">
        <f t="shared" si="3"/>
        <v>18.923825843363385</v>
      </c>
      <c r="J16" s="28">
        <f t="shared" si="1"/>
        <v>6.6768370422971595</v>
      </c>
      <c r="K16" s="27">
        <f t="shared" si="2"/>
        <v>6.9737848141812426</v>
      </c>
      <c r="L16" s="18"/>
      <c r="N16" s="23" t="s">
        <v>39</v>
      </c>
      <c r="O16" s="34">
        <f>100-O15</f>
        <v>81.347349381097274</v>
      </c>
    </row>
    <row r="17" spans="1:12">
      <c r="A17" s="16"/>
      <c r="B17" s="11" t="s">
        <v>25</v>
      </c>
      <c r="C17" s="25">
        <v>366.16966666666667</v>
      </c>
      <c r="D17" s="25">
        <v>403.70966666666664</v>
      </c>
      <c r="E17" s="25">
        <v>331.07</v>
      </c>
      <c r="F17" s="25">
        <v>376.64699999999999</v>
      </c>
      <c r="G17" s="26">
        <v>316.49433333333332</v>
      </c>
      <c r="H17" s="28">
        <f t="shared" si="0"/>
        <v>-15.970568374808957</v>
      </c>
      <c r="I17" s="27">
        <f t="shared" si="3"/>
        <v>13.766575044552521</v>
      </c>
      <c r="J17" s="28">
        <f t="shared" si="1"/>
        <v>5.2494828931797626</v>
      </c>
      <c r="K17" s="27">
        <f t="shared" si="2"/>
        <v>6.4992031733412459</v>
      </c>
      <c r="L17" s="18"/>
    </row>
    <row r="18" spans="1:12">
      <c r="A18" s="16"/>
      <c r="B18" s="11" t="s">
        <v>20</v>
      </c>
      <c r="C18" s="25">
        <v>112.66799999999999</v>
      </c>
      <c r="D18" s="25">
        <v>116.79300000000001</v>
      </c>
      <c r="E18" s="25">
        <v>64.194333333333333</v>
      </c>
      <c r="F18" s="25">
        <v>182.92483333333334</v>
      </c>
      <c r="G18" s="26">
        <v>176.43933333333334</v>
      </c>
      <c r="H18" s="28">
        <f t="shared" si="0"/>
        <v>-3.5454453514148332</v>
      </c>
      <c r="I18" s="27">
        <f t="shared" si="3"/>
        <v>184.95479871016656</v>
      </c>
      <c r="J18" s="28">
        <f t="shared" si="1"/>
        <v>2.9264829239197812</v>
      </c>
      <c r="K18" s="27">
        <f t="shared" si="2"/>
        <v>3.1564453116125142</v>
      </c>
      <c r="L18" s="18"/>
    </row>
    <row r="19" spans="1:12">
      <c r="A19" s="16"/>
      <c r="B19" s="11" t="s">
        <v>26</v>
      </c>
      <c r="C19" s="25">
        <v>184.02200000000002</v>
      </c>
      <c r="D19" s="25">
        <v>122.649</v>
      </c>
      <c r="E19" s="25">
        <v>96.816666666666677</v>
      </c>
      <c r="F19" s="25">
        <v>112.93833333333333</v>
      </c>
      <c r="G19" s="26">
        <v>126.145</v>
      </c>
      <c r="H19" s="28">
        <f t="shared" si="0"/>
        <v>11.693697150362281</v>
      </c>
      <c r="I19" s="27">
        <f t="shared" si="3"/>
        <v>16.651747288689943</v>
      </c>
      <c r="J19" s="28">
        <f t="shared" si="1"/>
        <v>2.0922839678861904</v>
      </c>
      <c r="K19" s="27">
        <f t="shared" si="2"/>
        <v>1.948798674599483</v>
      </c>
      <c r="L19" s="18"/>
    </row>
    <row r="20" spans="1:12">
      <c r="A20" s="16"/>
      <c r="B20" s="11" t="s">
        <v>21</v>
      </c>
      <c r="C20" s="25">
        <v>109.41066666666666</v>
      </c>
      <c r="D20" s="25">
        <v>103.66333333333334</v>
      </c>
      <c r="E20" s="25">
        <v>90.737333333333325</v>
      </c>
      <c r="F20" s="25">
        <v>92.929666666666662</v>
      </c>
      <c r="G20" s="26">
        <v>94.222999999999999</v>
      </c>
      <c r="H20" s="28">
        <f t="shared" si="0"/>
        <v>1.391733533245576</v>
      </c>
      <c r="I20" s="27">
        <f t="shared" si="3"/>
        <v>2.4161315445314635</v>
      </c>
      <c r="J20" s="28">
        <f t="shared" si="1"/>
        <v>1.5628147949275875</v>
      </c>
      <c r="K20" s="27">
        <f t="shared" si="2"/>
        <v>1.6035406746835745</v>
      </c>
      <c r="L20" s="18"/>
    </row>
    <row r="21" spans="1:12">
      <c r="A21" s="16"/>
      <c r="B21" s="11" t="s">
        <v>6</v>
      </c>
      <c r="C21" s="25">
        <v>88.495999999999995</v>
      </c>
      <c r="D21" s="25">
        <v>86.01733333333334</v>
      </c>
      <c r="E21" s="25">
        <v>74.555000000000007</v>
      </c>
      <c r="F21" s="25">
        <v>88.41</v>
      </c>
      <c r="G21" s="26">
        <v>92.606666666666669</v>
      </c>
      <c r="H21" s="28">
        <f t="shared" si="0"/>
        <v>4.7468235116691293</v>
      </c>
      <c r="I21" s="27">
        <f t="shared" si="3"/>
        <v>18.583596002950831</v>
      </c>
      <c r="J21" s="28">
        <f t="shared" si="1"/>
        <v>1.5360057393162403</v>
      </c>
      <c r="K21" s="27">
        <f t="shared" si="2"/>
        <v>1.5255519161312836</v>
      </c>
      <c r="L21" s="18"/>
    </row>
    <row r="22" spans="1:12">
      <c r="A22" s="16"/>
      <c r="B22" s="11" t="s">
        <v>23</v>
      </c>
      <c r="C22" s="25">
        <v>49.115666666666669</v>
      </c>
      <c r="D22" s="25">
        <v>58.519666666666666</v>
      </c>
      <c r="E22" s="25">
        <v>58.69</v>
      </c>
      <c r="F22" s="25">
        <v>71.187666666666672</v>
      </c>
      <c r="G22" s="26">
        <v>75.402333333333331</v>
      </c>
      <c r="H22" s="28">
        <f t="shared" si="0"/>
        <v>5.9205012104156518</v>
      </c>
      <c r="I22" s="27">
        <f t="shared" si="3"/>
        <v>21.29437155676721</v>
      </c>
      <c r="J22" s="28">
        <f t="shared" si="1"/>
        <v>1.2506488023666718</v>
      </c>
      <c r="K22" s="27">
        <f t="shared" si="2"/>
        <v>1.2283732755146302</v>
      </c>
      <c r="L22" s="18"/>
    </row>
    <row r="23" spans="1:12">
      <c r="A23" s="16"/>
      <c r="B23" s="11" t="s">
        <v>8</v>
      </c>
      <c r="C23" s="25">
        <v>77.637333333333345</v>
      </c>
      <c r="D23" s="25">
        <v>84.224000000000004</v>
      </c>
      <c r="E23" s="25">
        <v>63.12433333333334</v>
      </c>
      <c r="F23" s="25">
        <v>73.593666666666664</v>
      </c>
      <c r="G23" s="26">
        <v>71.529666666666671</v>
      </c>
      <c r="H23" s="28">
        <f t="shared" si="0"/>
        <v>-2.8045891630167352</v>
      </c>
      <c r="I23" s="27">
        <f t="shared" si="3"/>
        <v>16.585257666087539</v>
      </c>
      <c r="J23" s="28">
        <f t="shared" si="1"/>
        <v>1.1864154329930627</v>
      </c>
      <c r="K23" s="27">
        <f t="shared" si="2"/>
        <v>1.269889822400863</v>
      </c>
      <c r="L23" s="18"/>
    </row>
    <row r="24" spans="1:12">
      <c r="A24" s="16"/>
      <c r="B24" s="11" t="s">
        <v>11</v>
      </c>
      <c r="C24" s="25">
        <v>62.625666666666667</v>
      </c>
      <c r="D24" s="25">
        <v>56.176000000000009</v>
      </c>
      <c r="E24" s="25">
        <v>44.905333333333338</v>
      </c>
      <c r="F24" s="25">
        <v>64.378</v>
      </c>
      <c r="G24" s="26">
        <v>63.341666666666669</v>
      </c>
      <c r="H24" s="28">
        <f t="shared" si="0"/>
        <v>-1.6097631696128101</v>
      </c>
      <c r="I24" s="27">
        <f t="shared" si="3"/>
        <v>43.363817215475507</v>
      </c>
      <c r="J24" s="28">
        <f t="shared" si="1"/>
        <v>1.0506064740247951</v>
      </c>
      <c r="K24" s="27">
        <f t="shared" si="2"/>
        <v>1.1108695991030402</v>
      </c>
      <c r="L24" s="18"/>
    </row>
    <row r="25" spans="1:12">
      <c r="A25" s="16"/>
      <c r="B25" s="11" t="s">
        <v>16</v>
      </c>
      <c r="C25" s="25">
        <v>48.585000000000001</v>
      </c>
      <c r="D25" s="25">
        <v>50.002999999999993</v>
      </c>
      <c r="E25" s="25">
        <v>52.586999999999996</v>
      </c>
      <c r="F25" s="25">
        <v>54.731666666666662</v>
      </c>
      <c r="G25" s="26">
        <v>51.984666666666669</v>
      </c>
      <c r="H25" s="28">
        <f t="shared" si="0"/>
        <v>-5.0190322482414063</v>
      </c>
      <c r="I25" s="27">
        <f t="shared" si="3"/>
        <v>4.0783210045575169</v>
      </c>
      <c r="J25" s="28">
        <f t="shared" si="1"/>
        <v>0.86223540086863781</v>
      </c>
      <c r="K25" s="27">
        <f t="shared" si="2"/>
        <v>0.94441804045234734</v>
      </c>
      <c r="L25" s="18"/>
    </row>
    <row r="26" spans="1:12">
      <c r="A26" s="16"/>
      <c r="B26" s="11" t="s">
        <v>10</v>
      </c>
      <c r="C26" s="25">
        <v>36.563333333333333</v>
      </c>
      <c r="D26" s="25">
        <v>54.636333333333333</v>
      </c>
      <c r="E26" s="25">
        <v>43.80233333333333</v>
      </c>
      <c r="F26" s="25">
        <v>47.737333333333332</v>
      </c>
      <c r="G26" s="26">
        <v>49.561333333333344</v>
      </c>
      <c r="H26" s="28">
        <f t="shared" si="0"/>
        <v>3.8209088623858634</v>
      </c>
      <c r="I26" s="27">
        <f t="shared" si="3"/>
        <v>8.9835396896664541</v>
      </c>
      <c r="J26" s="28">
        <f t="shared" si="1"/>
        <v>0.82204116818262152</v>
      </c>
      <c r="K26" s="27">
        <f t="shared" si="2"/>
        <v>0.8237278626587996</v>
      </c>
      <c r="L26" s="18"/>
    </row>
    <row r="27" spans="1:12">
      <c r="A27" s="16"/>
      <c r="B27" s="11" t="s">
        <v>19</v>
      </c>
      <c r="C27" s="25">
        <v>49.833666666666666</v>
      </c>
      <c r="D27" s="25">
        <v>56.473999999999997</v>
      </c>
      <c r="E27" s="25">
        <v>40.230666666666671</v>
      </c>
      <c r="F27" s="25">
        <v>52.80466666666667</v>
      </c>
      <c r="G27" s="26">
        <v>46.007666666666672</v>
      </c>
      <c r="H27" s="28">
        <f t="shared" si="0"/>
        <v>-12.871968386632492</v>
      </c>
      <c r="I27" s="27">
        <f t="shared" si="3"/>
        <v>31.254764193152806</v>
      </c>
      <c r="J27" s="28">
        <f t="shared" si="1"/>
        <v>0.76309884154360896</v>
      </c>
      <c r="K27" s="27">
        <f t="shared" si="2"/>
        <v>0.91116684101353995</v>
      </c>
      <c r="L27" s="18"/>
    </row>
    <row r="28" spans="1:12">
      <c r="A28" s="16"/>
      <c r="B28" s="11" t="s">
        <v>9</v>
      </c>
      <c r="C28" s="25">
        <v>47.353666666666662</v>
      </c>
      <c r="D28" s="25">
        <v>42.768333333333338</v>
      </c>
      <c r="E28" s="25">
        <v>43.877333333333333</v>
      </c>
      <c r="F28" s="25">
        <v>40.187333333333335</v>
      </c>
      <c r="G28" s="26">
        <v>44.792999999999999</v>
      </c>
      <c r="H28" s="28">
        <f t="shared" si="0"/>
        <v>11.460493356115521</v>
      </c>
      <c r="I28" s="27">
        <f t="shared" si="3"/>
        <v>-8.4098091649446935</v>
      </c>
      <c r="J28" s="28">
        <f t="shared" si="1"/>
        <v>0.7429519661780184</v>
      </c>
      <c r="K28" s="27">
        <f t="shared" si="2"/>
        <v>0.69344942168163426</v>
      </c>
      <c r="L28" s="18"/>
    </row>
    <row r="29" spans="1:12">
      <c r="A29" s="16"/>
      <c r="B29" s="11" t="s">
        <v>18</v>
      </c>
      <c r="C29" s="25">
        <v>47.401000000000003</v>
      </c>
      <c r="D29" s="25">
        <v>51.387333333333338</v>
      </c>
      <c r="E29" s="25">
        <v>21.770666666666667</v>
      </c>
      <c r="F29" s="25">
        <v>28.238333333333333</v>
      </c>
      <c r="G29" s="26">
        <v>44.757000000000005</v>
      </c>
      <c r="H29" s="28">
        <f t="shared" si="0"/>
        <v>58.497314525172662</v>
      </c>
      <c r="I29" s="27">
        <f t="shared" si="3"/>
        <v>29.708170014698677</v>
      </c>
      <c r="J29" s="28">
        <f t="shared" si="1"/>
        <v>0.74235485790702949</v>
      </c>
      <c r="K29" s="27">
        <f t="shared" si="2"/>
        <v>0.4872643764847932</v>
      </c>
      <c r="L29" s="18"/>
    </row>
    <row r="30" spans="1:12">
      <c r="A30" s="16"/>
      <c r="B30" s="11" t="s">
        <v>15</v>
      </c>
      <c r="C30" s="25">
        <v>37.867666666666665</v>
      </c>
      <c r="D30" s="25">
        <v>37.55466666666667</v>
      </c>
      <c r="E30" s="25">
        <v>32.036666666666669</v>
      </c>
      <c r="F30" s="25">
        <v>28.528666666666666</v>
      </c>
      <c r="G30" s="26">
        <v>43.187000000000005</v>
      </c>
      <c r="H30" s="28">
        <f t="shared" si="0"/>
        <v>51.381066996938763</v>
      </c>
      <c r="I30" s="27">
        <f t="shared" si="3"/>
        <v>-10.949953178649475</v>
      </c>
      <c r="J30" s="28">
        <f t="shared" si="1"/>
        <v>0.71631430275556629</v>
      </c>
      <c r="K30" s="27">
        <f t="shared" si="2"/>
        <v>0.49227420085967666</v>
      </c>
      <c r="L30" s="18"/>
    </row>
    <row r="31" spans="1:12">
      <c r="A31" s="16"/>
      <c r="B31" s="11" t="s">
        <v>12</v>
      </c>
      <c r="C31" s="25">
        <v>41.702333333333328</v>
      </c>
      <c r="D31" s="25">
        <v>45.040666666666674</v>
      </c>
      <c r="E31" s="25">
        <v>34.427</v>
      </c>
      <c r="F31" s="25">
        <v>35.480666666666664</v>
      </c>
      <c r="G31" s="26">
        <v>32.031999999999996</v>
      </c>
      <c r="H31" s="28">
        <f t="shared" si="0"/>
        <v>-9.7198474286465881</v>
      </c>
      <c r="I31" s="27">
        <f t="shared" si="3"/>
        <v>3.0605822949041794</v>
      </c>
      <c r="J31" s="28">
        <f t="shared" si="1"/>
        <v>0.53129367045329134</v>
      </c>
      <c r="K31" s="27">
        <f t="shared" si="2"/>
        <v>0.61223389909454473</v>
      </c>
      <c r="L31" s="18"/>
    </row>
    <row r="32" spans="1:12">
      <c r="A32" s="16"/>
      <c r="B32" s="11" t="s">
        <v>184</v>
      </c>
      <c r="C32" s="25">
        <v>16.319666666666667</v>
      </c>
      <c r="D32" s="25">
        <v>24.416333333333331</v>
      </c>
      <c r="E32" s="25">
        <v>19.937666666666665</v>
      </c>
      <c r="F32" s="25">
        <v>24.239000000000001</v>
      </c>
      <c r="G32" s="26">
        <v>30.351333333333333</v>
      </c>
      <c r="H32" s="28">
        <f t="shared" si="0"/>
        <v>25.21693689233604</v>
      </c>
      <c r="I32" s="27">
        <f t="shared" si="3"/>
        <v>21.573905338304389</v>
      </c>
      <c r="J32" s="28">
        <f t="shared" si="1"/>
        <v>0.50341756024656592</v>
      </c>
      <c r="K32" s="27">
        <f t="shared" si="2"/>
        <v>0.41825418951596188</v>
      </c>
      <c r="L32" s="18"/>
    </row>
    <row r="33" spans="1:14">
      <c r="A33" s="16"/>
      <c r="B33" s="11" t="s">
        <v>22</v>
      </c>
      <c r="C33" s="25">
        <v>33.324333333333328</v>
      </c>
      <c r="D33" s="25">
        <v>37.643999999999998</v>
      </c>
      <c r="E33" s="25">
        <v>31.117666666666668</v>
      </c>
      <c r="F33" s="25">
        <v>42.786000000000001</v>
      </c>
      <c r="G33" s="26">
        <v>29.903000000000002</v>
      </c>
      <c r="H33" s="28">
        <f t="shared" si="0"/>
        <v>-30.110316458654694</v>
      </c>
      <c r="I33" s="27">
        <f t="shared" si="3"/>
        <v>37.497455893222487</v>
      </c>
      <c r="J33" s="28">
        <f t="shared" si="1"/>
        <v>0.4959813507606386</v>
      </c>
      <c r="K33" s="27">
        <f t="shared" si="2"/>
        <v>0.73829051333099316</v>
      </c>
      <c r="L33" s="18"/>
    </row>
    <row r="34" spans="1:14">
      <c r="A34" s="16"/>
      <c r="B34" s="11" t="s">
        <v>4</v>
      </c>
      <c r="C34" s="25">
        <v>36.037666666666667</v>
      </c>
      <c r="D34" s="25">
        <v>40.520666666666664</v>
      </c>
      <c r="E34" s="25">
        <v>28.889666666666667</v>
      </c>
      <c r="F34" s="25">
        <v>34.910333333333334</v>
      </c>
      <c r="G34" s="26">
        <v>26.994</v>
      </c>
      <c r="H34" s="28">
        <f t="shared" si="0"/>
        <v>-22.676189475895391</v>
      </c>
      <c r="I34" s="27">
        <f t="shared" si="3"/>
        <v>20.840208148242169</v>
      </c>
      <c r="J34" s="28">
        <f t="shared" si="1"/>
        <v>0.44773168519655809</v>
      </c>
      <c r="K34" s="27">
        <f t="shared" si="2"/>
        <v>0.60239255637878619</v>
      </c>
      <c r="L34" s="18"/>
    </row>
    <row r="35" spans="1:14">
      <c r="A35" s="16"/>
      <c r="B35" s="11" t="s">
        <v>17</v>
      </c>
      <c r="C35" s="25">
        <v>20.576000000000001</v>
      </c>
      <c r="D35" s="25">
        <v>14.934666666666667</v>
      </c>
      <c r="E35" s="25">
        <v>13.091333333333333</v>
      </c>
      <c r="F35" s="25">
        <v>11.037999999999998</v>
      </c>
      <c r="G35" s="26">
        <v>18.494333333333334</v>
      </c>
      <c r="H35" s="28">
        <f t="shared" si="0"/>
        <v>67.551488796279543</v>
      </c>
      <c r="I35" s="27">
        <f t="shared" si="3"/>
        <v>-15.684676885471315</v>
      </c>
      <c r="J35" s="28">
        <f t="shared" si="1"/>
        <v>0.30675331666000633</v>
      </c>
      <c r="K35" s="27">
        <f t="shared" si="2"/>
        <v>0.19046535516635119</v>
      </c>
      <c r="L35" s="18"/>
    </row>
    <row r="36" spans="1:14">
      <c r="A36" s="16"/>
      <c r="B36" s="11" t="s">
        <v>25</v>
      </c>
      <c r="C36" s="25">
        <v>18.925000000000001</v>
      </c>
      <c r="D36" s="25">
        <v>18.074666666666669</v>
      </c>
      <c r="E36" s="25">
        <v>7.2473333333333336</v>
      </c>
      <c r="F36" s="25">
        <v>7.8880000000000008</v>
      </c>
      <c r="G36" s="26">
        <v>9.7560000000000002</v>
      </c>
      <c r="H36" s="28">
        <f t="shared" si="0"/>
        <v>23.6815415821501</v>
      </c>
      <c r="I36" s="27">
        <f t="shared" si="3"/>
        <v>8.8400331156287528</v>
      </c>
      <c r="J36" s="28">
        <f t="shared" si="1"/>
        <v>0.16181634143800921</v>
      </c>
      <c r="K36" s="27">
        <f t="shared" si="2"/>
        <v>0.13611077383150738</v>
      </c>
      <c r="L36" s="18"/>
    </row>
    <row r="37" spans="1:14">
      <c r="A37" s="16"/>
      <c r="B37" s="11" t="s">
        <v>13</v>
      </c>
      <c r="C37" s="25">
        <v>10.795666666666667</v>
      </c>
      <c r="D37" s="25">
        <v>7.51</v>
      </c>
      <c r="E37" s="25">
        <v>8.963000000000001</v>
      </c>
      <c r="F37" s="25">
        <v>7.0723333333333329</v>
      </c>
      <c r="G37" s="26">
        <v>8.5756666666666685</v>
      </c>
      <c r="H37" s="28">
        <f t="shared" si="0"/>
        <v>21.256539567328115</v>
      </c>
      <c r="I37" s="27">
        <f t="shared" si="3"/>
        <v>-21.094127710216082</v>
      </c>
      <c r="J37" s="28">
        <f t="shared" si="1"/>
        <v>0.14223893044197294</v>
      </c>
      <c r="K37" s="27">
        <f t="shared" si="2"/>
        <v>0.12203610075993457</v>
      </c>
      <c r="L37" s="18"/>
    </row>
    <row r="38" spans="1:14">
      <c r="A38" s="16"/>
      <c r="B38" s="11" t="s">
        <v>14</v>
      </c>
      <c r="C38" s="25">
        <v>3.2246666666666663</v>
      </c>
      <c r="D38" s="25">
        <v>1.8423333333333334</v>
      </c>
      <c r="E38" s="25">
        <v>1.3296666666666666</v>
      </c>
      <c r="F38" s="25">
        <v>1.819</v>
      </c>
      <c r="G38" s="26">
        <v>0.71766666666666667</v>
      </c>
      <c r="H38" s="28">
        <f t="shared" si="0"/>
        <v>-60.546087593916063</v>
      </c>
      <c r="I38" s="27">
        <f t="shared" si="3"/>
        <v>36.801203309100039</v>
      </c>
      <c r="J38" s="28">
        <f t="shared" si="1"/>
        <v>1.1903463957770734E-2</v>
      </c>
      <c r="K38" s="27">
        <f t="shared" si="2"/>
        <v>3.1387613793041565E-2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61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1608.8853333333334</v>
      </c>
      <c r="D13" s="26">
        <v>1966.6563333333334</v>
      </c>
      <c r="E13" s="26">
        <v>1793.8983333333333</v>
      </c>
      <c r="F13" s="26">
        <v>2372.7826666666665</v>
      </c>
      <c r="G13" s="26">
        <v>2652.9313333333334</v>
      </c>
      <c r="H13" s="28">
        <f t="shared" ref="H13:H38" si="0">IF(OR(OR(G13=0,F13=0),G13=""),"",(G13/F13-1)*100)</f>
        <v>11.806756286711483</v>
      </c>
      <c r="I13" s="27">
        <f>IF(OR(OR(G13=0,F13=0),F13=""),"",(F13/E13-1)*100)</f>
        <v>32.269628806537717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776.02499999999998</v>
      </c>
      <c r="D14" s="25">
        <f>D13-SUM(D15:D38)</f>
        <v>855.20666666666671</v>
      </c>
      <c r="E14" s="25">
        <f>E13-SUM(E15:E38)</f>
        <v>686.6883333333335</v>
      </c>
      <c r="F14" s="25">
        <f>F13-SUM(F15:F38)</f>
        <v>978.81733333333295</v>
      </c>
      <c r="G14" s="26">
        <f>G13-SUM(G15:G38)</f>
        <v>1200.2053333333333</v>
      </c>
      <c r="H14" s="28">
        <f t="shared" si="0"/>
        <v>22.617907597331801</v>
      </c>
      <c r="I14" s="27">
        <f>IF(OR(OR(G14=0,F14=0),F14=""),"",(F14/E14-1)*100)</f>
        <v>42.541715916730681</v>
      </c>
      <c r="J14" s="28">
        <f t="shared" si="1"/>
        <v>45.24072365737824</v>
      </c>
      <c r="K14" s="27">
        <f t="shared" si="2"/>
        <v>41.251874732732915</v>
      </c>
      <c r="L14" s="18"/>
    </row>
    <row r="15" spans="1:15">
      <c r="A15" s="16"/>
      <c r="B15" s="12" t="s">
        <v>5</v>
      </c>
      <c r="C15" s="109">
        <v>249.99433333333332</v>
      </c>
      <c r="D15" s="109">
        <v>424.58099999999996</v>
      </c>
      <c r="E15" s="109">
        <v>423.2283333333333</v>
      </c>
      <c r="F15" s="109">
        <v>436.67933333333332</v>
      </c>
      <c r="G15" s="109">
        <v>554.0096666666667</v>
      </c>
      <c r="H15" s="50">
        <f t="shared" si="0"/>
        <v>26.868762585512805</v>
      </c>
      <c r="I15" s="36">
        <f t="shared" ref="I15:I38" si="3">IF(OR(OR(G15=0,F15=0),F15=""),"",(F15/E15-1)*100)</f>
        <v>3.1781898659903884</v>
      </c>
      <c r="J15" s="50">
        <f t="shared" si="1"/>
        <v>20.882925227113557</v>
      </c>
      <c r="K15" s="36">
        <f t="shared" si="2"/>
        <v>18.403680179727093</v>
      </c>
      <c r="L15" s="18"/>
      <c r="N15" s="23" t="s">
        <v>5</v>
      </c>
      <c r="O15" s="34">
        <f>J15</f>
        <v>20.882925227113557</v>
      </c>
    </row>
    <row r="16" spans="1:15">
      <c r="A16" s="16"/>
      <c r="B16" s="11" t="s">
        <v>24</v>
      </c>
      <c r="C16" s="55">
        <v>98.095333333333329</v>
      </c>
      <c r="D16" s="55">
        <v>140.41800000000001</v>
      </c>
      <c r="E16" s="55">
        <v>166.65800000000002</v>
      </c>
      <c r="F16" s="55">
        <v>235.03766666666669</v>
      </c>
      <c r="G16" s="56">
        <v>194.30500000000001</v>
      </c>
      <c r="H16" s="28">
        <f t="shared" si="0"/>
        <v>-17.330271885499215</v>
      </c>
      <c r="I16" s="27">
        <f t="shared" si="3"/>
        <v>41.02993355654494</v>
      </c>
      <c r="J16" s="28">
        <f t="shared" si="1"/>
        <v>7.3241624296344394</v>
      </c>
      <c r="K16" s="27">
        <f t="shared" si="2"/>
        <v>9.9055707869297773</v>
      </c>
      <c r="L16" s="18"/>
      <c r="N16" s="23" t="s">
        <v>39</v>
      </c>
      <c r="O16" s="34">
        <f>100-O15</f>
        <v>79.11707477288644</v>
      </c>
    </row>
    <row r="17" spans="1:12">
      <c r="A17" s="16"/>
      <c r="B17" s="11" t="s">
        <v>25</v>
      </c>
      <c r="C17" s="25">
        <v>111.95533333333333</v>
      </c>
      <c r="D17" s="25">
        <v>135.81433333333334</v>
      </c>
      <c r="E17" s="25">
        <v>130.40233333333333</v>
      </c>
      <c r="F17" s="25">
        <v>192.62199999999999</v>
      </c>
      <c r="G17" s="26">
        <v>150.46033333333335</v>
      </c>
      <c r="H17" s="28">
        <f t="shared" si="0"/>
        <v>-21.888292441500269</v>
      </c>
      <c r="I17" s="27">
        <f t="shared" si="3"/>
        <v>47.713614531437322</v>
      </c>
      <c r="J17" s="28">
        <f t="shared" si="1"/>
        <v>5.6714748490788933</v>
      </c>
      <c r="K17" s="27">
        <f t="shared" si="2"/>
        <v>8.1179790591862044</v>
      </c>
      <c r="L17" s="18"/>
    </row>
    <row r="18" spans="1:12">
      <c r="A18" s="16"/>
      <c r="B18" s="11" t="s">
        <v>26</v>
      </c>
      <c r="C18" s="25">
        <v>85.341666666666654</v>
      </c>
      <c r="D18" s="25">
        <v>47.989666666666665</v>
      </c>
      <c r="E18" s="25">
        <v>42.277999999999999</v>
      </c>
      <c r="F18" s="25">
        <v>49.976666666666667</v>
      </c>
      <c r="G18" s="26">
        <v>74.838666666666654</v>
      </c>
      <c r="H18" s="28">
        <f t="shared" si="0"/>
        <v>49.747215367171329</v>
      </c>
      <c r="I18" s="27">
        <f t="shared" si="3"/>
        <v>18.209628333096806</v>
      </c>
      <c r="J18" s="28">
        <f t="shared" si="1"/>
        <v>2.8209801635775462</v>
      </c>
      <c r="K18" s="27">
        <f t="shared" si="2"/>
        <v>2.1062471236303706</v>
      </c>
      <c r="L18" s="18"/>
    </row>
    <row r="19" spans="1:12">
      <c r="A19" s="16"/>
      <c r="B19" s="11" t="s">
        <v>20</v>
      </c>
      <c r="C19" s="25">
        <v>27.925000000000001</v>
      </c>
      <c r="D19" s="25">
        <v>28.307999999999996</v>
      </c>
      <c r="E19" s="25">
        <v>27.738333333333333</v>
      </c>
      <c r="F19" s="25">
        <v>63.892333333333333</v>
      </c>
      <c r="G19" s="26">
        <v>73.023666666666671</v>
      </c>
      <c r="H19" s="28">
        <f t="shared" si="0"/>
        <v>14.291751227325133</v>
      </c>
      <c r="I19" s="27">
        <f t="shared" si="3"/>
        <v>130.33948206453167</v>
      </c>
      <c r="J19" s="28">
        <f t="shared" si="1"/>
        <v>2.7525652755932621</v>
      </c>
      <c r="K19" s="27">
        <f t="shared" si="2"/>
        <v>2.6927174675922001</v>
      </c>
      <c r="L19" s="18"/>
    </row>
    <row r="20" spans="1:12">
      <c r="A20" s="16"/>
      <c r="B20" s="11" t="s">
        <v>6</v>
      </c>
      <c r="C20" s="25">
        <v>22.012666666666664</v>
      </c>
      <c r="D20" s="25">
        <v>42.236333333333334</v>
      </c>
      <c r="E20" s="25">
        <v>34.701000000000001</v>
      </c>
      <c r="F20" s="25">
        <v>56.762</v>
      </c>
      <c r="G20" s="26">
        <v>41.332333333333331</v>
      </c>
      <c r="H20" s="28">
        <f t="shared" si="0"/>
        <v>-27.183091974677897</v>
      </c>
      <c r="I20" s="27">
        <f t="shared" si="3"/>
        <v>63.574536756865797</v>
      </c>
      <c r="J20" s="28">
        <f t="shared" si="1"/>
        <v>1.5579873031014495</v>
      </c>
      <c r="K20" s="27">
        <f t="shared" si="2"/>
        <v>2.3922123503936592</v>
      </c>
      <c r="L20" s="18"/>
    </row>
    <row r="21" spans="1:12">
      <c r="A21" s="16"/>
      <c r="B21" s="11" t="s">
        <v>8</v>
      </c>
      <c r="C21" s="25">
        <v>31.843999999999994</v>
      </c>
      <c r="D21" s="25">
        <v>41.272333333333336</v>
      </c>
      <c r="E21" s="25">
        <v>41.009</v>
      </c>
      <c r="F21" s="25">
        <v>43.494999999999997</v>
      </c>
      <c r="G21" s="26">
        <v>40.905999999999999</v>
      </c>
      <c r="H21" s="28">
        <f t="shared" si="0"/>
        <v>-5.952408322795721</v>
      </c>
      <c r="I21" s="27">
        <f t="shared" si="3"/>
        <v>6.0620839327952369</v>
      </c>
      <c r="J21" s="28">
        <f t="shared" si="1"/>
        <v>1.5419170291378315</v>
      </c>
      <c r="K21" s="27">
        <f t="shared" si="2"/>
        <v>1.8330798100907684</v>
      </c>
      <c r="L21" s="18"/>
    </row>
    <row r="22" spans="1:12">
      <c r="A22" s="16"/>
      <c r="B22" s="11" t="s">
        <v>23</v>
      </c>
      <c r="C22" s="25">
        <v>14.923000000000002</v>
      </c>
      <c r="D22" s="25">
        <v>24.469666666666669</v>
      </c>
      <c r="E22" s="25">
        <v>29.611000000000001</v>
      </c>
      <c r="F22" s="25">
        <v>35.562666666666672</v>
      </c>
      <c r="G22" s="26">
        <v>39.937666666666665</v>
      </c>
      <c r="H22" s="28">
        <f t="shared" si="0"/>
        <v>12.302227054589054</v>
      </c>
      <c r="I22" s="27">
        <f t="shared" si="3"/>
        <v>20.099512568527466</v>
      </c>
      <c r="J22" s="28">
        <f t="shared" si="1"/>
        <v>1.5054165241618265</v>
      </c>
      <c r="K22" s="27">
        <f t="shared" si="2"/>
        <v>1.4987747157065099</v>
      </c>
      <c r="L22" s="18"/>
    </row>
    <row r="23" spans="1:12">
      <c r="A23" s="16"/>
      <c r="B23" s="11" t="s">
        <v>11</v>
      </c>
      <c r="C23" s="25">
        <v>19.672333333333331</v>
      </c>
      <c r="D23" s="25">
        <v>21.507000000000001</v>
      </c>
      <c r="E23" s="25">
        <v>22.777333333333335</v>
      </c>
      <c r="F23" s="25">
        <v>38.186999999999998</v>
      </c>
      <c r="G23" s="26">
        <v>37.70366666666667</v>
      </c>
      <c r="H23" s="28">
        <f t="shared" si="0"/>
        <v>-1.2657012421329994</v>
      </c>
      <c r="I23" s="27">
        <f t="shared" si="3"/>
        <v>67.653515190540276</v>
      </c>
      <c r="J23" s="28">
        <f t="shared" si="1"/>
        <v>1.4212077860037591</v>
      </c>
      <c r="K23" s="27">
        <f t="shared" si="2"/>
        <v>1.6093762204376634</v>
      </c>
      <c r="L23" s="18"/>
    </row>
    <row r="24" spans="1:12">
      <c r="A24" s="16"/>
      <c r="B24" s="11" t="s">
        <v>21</v>
      </c>
      <c r="C24" s="25">
        <v>23.96466666666667</v>
      </c>
      <c r="D24" s="25">
        <v>28.199000000000002</v>
      </c>
      <c r="E24" s="25">
        <v>29.570999999999998</v>
      </c>
      <c r="F24" s="25">
        <v>41.758333333333333</v>
      </c>
      <c r="G24" s="26">
        <v>33.274666666666668</v>
      </c>
      <c r="H24" s="28">
        <f t="shared" si="0"/>
        <v>-20.316104569946113</v>
      </c>
      <c r="I24" s="27">
        <f t="shared" si="3"/>
        <v>41.213801810332207</v>
      </c>
      <c r="J24" s="28">
        <f t="shared" si="1"/>
        <v>1.2542603816608398</v>
      </c>
      <c r="K24" s="27">
        <f t="shared" si="2"/>
        <v>1.759888670798337</v>
      </c>
      <c r="L24" s="18"/>
    </row>
    <row r="25" spans="1:12">
      <c r="A25" s="16"/>
      <c r="B25" s="11" t="s">
        <v>9</v>
      </c>
      <c r="C25" s="25">
        <v>17.328333333333337</v>
      </c>
      <c r="D25" s="25">
        <v>16.218999999999998</v>
      </c>
      <c r="E25" s="25">
        <v>17.768666666666665</v>
      </c>
      <c r="F25" s="25">
        <v>19.089333333333332</v>
      </c>
      <c r="G25" s="26">
        <v>29.860333333333333</v>
      </c>
      <c r="H25" s="28">
        <f t="shared" si="0"/>
        <v>56.424181043514722</v>
      </c>
      <c r="I25" s="27">
        <f t="shared" si="3"/>
        <v>7.4325591865831209</v>
      </c>
      <c r="J25" s="28">
        <f t="shared" si="1"/>
        <v>1.1255599780569769</v>
      </c>
      <c r="K25" s="27">
        <f t="shared" si="2"/>
        <v>0.80451250767734317</v>
      </c>
      <c r="L25" s="18"/>
    </row>
    <row r="26" spans="1:12">
      <c r="A26" s="16"/>
      <c r="B26" s="11" t="s">
        <v>10</v>
      </c>
      <c r="C26" s="25">
        <v>11.166666666666666</v>
      </c>
      <c r="D26" s="25">
        <v>17.743333333333332</v>
      </c>
      <c r="E26" s="25">
        <v>18.93</v>
      </c>
      <c r="F26" s="25">
        <v>24.151</v>
      </c>
      <c r="G26" s="26">
        <v>26.083333333333332</v>
      </c>
      <c r="H26" s="28">
        <f t="shared" si="0"/>
        <v>8.0010489558748343</v>
      </c>
      <c r="I26" s="27">
        <f t="shared" si="3"/>
        <v>27.580559957739048</v>
      </c>
      <c r="J26" s="28">
        <f t="shared" si="1"/>
        <v>0.98318916157397707</v>
      </c>
      <c r="K26" s="27">
        <f t="shared" si="2"/>
        <v>1.0178344750776445</v>
      </c>
      <c r="L26" s="18"/>
    </row>
    <row r="27" spans="1:12">
      <c r="A27" s="16"/>
      <c r="B27" s="11" t="s">
        <v>19</v>
      </c>
      <c r="C27" s="25">
        <v>15.002333333333334</v>
      </c>
      <c r="D27" s="25">
        <v>19.841666666666669</v>
      </c>
      <c r="E27" s="25">
        <v>18.023333333333333</v>
      </c>
      <c r="F27" s="25">
        <v>28.831333333333333</v>
      </c>
      <c r="G27" s="26">
        <v>23.841666666666669</v>
      </c>
      <c r="H27" s="28">
        <f t="shared" si="0"/>
        <v>-17.306402756260542</v>
      </c>
      <c r="I27" s="27">
        <f t="shared" si="3"/>
        <v>59.966709820602929</v>
      </c>
      <c r="J27" s="28">
        <f t="shared" si="1"/>
        <v>0.89869143490835424</v>
      </c>
      <c r="K27" s="27">
        <f t="shared" si="2"/>
        <v>1.215085297880913</v>
      </c>
      <c r="L27" s="18"/>
    </row>
    <row r="28" spans="1:12">
      <c r="A28" s="16"/>
      <c r="B28" s="11" t="s">
        <v>18</v>
      </c>
      <c r="C28" s="25">
        <v>11.884666666666666</v>
      </c>
      <c r="D28" s="25">
        <v>18.235333333333333</v>
      </c>
      <c r="E28" s="25">
        <v>9.6980000000000004</v>
      </c>
      <c r="F28" s="25">
        <v>12.971333333333334</v>
      </c>
      <c r="G28" s="26">
        <v>21.019666666666666</v>
      </c>
      <c r="H28" s="28">
        <f t="shared" si="0"/>
        <v>62.047078172380111</v>
      </c>
      <c r="I28" s="27">
        <f t="shared" si="3"/>
        <v>33.752663779473437</v>
      </c>
      <c r="J28" s="28">
        <f t="shared" si="1"/>
        <v>0.79231853469256763</v>
      </c>
      <c r="K28" s="27">
        <f t="shared" si="2"/>
        <v>0.54667178395886251</v>
      </c>
      <c r="L28" s="18"/>
    </row>
    <row r="29" spans="1:12">
      <c r="A29" s="16"/>
      <c r="B29" s="11" t="s">
        <v>15</v>
      </c>
      <c r="C29" s="25">
        <v>10.281000000000001</v>
      </c>
      <c r="D29" s="25">
        <v>12.869</v>
      </c>
      <c r="E29" s="25">
        <v>8.2200000000000006</v>
      </c>
      <c r="F29" s="25">
        <v>9.1116666666666664</v>
      </c>
      <c r="G29" s="26">
        <v>18.522666666666666</v>
      </c>
      <c r="H29" s="28">
        <f t="shared" si="0"/>
        <v>103.28516553868666</v>
      </c>
      <c r="I29" s="27">
        <f t="shared" si="3"/>
        <v>10.847526358475257</v>
      </c>
      <c r="J29" s="28">
        <f t="shared" si="1"/>
        <v>0.69819623425358157</v>
      </c>
      <c r="K29" s="27">
        <f t="shared" si="2"/>
        <v>0.38400763772718055</v>
      </c>
      <c r="L29" s="18"/>
    </row>
    <row r="30" spans="1:12">
      <c r="A30" s="16"/>
      <c r="B30" s="11" t="s">
        <v>4</v>
      </c>
      <c r="C30" s="25">
        <v>12.368333333333334</v>
      </c>
      <c r="D30" s="25">
        <v>12.927666666666667</v>
      </c>
      <c r="E30" s="25">
        <v>10.566000000000001</v>
      </c>
      <c r="F30" s="25">
        <v>13.823333333333332</v>
      </c>
      <c r="G30" s="26">
        <v>16.940000000000001</v>
      </c>
      <c r="H30" s="28">
        <f t="shared" si="0"/>
        <v>22.546419098143254</v>
      </c>
      <c r="I30" s="27">
        <f t="shared" si="3"/>
        <v>30.82844343491702</v>
      </c>
      <c r="J30" s="28">
        <f t="shared" si="1"/>
        <v>0.63853895451999387</v>
      </c>
      <c r="K30" s="27">
        <f t="shared" si="2"/>
        <v>0.58257899164244287</v>
      </c>
      <c r="L30" s="18"/>
    </row>
    <row r="31" spans="1:12">
      <c r="A31" s="16"/>
      <c r="B31" s="11" t="s">
        <v>12</v>
      </c>
      <c r="C31" s="25">
        <v>13.092333333333334</v>
      </c>
      <c r="D31" s="25">
        <v>20.703333333333333</v>
      </c>
      <c r="E31" s="25">
        <v>19.102666666666668</v>
      </c>
      <c r="F31" s="25">
        <v>20.424666666666667</v>
      </c>
      <c r="G31" s="26">
        <v>16.820333333333334</v>
      </c>
      <c r="H31" s="28">
        <f t="shared" si="0"/>
        <v>-17.646962822730682</v>
      </c>
      <c r="I31" s="27">
        <f t="shared" si="3"/>
        <v>6.9204997557060111</v>
      </c>
      <c r="J31" s="28">
        <f t="shared" si="1"/>
        <v>0.63402822085858734</v>
      </c>
      <c r="K31" s="27">
        <f t="shared" si="2"/>
        <v>0.86078961017359656</v>
      </c>
      <c r="L31" s="18"/>
    </row>
    <row r="32" spans="1:12">
      <c r="A32" s="16"/>
      <c r="B32" s="11" t="s">
        <v>22</v>
      </c>
      <c r="C32" s="25">
        <v>14.507666666666667</v>
      </c>
      <c r="D32" s="25">
        <v>15.069000000000001</v>
      </c>
      <c r="E32" s="25">
        <v>11.749666666666668</v>
      </c>
      <c r="F32" s="25">
        <v>19.800333333333334</v>
      </c>
      <c r="G32" s="26">
        <v>16.800666666666668</v>
      </c>
      <c r="H32" s="28">
        <f t="shared" si="0"/>
        <v>-15.149576606454429</v>
      </c>
      <c r="I32" s="27">
        <f t="shared" si="3"/>
        <v>68.518255837045004</v>
      </c>
      <c r="J32" s="28">
        <f t="shared" si="1"/>
        <v>0.63328690251311948</v>
      </c>
      <c r="K32" s="27">
        <f t="shared" si="2"/>
        <v>0.83447732535695085</v>
      </c>
      <c r="L32" s="18"/>
    </row>
    <row r="33" spans="1:14">
      <c r="A33" s="16"/>
      <c r="B33" s="11" t="s">
        <v>16</v>
      </c>
      <c r="C33" s="25">
        <v>18.723333333333333</v>
      </c>
      <c r="D33" s="25">
        <v>21.424000000000003</v>
      </c>
      <c r="E33" s="25">
        <v>25.328666666666663</v>
      </c>
      <c r="F33" s="25">
        <v>28.464333333333332</v>
      </c>
      <c r="G33" s="26">
        <v>15.702333333333334</v>
      </c>
      <c r="H33" s="28">
        <f t="shared" si="0"/>
        <v>-44.835056737671707</v>
      </c>
      <c r="I33" s="27">
        <f t="shared" si="3"/>
        <v>12.379912089069055</v>
      </c>
      <c r="J33" s="28">
        <f t="shared" si="1"/>
        <v>0.59188615762639407</v>
      </c>
      <c r="K33" s="27">
        <f t="shared" si="2"/>
        <v>1.1996182260266006</v>
      </c>
      <c r="L33" s="18"/>
    </row>
    <row r="34" spans="1:14">
      <c r="A34" s="16"/>
      <c r="B34" s="11" t="s">
        <v>184</v>
      </c>
      <c r="C34" s="25">
        <v>5.3663333333333334</v>
      </c>
      <c r="D34" s="25">
        <v>9.9210000000000012</v>
      </c>
      <c r="E34" s="25">
        <v>8.4756666666666671</v>
      </c>
      <c r="F34" s="25">
        <v>12.517333333333333</v>
      </c>
      <c r="G34" s="26">
        <v>12.368</v>
      </c>
      <c r="H34" s="28">
        <f t="shared" si="0"/>
        <v>-1.1930123561993966</v>
      </c>
      <c r="I34" s="27">
        <f t="shared" si="3"/>
        <v>47.685531128328137</v>
      </c>
      <c r="J34" s="28">
        <f t="shared" si="1"/>
        <v>0.4662012862752824</v>
      </c>
      <c r="K34" s="27">
        <f t="shared" si="2"/>
        <v>0.52753813103826896</v>
      </c>
      <c r="L34" s="18"/>
    </row>
    <row r="35" spans="1:14">
      <c r="A35" s="16"/>
      <c r="B35" s="11" t="s">
        <v>17</v>
      </c>
      <c r="C35" s="25">
        <v>7.3573333333333331</v>
      </c>
      <c r="D35" s="25">
        <v>4.3286666666666669</v>
      </c>
      <c r="E35" s="25">
        <v>5.1396666666666668</v>
      </c>
      <c r="F35" s="25">
        <v>5.4153333333333329</v>
      </c>
      <c r="G35" s="26">
        <v>8.5056666666666665</v>
      </c>
      <c r="H35" s="28">
        <f t="shared" si="0"/>
        <v>57.066354795026484</v>
      </c>
      <c r="I35" s="27">
        <f t="shared" si="3"/>
        <v>5.3635125494519542</v>
      </c>
      <c r="J35" s="28">
        <f t="shared" si="1"/>
        <v>0.32061390205601503</v>
      </c>
      <c r="K35" s="27">
        <f t="shared" si="2"/>
        <v>0.22822711112185015</v>
      </c>
      <c r="L35" s="18"/>
    </row>
    <row r="36" spans="1:14">
      <c r="A36" s="16"/>
      <c r="B36" s="11" t="s">
        <v>25</v>
      </c>
      <c r="C36" s="25">
        <v>5.9433333333333325</v>
      </c>
      <c r="D36" s="25">
        <v>5.431333333333332</v>
      </c>
      <c r="E36" s="25">
        <v>2.4763333333333333</v>
      </c>
      <c r="F36" s="25">
        <v>2.4510000000000001</v>
      </c>
      <c r="G36" s="26">
        <v>3.3593333333333333</v>
      </c>
      <c r="H36" s="28">
        <f t="shared" si="0"/>
        <v>37.059703522371819</v>
      </c>
      <c r="I36" s="27">
        <f t="shared" si="3"/>
        <v>-1.0230179028132946</v>
      </c>
      <c r="J36" s="28">
        <f t="shared" si="1"/>
        <v>0.12662722518009636</v>
      </c>
      <c r="K36" s="27">
        <f t="shared" si="2"/>
        <v>0.10329643900522988</v>
      </c>
      <c r="L36" s="18"/>
    </row>
    <row r="37" spans="1:14">
      <c r="A37" s="16"/>
      <c r="B37" s="11" t="s">
        <v>13</v>
      </c>
      <c r="C37" s="25">
        <v>2.972</v>
      </c>
      <c r="D37" s="25">
        <v>1.2663333333333333</v>
      </c>
      <c r="E37" s="25">
        <v>3.0519999999999996</v>
      </c>
      <c r="F37" s="25">
        <v>2.085</v>
      </c>
      <c r="G37" s="26">
        <v>2.62</v>
      </c>
      <c r="H37" s="28">
        <f t="shared" si="0"/>
        <v>25.659472422062368</v>
      </c>
      <c r="I37" s="27">
        <f t="shared" si="3"/>
        <v>-31.684141546526856</v>
      </c>
      <c r="J37" s="28">
        <f t="shared" si="1"/>
        <v>9.8758681277590549E-2</v>
      </c>
      <c r="K37" s="27">
        <f t="shared" si="2"/>
        <v>8.7871511760874849E-2</v>
      </c>
      <c r="L37" s="18"/>
    </row>
    <row r="38" spans="1:14">
      <c r="A38" s="16"/>
      <c r="B38" s="11" t="s">
        <v>14</v>
      </c>
      <c r="C38" s="25">
        <v>1.1383333333333334</v>
      </c>
      <c r="D38" s="25">
        <v>0.67466666666666664</v>
      </c>
      <c r="E38" s="25">
        <v>0.70499999999999996</v>
      </c>
      <c r="F38" s="25">
        <v>0.85633333333333328</v>
      </c>
      <c r="G38" s="26">
        <v>0.49033333333333334</v>
      </c>
      <c r="H38" s="28">
        <f t="shared" si="0"/>
        <v>-42.74036590112884</v>
      </c>
      <c r="I38" s="27">
        <f t="shared" si="3"/>
        <v>21.465721040189134</v>
      </c>
      <c r="J38" s="28">
        <f t="shared" si="1"/>
        <v>1.8482699765818792E-2</v>
      </c>
      <c r="K38" s="27">
        <f t="shared" si="2"/>
        <v>3.6089834326728618E-2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629.27599999999995</v>
      </c>
      <c r="D13" s="26">
        <v>668.79</v>
      </c>
      <c r="E13" s="26">
        <v>604.06500000000005</v>
      </c>
      <c r="F13" s="26">
        <v>883.01866666666649</v>
      </c>
      <c r="G13" s="26">
        <v>940.85300000000007</v>
      </c>
      <c r="H13" s="28">
        <f t="shared" ref="H13:H39" si="0">IF(OR(OR(G13=0,F13=0),G13=""),"",(G13/F13-1)*100)</f>
        <v>6.5496161651547036</v>
      </c>
      <c r="I13" s="27">
        <f>IF(OR(OR(G13=0,F13=0),F13=""),"",(F13/E13-1)*100)</f>
        <v>46.179412259718156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30</v>
      </c>
      <c r="C14" s="25">
        <f>C13-SUM(C15:C39)</f>
        <v>357.29366666666652</v>
      </c>
      <c r="D14" s="25">
        <f t="shared" ref="D14:G14" si="3">D13-SUM(D15:D39)</f>
        <v>316.75150000000002</v>
      </c>
      <c r="E14" s="25">
        <f t="shared" si="3"/>
        <v>266.42033333333336</v>
      </c>
      <c r="F14" s="25">
        <f t="shared" si="3"/>
        <v>397.70099999999991</v>
      </c>
      <c r="G14" s="26">
        <f t="shared" si="3"/>
        <v>451.29933333333338</v>
      </c>
      <c r="H14" s="28">
        <f t="shared" si="0"/>
        <v>13.477042635883119</v>
      </c>
      <c r="I14" s="27">
        <f>IF(OR(OR(G14=0,F14=0),F14=""),"",(F14/E14-1)*100)</f>
        <v>49.275768491143637</v>
      </c>
      <c r="J14" s="28">
        <f t="shared" si="1"/>
        <v>47.967039838671219</v>
      </c>
      <c r="K14" s="27">
        <f t="shared" si="2"/>
        <v>45.038798726791725</v>
      </c>
      <c r="L14" s="18"/>
    </row>
    <row r="15" spans="1:15">
      <c r="A15" s="16"/>
      <c r="B15" s="12" t="s">
        <v>5</v>
      </c>
      <c r="C15" s="109">
        <v>87.748666666666665</v>
      </c>
      <c r="D15" s="109">
        <v>138.81199999999998</v>
      </c>
      <c r="E15" s="109">
        <v>128.46699999999998</v>
      </c>
      <c r="F15" s="109">
        <v>146.75900000000001</v>
      </c>
      <c r="G15" s="109">
        <v>217.58933333333334</v>
      </c>
      <c r="H15" s="50">
        <f t="shared" si="0"/>
        <v>48.263025322694574</v>
      </c>
      <c r="I15" s="36">
        <f t="shared" ref="I15:I39" si="4">IF(OR(OR(G15=0,F15=0),F15=""),"",(F15/E15-1)*100)</f>
        <v>14.238676080238521</v>
      </c>
      <c r="J15" s="50">
        <f t="shared" si="1"/>
        <v>23.126815063918947</v>
      </c>
      <c r="K15" s="36">
        <f t="shared" si="2"/>
        <v>16.62014695046085</v>
      </c>
      <c r="L15" s="18"/>
      <c r="N15" s="23" t="s">
        <v>5</v>
      </c>
      <c r="O15" s="34">
        <f>J15</f>
        <v>23.126815063918947</v>
      </c>
    </row>
    <row r="16" spans="1:15">
      <c r="A16" s="16"/>
      <c r="B16" s="11" t="s">
        <v>24</v>
      </c>
      <c r="C16" s="55">
        <v>28.694333333333333</v>
      </c>
      <c r="D16" s="55">
        <v>49.027000000000008</v>
      </c>
      <c r="E16" s="55">
        <v>58.601333333333336</v>
      </c>
      <c r="F16" s="55">
        <v>107.907</v>
      </c>
      <c r="G16" s="56">
        <v>73.718999999999994</v>
      </c>
      <c r="H16" s="28">
        <f t="shared" si="0"/>
        <v>-31.682837999388369</v>
      </c>
      <c r="I16" s="27">
        <f t="shared" si="4"/>
        <v>84.137448522217923</v>
      </c>
      <c r="J16" s="28">
        <f t="shared" si="1"/>
        <v>7.8353366572673933</v>
      </c>
      <c r="K16" s="27">
        <f t="shared" si="2"/>
        <v>12.22023996472706</v>
      </c>
      <c r="L16" s="18"/>
      <c r="N16" s="23" t="s">
        <v>39</v>
      </c>
      <c r="O16" s="34">
        <f>100-O15</f>
        <v>76.87318493608106</v>
      </c>
    </row>
    <row r="17" spans="1:12">
      <c r="A17" s="16"/>
      <c r="B17" s="11" t="s">
        <v>25</v>
      </c>
      <c r="C17" s="25">
        <v>41.716000000000001</v>
      </c>
      <c r="D17" s="25">
        <v>52.589666666666666</v>
      </c>
      <c r="E17" s="25">
        <v>52.237333333333332</v>
      </c>
      <c r="F17" s="25">
        <v>86.094999999999999</v>
      </c>
      <c r="G17" s="26">
        <v>50.128000000000007</v>
      </c>
      <c r="H17" s="28">
        <f t="shared" si="0"/>
        <v>-41.775945176839521</v>
      </c>
      <c r="I17" s="27">
        <f t="shared" si="4"/>
        <v>64.815074786870184</v>
      </c>
      <c r="J17" s="28">
        <f t="shared" si="1"/>
        <v>5.3279311433348253</v>
      </c>
      <c r="K17" s="27">
        <f t="shared" si="2"/>
        <v>9.7500770085645616</v>
      </c>
      <c r="L17" s="18"/>
    </row>
    <row r="18" spans="1:12">
      <c r="A18" s="16"/>
      <c r="B18" s="11" t="s">
        <v>20</v>
      </c>
      <c r="C18" s="25">
        <v>7.5156666666666672</v>
      </c>
      <c r="D18" s="25">
        <v>7.0680000000000005</v>
      </c>
      <c r="E18" s="25">
        <v>6.7813333333333334</v>
      </c>
      <c r="F18" s="25">
        <v>19.512666666666664</v>
      </c>
      <c r="G18" s="26">
        <v>25.787000000000003</v>
      </c>
      <c r="H18" s="28">
        <f t="shared" si="0"/>
        <v>32.155181249786494</v>
      </c>
      <c r="I18" s="27">
        <f t="shared" si="4"/>
        <v>187.74085725521036</v>
      </c>
      <c r="J18" s="28">
        <f t="shared" si="1"/>
        <v>2.7408107323885877</v>
      </c>
      <c r="K18" s="27">
        <f t="shared" si="2"/>
        <v>2.2097683099187035</v>
      </c>
      <c r="L18" s="18"/>
    </row>
    <row r="19" spans="1:12">
      <c r="A19" s="16"/>
      <c r="B19" s="11" t="s">
        <v>11</v>
      </c>
      <c r="C19" s="25">
        <v>6.2873333333333337</v>
      </c>
      <c r="D19" s="25">
        <v>5.6876666666666678</v>
      </c>
      <c r="E19" s="25">
        <v>7.1206666666666676</v>
      </c>
      <c r="F19" s="25">
        <v>13.523666666666665</v>
      </c>
      <c r="G19" s="26">
        <v>15.788333333333332</v>
      </c>
      <c r="H19" s="28">
        <f t="shared" si="0"/>
        <v>16.745951541741633</v>
      </c>
      <c r="I19" s="27">
        <f t="shared" si="4"/>
        <v>89.921355678307236</v>
      </c>
      <c r="J19" s="28">
        <f t="shared" si="1"/>
        <v>1.6780871542454909</v>
      </c>
      <c r="K19" s="27">
        <f t="shared" si="2"/>
        <v>1.5315267023422685</v>
      </c>
      <c r="L19" s="18"/>
    </row>
    <row r="20" spans="1:12">
      <c r="A20" s="16"/>
      <c r="B20" s="11" t="s">
        <v>8</v>
      </c>
      <c r="C20" s="25">
        <v>11.469333333333333</v>
      </c>
      <c r="D20" s="25">
        <v>13.953666666666669</v>
      </c>
      <c r="E20" s="25">
        <v>14.436999999999999</v>
      </c>
      <c r="F20" s="25">
        <v>17.973666666666666</v>
      </c>
      <c r="G20" s="26">
        <v>15.536333333333333</v>
      </c>
      <c r="H20" s="28">
        <f t="shared" si="0"/>
        <v>-13.560579366109682</v>
      </c>
      <c r="I20" s="27">
        <f t="shared" si="4"/>
        <v>24.497240885687233</v>
      </c>
      <c r="J20" s="28">
        <f t="shared" si="1"/>
        <v>1.6513029488488991</v>
      </c>
      <c r="K20" s="27">
        <f t="shared" si="2"/>
        <v>2.0354798086563668</v>
      </c>
      <c r="L20" s="18"/>
    </row>
    <row r="21" spans="1:12">
      <c r="A21" s="16"/>
      <c r="B21" s="11" t="s">
        <v>26</v>
      </c>
      <c r="C21" s="25">
        <v>22.683333333333337</v>
      </c>
      <c r="D21" s="25">
        <v>11.336666666666668</v>
      </c>
      <c r="E21" s="25">
        <v>13.526333333333334</v>
      </c>
      <c r="F21" s="25">
        <v>5.4773333333333341</v>
      </c>
      <c r="G21" s="26">
        <v>15.215666666666669</v>
      </c>
      <c r="H21" s="28">
        <f t="shared" si="0"/>
        <v>177.7933300876339</v>
      </c>
      <c r="I21" s="27">
        <f t="shared" si="4"/>
        <v>-59.5061485004559</v>
      </c>
      <c r="J21" s="28">
        <f t="shared" si="1"/>
        <v>1.617220401770167</v>
      </c>
      <c r="K21" s="27">
        <f t="shared" si="2"/>
        <v>0.62029643767440201</v>
      </c>
      <c r="L21" s="18"/>
    </row>
    <row r="22" spans="1:12">
      <c r="A22" s="16"/>
      <c r="B22" s="11" t="s">
        <v>21</v>
      </c>
      <c r="C22" s="25">
        <v>8.2776666666666667</v>
      </c>
      <c r="D22" s="25">
        <v>8.2479999999999993</v>
      </c>
      <c r="E22" s="25">
        <v>6.7</v>
      </c>
      <c r="F22" s="25">
        <v>16.936666666666667</v>
      </c>
      <c r="G22" s="26">
        <v>11.951666666666666</v>
      </c>
      <c r="H22" s="28">
        <f t="shared" si="0"/>
        <v>-29.433182444400718</v>
      </c>
      <c r="I22" s="27">
        <f t="shared" si="4"/>
        <v>152.78606965174131</v>
      </c>
      <c r="J22" s="28">
        <f t="shared" si="1"/>
        <v>1.2703011699666862</v>
      </c>
      <c r="K22" s="27">
        <f t="shared" si="2"/>
        <v>1.9180417477018232</v>
      </c>
      <c r="L22" s="18"/>
    </row>
    <row r="23" spans="1:12">
      <c r="A23" s="16"/>
      <c r="B23" s="11" t="s">
        <v>10</v>
      </c>
      <c r="C23" s="25">
        <v>4.3739999999999997</v>
      </c>
      <c r="D23" s="25">
        <v>6.6143333333333336</v>
      </c>
      <c r="E23" s="25">
        <v>6.0923333333333334</v>
      </c>
      <c r="F23" s="25">
        <v>6.7709999999999999</v>
      </c>
      <c r="G23" s="26">
        <v>10.505333333333333</v>
      </c>
      <c r="H23" s="28">
        <f t="shared" si="0"/>
        <v>55.151873184660062</v>
      </c>
      <c r="I23" s="27">
        <f t="shared" si="4"/>
        <v>11.139683755539753</v>
      </c>
      <c r="J23" s="28">
        <f t="shared" si="1"/>
        <v>1.1165754196812183</v>
      </c>
      <c r="K23" s="27">
        <f t="shared" si="2"/>
        <v>0.766801456820845</v>
      </c>
      <c r="L23" s="18"/>
    </row>
    <row r="24" spans="1:12">
      <c r="A24" s="16"/>
      <c r="B24" s="11" t="s">
        <v>23</v>
      </c>
      <c r="C24" s="25">
        <v>4.6676666666666664</v>
      </c>
      <c r="D24" s="25">
        <v>6.5509999999999993</v>
      </c>
      <c r="E24" s="25">
        <v>6.4156666666666666</v>
      </c>
      <c r="F24" s="25">
        <v>11.119</v>
      </c>
      <c r="G24" s="26">
        <v>9.7159999999999993</v>
      </c>
      <c r="H24" s="28">
        <f t="shared" si="0"/>
        <v>-12.618041190754569</v>
      </c>
      <c r="I24" s="27">
        <f t="shared" si="4"/>
        <v>73.310126253442093</v>
      </c>
      <c r="J24" s="28">
        <f t="shared" si="1"/>
        <v>1.0326799191797229</v>
      </c>
      <c r="K24" s="27">
        <f t="shared" si="2"/>
        <v>1.2592032784508898</v>
      </c>
      <c r="L24" s="18"/>
    </row>
    <row r="25" spans="1:12">
      <c r="A25" s="16"/>
      <c r="B25" s="11" t="s">
        <v>22</v>
      </c>
      <c r="C25" s="25">
        <v>4.660333333333333</v>
      </c>
      <c r="D25" s="25">
        <v>5.1703333333333346</v>
      </c>
      <c r="E25" s="25">
        <v>3.6143333333333332</v>
      </c>
      <c r="F25" s="25">
        <v>7.9416666666666664</v>
      </c>
      <c r="G25" s="26">
        <v>6.3936666666666673</v>
      </c>
      <c r="H25" s="28">
        <f t="shared" si="0"/>
        <v>-19.492130115424967</v>
      </c>
      <c r="I25" s="27">
        <f t="shared" si="4"/>
        <v>119.72701281933044</v>
      </c>
      <c r="J25" s="28">
        <f t="shared" si="1"/>
        <v>0.67956063983073511</v>
      </c>
      <c r="K25" s="27">
        <f t="shared" si="2"/>
        <v>0.89937698561298829</v>
      </c>
      <c r="L25" s="18"/>
    </row>
    <row r="26" spans="1:12">
      <c r="A26" s="16"/>
      <c r="B26" s="11" t="s">
        <v>19</v>
      </c>
      <c r="C26" s="25">
        <v>4.7576666666666672</v>
      </c>
      <c r="D26" s="25">
        <v>4.4656666666666665</v>
      </c>
      <c r="E26" s="25">
        <v>1.796</v>
      </c>
      <c r="F26" s="25">
        <v>7.9839999999999991</v>
      </c>
      <c r="G26" s="26">
        <v>6.0053333333333336</v>
      </c>
      <c r="H26" s="28">
        <f t="shared" si="0"/>
        <v>-24.782899131596515</v>
      </c>
      <c r="I26" s="27">
        <f t="shared" si="4"/>
        <v>344.54342984409789</v>
      </c>
      <c r="J26" s="28">
        <f t="shared" si="1"/>
        <v>0.63828603759921398</v>
      </c>
      <c r="K26" s="27">
        <f t="shared" si="2"/>
        <v>0.90417114624983386</v>
      </c>
      <c r="L26" s="18"/>
    </row>
    <row r="27" spans="1:12">
      <c r="A27" s="16"/>
      <c r="B27" s="11" t="s">
        <v>4</v>
      </c>
      <c r="C27" s="25">
        <v>5.4596666666666671</v>
      </c>
      <c r="D27" s="25">
        <v>5.1306666666666665</v>
      </c>
      <c r="E27" s="25">
        <v>4.5923333333333334</v>
      </c>
      <c r="F27" s="25">
        <v>6.39</v>
      </c>
      <c r="G27" s="26">
        <v>5.5903333333333336</v>
      </c>
      <c r="H27" s="28">
        <f t="shared" si="0"/>
        <v>-12.514345331246734</v>
      </c>
      <c r="I27" s="27">
        <f t="shared" si="4"/>
        <v>39.144951731146094</v>
      </c>
      <c r="J27" s="28">
        <f t="shared" si="1"/>
        <v>0.59417712791831812</v>
      </c>
      <c r="K27" s="27">
        <f t="shared" si="2"/>
        <v>0.72365401108923344</v>
      </c>
      <c r="L27" s="18"/>
    </row>
    <row r="28" spans="1:12">
      <c r="A28" s="16"/>
      <c r="B28" s="11" t="s">
        <v>12</v>
      </c>
      <c r="C28" s="25">
        <v>3.7306666666666666</v>
      </c>
      <c r="D28" s="25">
        <v>6.2423333333333337</v>
      </c>
      <c r="E28" s="25">
        <v>4.363666666666667</v>
      </c>
      <c r="F28" s="25">
        <v>6.7959999999999994</v>
      </c>
      <c r="G28" s="26">
        <v>4.0869999999999997</v>
      </c>
      <c r="H28" s="28">
        <f t="shared" si="0"/>
        <v>-39.861683343143028</v>
      </c>
      <c r="I28" s="27">
        <f t="shared" si="4"/>
        <v>55.740585134825423</v>
      </c>
      <c r="J28" s="28">
        <f t="shared" si="1"/>
        <v>0.43439304545981144</v>
      </c>
      <c r="K28" s="27">
        <f t="shared" si="2"/>
        <v>0.76963265404732861</v>
      </c>
      <c r="L28" s="18"/>
    </row>
    <row r="29" spans="1:12">
      <c r="A29" s="16"/>
      <c r="B29" s="11" t="s">
        <v>18</v>
      </c>
      <c r="C29" s="25">
        <v>2.9873333333333334</v>
      </c>
      <c r="D29" s="25">
        <v>2.2753333333333332</v>
      </c>
      <c r="E29" s="25">
        <v>0.70633333333333337</v>
      </c>
      <c r="F29" s="25">
        <v>0.57233333333333336</v>
      </c>
      <c r="G29" s="26">
        <v>3.8926666666666665</v>
      </c>
      <c r="H29" s="28">
        <f t="shared" si="0"/>
        <v>580.13977868375071</v>
      </c>
      <c r="I29" s="27">
        <f t="shared" si="4"/>
        <v>-18.971212836243513</v>
      </c>
      <c r="J29" s="28">
        <f t="shared" si="1"/>
        <v>0.41373802992249231</v>
      </c>
      <c r="K29" s="27">
        <f t="shared" si="2"/>
        <v>6.4815541838300156E-2</v>
      </c>
      <c r="L29" s="18"/>
    </row>
    <row r="30" spans="1:12">
      <c r="A30" s="16"/>
      <c r="B30" s="11" t="s">
        <v>9</v>
      </c>
      <c r="C30" s="25">
        <v>4.4430000000000005</v>
      </c>
      <c r="D30" s="25">
        <v>3.3453333333333339</v>
      </c>
      <c r="E30" s="25">
        <v>3.6289999999999996</v>
      </c>
      <c r="F30" s="25">
        <v>2.9816666666666669</v>
      </c>
      <c r="G30" s="26">
        <v>3.577</v>
      </c>
      <c r="H30" s="28">
        <f t="shared" si="0"/>
        <v>19.966461710452755</v>
      </c>
      <c r="I30" s="27">
        <f t="shared" si="4"/>
        <v>-17.837788187746838</v>
      </c>
      <c r="J30" s="28">
        <f t="shared" si="1"/>
        <v>0.38018691549051764</v>
      </c>
      <c r="K30" s="27">
        <f t="shared" si="2"/>
        <v>0.33766745587862251</v>
      </c>
      <c r="L30" s="18"/>
    </row>
    <row r="31" spans="1:12">
      <c r="A31" s="16"/>
      <c r="B31" s="11" t="s">
        <v>15</v>
      </c>
      <c r="C31" s="25">
        <v>3.18</v>
      </c>
      <c r="D31" s="25">
        <v>3.8149999999999999</v>
      </c>
      <c r="E31" s="25">
        <v>2.045666666666667</v>
      </c>
      <c r="F31" s="25">
        <v>1.6813333333333336</v>
      </c>
      <c r="G31" s="26">
        <v>3.0553333333333335</v>
      </c>
      <c r="H31" s="28">
        <f t="shared" si="0"/>
        <v>81.720856463124477</v>
      </c>
      <c r="I31" s="27">
        <f t="shared" si="4"/>
        <v>-17.810004888381947</v>
      </c>
      <c r="J31" s="28">
        <f t="shared" si="1"/>
        <v>0.32474077601212231</v>
      </c>
      <c r="K31" s="27">
        <f t="shared" si="2"/>
        <v>0.19040745080511706</v>
      </c>
      <c r="L31" s="18"/>
    </row>
    <row r="32" spans="1:12">
      <c r="A32" s="16"/>
      <c r="B32" s="11" t="s">
        <v>16</v>
      </c>
      <c r="C32" s="25">
        <v>5.2056666666666667</v>
      </c>
      <c r="D32" s="25">
        <v>4.992</v>
      </c>
      <c r="E32" s="25">
        <v>4.3993333333333338</v>
      </c>
      <c r="F32" s="25">
        <v>6.237333333333333</v>
      </c>
      <c r="G32" s="26">
        <v>2.9016666666666668</v>
      </c>
      <c r="H32" s="28">
        <f t="shared" si="0"/>
        <v>-53.479050876442912</v>
      </c>
      <c r="I32" s="27">
        <f t="shared" si="4"/>
        <v>41.77905743294437</v>
      </c>
      <c r="J32" s="28">
        <f t="shared" si="1"/>
        <v>0.30840807933509978</v>
      </c>
      <c r="K32" s="27">
        <f t="shared" si="2"/>
        <v>0.70636483335950628</v>
      </c>
      <c r="L32" s="18"/>
    </row>
    <row r="33" spans="1:15">
      <c r="A33" s="16"/>
      <c r="B33" s="11" t="s">
        <v>17</v>
      </c>
      <c r="C33" s="25">
        <v>2.9853333333333336</v>
      </c>
      <c r="D33" s="25">
        <v>2.0186666666666668</v>
      </c>
      <c r="E33" s="25">
        <v>1.3943333333333332</v>
      </c>
      <c r="F33" s="25">
        <v>1.0346666666666666</v>
      </c>
      <c r="G33" s="26">
        <v>2.5709999999999997</v>
      </c>
      <c r="H33" s="28">
        <f t="shared" si="0"/>
        <v>148.48582474226802</v>
      </c>
      <c r="I33" s="27">
        <f t="shared" si="4"/>
        <v>-25.79488405450633</v>
      </c>
      <c r="J33" s="28">
        <f t="shared" si="1"/>
        <v>0.27326266696285173</v>
      </c>
      <c r="K33" s="27">
        <f t="shared" si="2"/>
        <v>0.117173815880072</v>
      </c>
      <c r="L33" s="18"/>
    </row>
    <row r="34" spans="1:15">
      <c r="A34" s="16"/>
      <c r="B34" s="11" t="s">
        <v>184</v>
      </c>
      <c r="C34" s="25">
        <v>2.016</v>
      </c>
      <c r="D34" s="25">
        <v>2.9633333333333334</v>
      </c>
      <c r="E34" s="25">
        <v>2.0386666666666668</v>
      </c>
      <c r="F34" s="25">
        <v>3.137</v>
      </c>
      <c r="G34" s="26">
        <v>2.5126666666666666</v>
      </c>
      <c r="H34" s="28">
        <f t="shared" si="0"/>
        <v>-19.90224205716715</v>
      </c>
      <c r="I34" s="27">
        <f t="shared" si="4"/>
        <v>53.875081752779572</v>
      </c>
      <c r="J34" s="28">
        <f t="shared" si="1"/>
        <v>0.26706261941734433</v>
      </c>
      <c r="K34" s="27">
        <f t="shared" si="2"/>
        <v>0.35525862797917451</v>
      </c>
      <c r="L34" s="18"/>
    </row>
    <row r="35" spans="1:15">
      <c r="A35" s="16"/>
      <c r="B35" s="11" t="s">
        <v>6</v>
      </c>
      <c r="C35" s="25">
        <v>5.7656666666666672</v>
      </c>
      <c r="D35" s="25">
        <v>10.151999999999999</v>
      </c>
      <c r="E35" s="25">
        <v>7.3743333333333325</v>
      </c>
      <c r="F35" s="25">
        <v>7.7210000000000001</v>
      </c>
      <c r="G35" s="26">
        <v>1.6546666666666667</v>
      </c>
      <c r="H35" s="28">
        <f t="shared" si="0"/>
        <v>-78.569269956395971</v>
      </c>
      <c r="I35" s="27">
        <f t="shared" si="4"/>
        <v>4.7009899199927707</v>
      </c>
      <c r="J35" s="28">
        <f t="shared" si="1"/>
        <v>0.17586877723370886</v>
      </c>
      <c r="K35" s="27">
        <f t="shared" si="2"/>
        <v>0.87438695142722567</v>
      </c>
      <c r="L35" s="18"/>
    </row>
    <row r="36" spans="1:15">
      <c r="A36" s="16"/>
      <c r="B36" s="11" t="s">
        <v>25</v>
      </c>
      <c r="C36" s="25">
        <v>2.2806666666666668</v>
      </c>
      <c r="D36" s="25">
        <v>1.3666666666666665</v>
      </c>
      <c r="E36" s="25">
        <v>0.52966666666666662</v>
      </c>
      <c r="F36" s="25">
        <v>0.27633333333333332</v>
      </c>
      <c r="G36" s="26">
        <v>0.68266666666666664</v>
      </c>
      <c r="H36" s="28">
        <f t="shared" si="0"/>
        <v>147.04463208685161</v>
      </c>
      <c r="I36" s="27">
        <f t="shared" si="4"/>
        <v>-47.828823159219638</v>
      </c>
      <c r="J36" s="28">
        <f t="shared" si="1"/>
        <v>7.2558270703995897E-2</v>
      </c>
      <c r="K36" s="27">
        <f t="shared" si="2"/>
        <v>3.1294166676733154E-2</v>
      </c>
      <c r="L36" s="18"/>
    </row>
    <row r="37" spans="1:15">
      <c r="A37" s="16"/>
      <c r="B37" s="11" t="s">
        <v>13</v>
      </c>
      <c r="C37" s="25">
        <v>0.78500000000000003</v>
      </c>
      <c r="D37" s="25">
        <v>2.9499999999999998E-2</v>
      </c>
      <c r="E37" s="25">
        <v>0.61033333333333328</v>
      </c>
      <c r="F37" s="25">
        <v>0.28866666666666668</v>
      </c>
      <c r="G37" s="26">
        <v>0.6246666666666667</v>
      </c>
      <c r="H37" s="28">
        <f t="shared" si="0"/>
        <v>116.39722863741339</v>
      </c>
      <c r="I37" s="27">
        <f t="shared" si="4"/>
        <v>-52.703440742763519</v>
      </c>
      <c r="J37" s="28">
        <f t="shared" si="1"/>
        <v>6.639365200160563E-2</v>
      </c>
      <c r="K37" s="27">
        <f t="shared" si="2"/>
        <v>3.2690890641798448E-2</v>
      </c>
      <c r="L37" s="18"/>
    </row>
    <row r="38" spans="1:15">
      <c r="A38" s="16"/>
      <c r="B38" s="11" t="s">
        <v>14</v>
      </c>
      <c r="C38" s="158">
        <v>0.29133333333333333</v>
      </c>
      <c r="D38" s="158">
        <v>0.18366666666666667</v>
      </c>
      <c r="E38" s="158">
        <v>0.17166666666666666</v>
      </c>
      <c r="F38" s="158">
        <v>0.20066666666666669</v>
      </c>
      <c r="G38" s="159">
        <v>6.8333333333333329E-2</v>
      </c>
      <c r="H38" s="160">
        <f t="shared" si="0"/>
        <v>-65.946843853820596</v>
      </c>
      <c r="I38" s="161">
        <f t="shared" si="4"/>
        <v>16.893203883495154</v>
      </c>
      <c r="J38" s="160">
        <f t="shared" si="1"/>
        <v>7.262912839023028E-3</v>
      </c>
      <c r="K38" s="161">
        <f t="shared" si="2"/>
        <v>2.2725076404575828E-2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811.12399999999991</v>
      </c>
      <c r="D13" s="26">
        <v>1128.5713333333333</v>
      </c>
      <c r="E13" s="26">
        <v>977.12199999999996</v>
      </c>
      <c r="F13" s="26">
        <v>1299.93</v>
      </c>
      <c r="G13" s="26">
        <v>1414.0633333333333</v>
      </c>
      <c r="H13" s="28">
        <f t="shared" ref="H13:H38" si="0">IF(OR(OR(G13=0,F13=0),G13=""),"",(G13/F13-1)*100)</f>
        <v>8.7799599465612221</v>
      </c>
      <c r="I13" s="27">
        <f>IF(OR(OR(G13=0,F13=0),F13=""),"",(F13/E13-1)*100)</f>
        <v>33.036611600189133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322.3146666666666</v>
      </c>
      <c r="D14" s="25">
        <f>D13-SUM(D15:D38)</f>
        <v>425.29066666666677</v>
      </c>
      <c r="E14" s="25">
        <f>E13-SUM(E15:E38)</f>
        <v>339.49833333333322</v>
      </c>
      <c r="F14" s="25">
        <f>F13-SUM(F15:F38)</f>
        <v>463.03533333333337</v>
      </c>
      <c r="G14" s="26">
        <f>G13-SUM(G15:G38)</f>
        <v>561.61233333333359</v>
      </c>
      <c r="H14" s="28">
        <f t="shared" si="0"/>
        <v>21.289304055990009</v>
      </c>
      <c r="I14" s="27">
        <f>IF(OR(OR(G14=0,F14=0),F14=""),"",(F14/E14-1)*100)</f>
        <v>36.388102052538351</v>
      </c>
      <c r="J14" s="28">
        <f t="shared" si="1"/>
        <v>39.716207902050613</v>
      </c>
      <c r="K14" s="27">
        <f t="shared" si="2"/>
        <v>35.62002056520992</v>
      </c>
      <c r="L14" s="18"/>
    </row>
    <row r="15" spans="1:15">
      <c r="A15" s="16"/>
      <c r="B15" s="12" t="s">
        <v>5</v>
      </c>
      <c r="C15" s="109">
        <v>170.32400000000001</v>
      </c>
      <c r="D15" s="109">
        <v>301.78566666666666</v>
      </c>
      <c r="E15" s="109">
        <v>295.47399999999999</v>
      </c>
      <c r="F15" s="109">
        <v>308.73366666666669</v>
      </c>
      <c r="G15" s="109">
        <v>358.98966666666666</v>
      </c>
      <c r="H15" s="50">
        <f t="shared" si="0"/>
        <v>16.278108099645738</v>
      </c>
      <c r="I15" s="36">
        <f t="shared" ref="I15:I38" si="3">IF(OR(OR(G15=0,F15=0),F15=""),"",(F15/E15-1)*100)</f>
        <v>4.487591688834458</v>
      </c>
      <c r="J15" s="50">
        <f t="shared" si="1"/>
        <v>25.387099587712953</v>
      </c>
      <c r="K15" s="36">
        <f t="shared" si="2"/>
        <v>23.750022437105589</v>
      </c>
      <c r="L15" s="18"/>
      <c r="N15" s="23" t="s">
        <v>5</v>
      </c>
      <c r="O15" s="34">
        <f>J15</f>
        <v>25.387099587712953</v>
      </c>
    </row>
    <row r="16" spans="1:15">
      <c r="A16" s="16"/>
      <c r="B16" s="11" t="s">
        <v>24</v>
      </c>
      <c r="C16" s="55">
        <v>56.153666666666673</v>
      </c>
      <c r="D16" s="55">
        <v>79.051666666666677</v>
      </c>
      <c r="E16" s="55">
        <v>85.686666666666667</v>
      </c>
      <c r="F16" s="55">
        <v>125.52866666666667</v>
      </c>
      <c r="G16" s="56">
        <v>103.36399999999999</v>
      </c>
      <c r="H16" s="28">
        <f t="shared" si="0"/>
        <v>-17.657055758843931</v>
      </c>
      <c r="I16" s="27">
        <f t="shared" si="3"/>
        <v>46.497315801758333</v>
      </c>
      <c r="J16" s="28">
        <f t="shared" si="1"/>
        <v>7.3097150292655444</v>
      </c>
      <c r="K16" s="27">
        <f t="shared" si="2"/>
        <v>9.6565712512725046</v>
      </c>
      <c r="L16" s="18"/>
      <c r="N16" s="23" t="s">
        <v>39</v>
      </c>
      <c r="O16" s="34">
        <f>100-O15</f>
        <v>74.612900412287047</v>
      </c>
    </row>
    <row r="17" spans="1:12">
      <c r="A17" s="16"/>
      <c r="B17" s="11" t="s">
        <v>25</v>
      </c>
      <c r="C17" s="25">
        <v>54.890666666666668</v>
      </c>
      <c r="D17" s="25">
        <v>80.509666666666661</v>
      </c>
      <c r="E17" s="25">
        <v>68.47699999999999</v>
      </c>
      <c r="F17" s="25">
        <v>118.67966666666666</v>
      </c>
      <c r="G17" s="26">
        <v>90.487333333333325</v>
      </c>
      <c r="H17" s="28">
        <f t="shared" si="0"/>
        <v>-23.754981898050499</v>
      </c>
      <c r="I17" s="27">
        <f t="shared" si="3"/>
        <v>73.313180581314413</v>
      </c>
      <c r="J17" s="28">
        <f t="shared" si="1"/>
        <v>6.3991004646185106</v>
      </c>
      <c r="K17" s="27">
        <f t="shared" si="2"/>
        <v>9.1296967272596721</v>
      </c>
      <c r="L17" s="18"/>
    </row>
    <row r="18" spans="1:12">
      <c r="A18" s="16"/>
      <c r="B18" s="11" t="s">
        <v>20</v>
      </c>
      <c r="C18" s="25">
        <v>14.394333333333334</v>
      </c>
      <c r="D18" s="25">
        <v>16.129333333333332</v>
      </c>
      <c r="E18" s="25">
        <v>17.429666666666666</v>
      </c>
      <c r="F18" s="25">
        <v>48.07566666666667</v>
      </c>
      <c r="G18" s="26">
        <v>49.335999999999991</v>
      </c>
      <c r="H18" s="28">
        <f t="shared" si="0"/>
        <v>2.6215618434828114</v>
      </c>
      <c r="I18" s="27">
        <f t="shared" si="3"/>
        <v>175.82665570196409</v>
      </c>
      <c r="J18" s="28">
        <f t="shared" si="1"/>
        <v>3.4889526400279101</v>
      </c>
      <c r="K18" s="27">
        <f t="shared" si="2"/>
        <v>3.6983273458314425</v>
      </c>
      <c r="L18" s="18"/>
    </row>
    <row r="19" spans="1:12">
      <c r="A19" s="16"/>
      <c r="B19" s="11" t="s">
        <v>26</v>
      </c>
      <c r="C19" s="25">
        <v>38.527666666666669</v>
      </c>
      <c r="D19" s="25">
        <v>22.919333333333331</v>
      </c>
      <c r="E19" s="25">
        <v>17.456333333333333</v>
      </c>
      <c r="F19" s="25">
        <v>36.32266666666667</v>
      </c>
      <c r="G19" s="26">
        <v>35.18366666666666</v>
      </c>
      <c r="H19" s="28">
        <f t="shared" si="0"/>
        <v>-3.1357829821599292</v>
      </c>
      <c r="I19" s="27">
        <f t="shared" si="3"/>
        <v>108.07729763791558</v>
      </c>
      <c r="J19" s="28">
        <f t="shared" si="1"/>
        <v>2.4881252372005962</v>
      </c>
      <c r="K19" s="27">
        <f t="shared" si="2"/>
        <v>2.7942017390680012</v>
      </c>
      <c r="L19" s="18"/>
    </row>
    <row r="20" spans="1:12">
      <c r="A20" s="16"/>
      <c r="B20" s="11" t="s">
        <v>21</v>
      </c>
      <c r="C20" s="25">
        <v>11.840333333333334</v>
      </c>
      <c r="D20" s="25">
        <v>18.333333333333332</v>
      </c>
      <c r="E20" s="25">
        <v>14.372333333333332</v>
      </c>
      <c r="F20" s="25">
        <v>20.544666666666668</v>
      </c>
      <c r="G20" s="26">
        <v>22.230999999999998</v>
      </c>
      <c r="H20" s="28">
        <f t="shared" si="0"/>
        <v>8.2081318752636356</v>
      </c>
      <c r="I20" s="27">
        <f t="shared" si="3"/>
        <v>42.94593779715661</v>
      </c>
      <c r="J20" s="28">
        <f t="shared" si="1"/>
        <v>1.5721360900855452</v>
      </c>
      <c r="K20" s="27">
        <f t="shared" si="2"/>
        <v>1.5804440751937925</v>
      </c>
      <c r="L20" s="18"/>
    </row>
    <row r="21" spans="1:12">
      <c r="A21" s="16"/>
      <c r="B21" s="11" t="s">
        <v>10</v>
      </c>
      <c r="C21" s="25">
        <v>8.3423333333333325</v>
      </c>
      <c r="D21" s="25">
        <v>11.664999999999999</v>
      </c>
      <c r="E21" s="25">
        <v>12.321666666666667</v>
      </c>
      <c r="F21" s="25">
        <v>17.504333333333332</v>
      </c>
      <c r="G21" s="26">
        <v>18.617666666666668</v>
      </c>
      <c r="H21" s="28">
        <f t="shared" si="0"/>
        <v>6.3603298230914485</v>
      </c>
      <c r="I21" s="27">
        <f t="shared" si="3"/>
        <v>42.061409441363431</v>
      </c>
      <c r="J21" s="28">
        <f t="shared" si="1"/>
        <v>1.316607695553476</v>
      </c>
      <c r="K21" s="27">
        <f t="shared" si="2"/>
        <v>1.346559686547224</v>
      </c>
      <c r="L21" s="18"/>
    </row>
    <row r="22" spans="1:12">
      <c r="A22" s="16"/>
      <c r="B22" s="11" t="s">
        <v>8</v>
      </c>
      <c r="C22" s="25">
        <v>17.207333333333334</v>
      </c>
      <c r="D22" s="25">
        <v>30.055</v>
      </c>
      <c r="E22" s="25">
        <v>21.758333333333336</v>
      </c>
      <c r="F22" s="25">
        <v>20.364999999999998</v>
      </c>
      <c r="G22" s="26">
        <v>18.593</v>
      </c>
      <c r="H22" s="28">
        <f t="shared" si="0"/>
        <v>-8.7012030444389765</v>
      </c>
      <c r="I22" s="27">
        <f t="shared" si="3"/>
        <v>-6.4036767522022364</v>
      </c>
      <c r="J22" s="28">
        <f t="shared" si="1"/>
        <v>1.3148633135243826</v>
      </c>
      <c r="K22" s="27">
        <f t="shared" si="2"/>
        <v>1.5666228181517465</v>
      </c>
      <c r="L22" s="18"/>
    </row>
    <row r="23" spans="1:12">
      <c r="A23" s="16"/>
      <c r="B23" s="11" t="s">
        <v>18</v>
      </c>
      <c r="C23" s="25">
        <v>8.8993333333333329</v>
      </c>
      <c r="D23" s="25">
        <v>13.778666666666666</v>
      </c>
      <c r="E23" s="25">
        <v>8.5193333333333339</v>
      </c>
      <c r="F23" s="25">
        <v>11.387</v>
      </c>
      <c r="G23" s="26">
        <v>18.294666666666668</v>
      </c>
      <c r="H23" s="28">
        <f t="shared" si="0"/>
        <v>60.662744064869287</v>
      </c>
      <c r="I23" s="27">
        <f t="shared" si="3"/>
        <v>33.660693324986312</v>
      </c>
      <c r="J23" s="28">
        <f t="shared" si="1"/>
        <v>1.2937657200644008</v>
      </c>
      <c r="K23" s="27">
        <f t="shared" si="2"/>
        <v>0.87597024455162964</v>
      </c>
      <c r="L23" s="18"/>
    </row>
    <row r="24" spans="1:12">
      <c r="A24" s="16"/>
      <c r="B24" s="11" t="s">
        <v>11</v>
      </c>
      <c r="C24" s="25">
        <v>10.816333333333333</v>
      </c>
      <c r="D24" s="25">
        <v>8.8643333333333327</v>
      </c>
      <c r="E24" s="25">
        <v>7.36</v>
      </c>
      <c r="F24" s="25">
        <v>12.995666666666665</v>
      </c>
      <c r="G24" s="26">
        <v>17.651666666666667</v>
      </c>
      <c r="H24" s="28">
        <f t="shared" si="0"/>
        <v>35.827327057737214</v>
      </c>
      <c r="I24" s="27">
        <f t="shared" si="3"/>
        <v>76.571557971014471</v>
      </c>
      <c r="J24" s="28">
        <f t="shared" si="1"/>
        <v>1.2482939236573563</v>
      </c>
      <c r="K24" s="27">
        <f t="shared" si="2"/>
        <v>0.99972049777039251</v>
      </c>
      <c r="L24" s="18"/>
    </row>
    <row r="25" spans="1:12">
      <c r="A25" s="16"/>
      <c r="B25" s="11" t="s">
        <v>6</v>
      </c>
      <c r="C25" s="25">
        <v>16.516000000000002</v>
      </c>
      <c r="D25" s="25">
        <v>22.87</v>
      </c>
      <c r="E25" s="25">
        <v>13.252666666666668</v>
      </c>
      <c r="F25" s="25">
        <v>11.369666666666665</v>
      </c>
      <c r="G25" s="26">
        <v>15.280666666666669</v>
      </c>
      <c r="H25" s="28">
        <f t="shared" si="0"/>
        <v>34.398545838341811</v>
      </c>
      <c r="I25" s="27">
        <f t="shared" si="3"/>
        <v>-14.208461190200728</v>
      </c>
      <c r="J25" s="28">
        <f t="shared" si="1"/>
        <v>1.0806210942932779</v>
      </c>
      <c r="K25" s="27">
        <f t="shared" si="2"/>
        <v>0.87463683941955828</v>
      </c>
      <c r="L25" s="18"/>
    </row>
    <row r="26" spans="1:12">
      <c r="A26" s="16"/>
      <c r="B26" s="11" t="s">
        <v>19</v>
      </c>
      <c r="C26" s="25">
        <v>8.5026666666666681</v>
      </c>
      <c r="D26" s="25">
        <v>14.265333333333336</v>
      </c>
      <c r="E26" s="25">
        <v>10.443333333333333</v>
      </c>
      <c r="F26" s="25">
        <v>19.818666666666669</v>
      </c>
      <c r="G26" s="26">
        <v>14.496333333333332</v>
      </c>
      <c r="H26" s="28">
        <f t="shared" si="0"/>
        <v>-26.855153390742746</v>
      </c>
      <c r="I26" s="27">
        <f t="shared" si="3"/>
        <v>89.773380146824138</v>
      </c>
      <c r="J26" s="28">
        <f t="shared" si="1"/>
        <v>1.0251544603141303</v>
      </c>
      <c r="K26" s="27">
        <f t="shared" si="2"/>
        <v>1.5245949140851174</v>
      </c>
      <c r="L26" s="18"/>
    </row>
    <row r="27" spans="1:12">
      <c r="A27" s="16"/>
      <c r="B27" s="11" t="s">
        <v>4</v>
      </c>
      <c r="C27" s="25">
        <v>7.2336666666666671</v>
      </c>
      <c r="D27" s="25">
        <v>7.0456666666666665</v>
      </c>
      <c r="E27" s="25">
        <v>5.4356666666666662</v>
      </c>
      <c r="F27" s="25">
        <v>8.9919999999999991</v>
      </c>
      <c r="G27" s="26">
        <v>14.142666666666665</v>
      </c>
      <c r="H27" s="28">
        <f t="shared" si="0"/>
        <v>57.280545670225379</v>
      </c>
      <c r="I27" s="27">
        <f t="shared" si="3"/>
        <v>65.425890721775914</v>
      </c>
      <c r="J27" s="28">
        <f t="shared" si="1"/>
        <v>1.0001437936537496</v>
      </c>
      <c r="K27" s="27">
        <f t="shared" si="2"/>
        <v>0.69172955466832819</v>
      </c>
      <c r="L27" s="18"/>
    </row>
    <row r="28" spans="1:12">
      <c r="A28" s="16"/>
      <c r="B28" s="11" t="s">
        <v>23</v>
      </c>
      <c r="C28" s="25">
        <v>8.0043333333333333</v>
      </c>
      <c r="D28" s="25">
        <v>15.692666666666668</v>
      </c>
      <c r="E28" s="25">
        <v>8.9856666666666669</v>
      </c>
      <c r="F28" s="25">
        <v>12.666333333333334</v>
      </c>
      <c r="G28" s="26">
        <v>12.997</v>
      </c>
      <c r="H28" s="28">
        <f t="shared" si="0"/>
        <v>2.6105950156583013</v>
      </c>
      <c r="I28" s="27">
        <f t="shared" si="3"/>
        <v>40.961531327669995</v>
      </c>
      <c r="J28" s="28">
        <f t="shared" si="1"/>
        <v>0.91912432022139501</v>
      </c>
      <c r="K28" s="27">
        <f t="shared" si="2"/>
        <v>0.97438580026103971</v>
      </c>
      <c r="L28" s="18"/>
    </row>
    <row r="29" spans="1:12">
      <c r="A29" s="16"/>
      <c r="B29" s="11" t="s">
        <v>22</v>
      </c>
      <c r="C29" s="25">
        <v>7.9080000000000004</v>
      </c>
      <c r="D29" s="25">
        <v>10.020999999999999</v>
      </c>
      <c r="E29" s="25">
        <v>7.3883333333333328</v>
      </c>
      <c r="F29" s="25">
        <v>14.162333333333331</v>
      </c>
      <c r="G29" s="26">
        <v>12.472</v>
      </c>
      <c r="H29" s="28">
        <f t="shared" si="0"/>
        <v>-11.935415538870696</v>
      </c>
      <c r="I29" s="27">
        <f t="shared" si="3"/>
        <v>91.685089104443932</v>
      </c>
      <c r="J29" s="28">
        <f t="shared" si="1"/>
        <v>0.8819972702778518</v>
      </c>
      <c r="K29" s="27">
        <f t="shared" si="2"/>
        <v>1.0894689201213397</v>
      </c>
      <c r="L29" s="18"/>
    </row>
    <row r="30" spans="1:12">
      <c r="A30" s="16"/>
      <c r="B30" s="11" t="s">
        <v>15</v>
      </c>
      <c r="C30" s="25">
        <v>5.9253333333333336</v>
      </c>
      <c r="D30" s="25">
        <v>9.6223333333333336</v>
      </c>
      <c r="E30" s="25">
        <v>4.2413333333333334</v>
      </c>
      <c r="F30" s="25">
        <v>3.8263333333333329</v>
      </c>
      <c r="G30" s="26">
        <v>11.925666666666666</v>
      </c>
      <c r="H30" s="28">
        <f t="shared" si="0"/>
        <v>211.67349072218835</v>
      </c>
      <c r="I30" s="27">
        <f t="shared" si="3"/>
        <v>-9.7846589122917429</v>
      </c>
      <c r="J30" s="28">
        <f t="shared" si="1"/>
        <v>0.84336156560644393</v>
      </c>
      <c r="K30" s="27">
        <f t="shared" si="2"/>
        <v>0.29434918290472045</v>
      </c>
      <c r="L30" s="18"/>
    </row>
    <row r="31" spans="1:12">
      <c r="A31" s="16"/>
      <c r="B31" s="11" t="s">
        <v>9</v>
      </c>
      <c r="C31" s="25">
        <v>7.3266666666666653</v>
      </c>
      <c r="D31" s="25">
        <v>5.8913333333333329</v>
      </c>
      <c r="E31" s="25">
        <v>6.838000000000001</v>
      </c>
      <c r="F31" s="25">
        <v>4.6413333333333329</v>
      </c>
      <c r="G31" s="26">
        <v>9.1973333333333329</v>
      </c>
      <c r="H31" s="28">
        <f t="shared" si="0"/>
        <v>98.161447859810409</v>
      </c>
      <c r="I31" s="27">
        <f t="shared" si="3"/>
        <v>-32.124402846836318</v>
      </c>
      <c r="J31" s="28">
        <f t="shared" si="1"/>
        <v>0.65041876955063305</v>
      </c>
      <c r="K31" s="27">
        <f t="shared" si="2"/>
        <v>0.35704486651845352</v>
      </c>
      <c r="L31" s="18"/>
    </row>
    <row r="32" spans="1:12">
      <c r="A32" s="16"/>
      <c r="B32" s="11" t="s">
        <v>12</v>
      </c>
      <c r="C32" s="25">
        <v>7.7753333333333332</v>
      </c>
      <c r="D32" s="25">
        <v>9.7050000000000001</v>
      </c>
      <c r="E32" s="25">
        <v>6.3903333333333334</v>
      </c>
      <c r="F32" s="25">
        <v>12.91</v>
      </c>
      <c r="G32" s="26">
        <v>9.1626666666666665</v>
      </c>
      <c r="H32" s="28">
        <f t="shared" si="0"/>
        <v>-29.026594371288404</v>
      </c>
      <c r="I32" s="27">
        <f t="shared" si="3"/>
        <v>102.02389025089983</v>
      </c>
      <c r="J32" s="28">
        <f t="shared" si="1"/>
        <v>0.64796720561785304</v>
      </c>
      <c r="K32" s="27">
        <f t="shared" si="2"/>
        <v>0.99313039932919456</v>
      </c>
      <c r="L32" s="18"/>
    </row>
    <row r="33" spans="1:14">
      <c r="A33" s="16"/>
      <c r="B33" s="11" t="s">
        <v>184</v>
      </c>
      <c r="C33" s="25">
        <v>4.2413333333333325</v>
      </c>
      <c r="D33" s="25">
        <v>7.0863333333333332</v>
      </c>
      <c r="E33" s="25">
        <v>6.1803333333333335</v>
      </c>
      <c r="F33" s="25">
        <v>7.4253333333333336</v>
      </c>
      <c r="G33" s="26">
        <v>6.33</v>
      </c>
      <c r="H33" s="28">
        <f t="shared" si="0"/>
        <v>-14.751301849524157</v>
      </c>
      <c r="I33" s="27">
        <f t="shared" si="3"/>
        <v>20.144544522949136</v>
      </c>
      <c r="J33" s="28">
        <f t="shared" si="1"/>
        <v>0.44764614503357941</v>
      </c>
      <c r="K33" s="27">
        <f t="shared" si="2"/>
        <v>0.57121024465419923</v>
      </c>
      <c r="L33" s="18"/>
    </row>
    <row r="34" spans="1:14">
      <c r="A34" s="16"/>
      <c r="B34" s="11" t="s">
        <v>16</v>
      </c>
      <c r="C34" s="25">
        <v>14.073</v>
      </c>
      <c r="D34" s="25">
        <v>11.644333333333334</v>
      </c>
      <c r="E34" s="25">
        <v>11.417666666666667</v>
      </c>
      <c r="F34" s="25">
        <v>13.628</v>
      </c>
      <c r="G34" s="26">
        <v>5.3313333333333333</v>
      </c>
      <c r="H34" s="28">
        <f t="shared" si="0"/>
        <v>-60.879561686723413</v>
      </c>
      <c r="I34" s="27">
        <f t="shared" si="3"/>
        <v>19.358888272560073</v>
      </c>
      <c r="J34" s="28">
        <f t="shared" si="1"/>
        <v>0.37702224558541697</v>
      </c>
      <c r="K34" s="27">
        <f t="shared" si="2"/>
        <v>1.048364142684606</v>
      </c>
      <c r="L34" s="18"/>
    </row>
    <row r="35" spans="1:14">
      <c r="A35" s="16"/>
      <c r="B35" s="11" t="s">
        <v>17</v>
      </c>
      <c r="C35" s="25">
        <v>4.1193333333333335</v>
      </c>
      <c r="D35" s="25">
        <v>2.5443333333333329</v>
      </c>
      <c r="E35" s="25">
        <v>3.9006666666666665</v>
      </c>
      <c r="F35" s="25">
        <v>4.078666666666666</v>
      </c>
      <c r="G35" s="26">
        <v>5.3066666666666666</v>
      </c>
      <c r="H35" s="28">
        <f t="shared" si="0"/>
        <v>30.107878391631271</v>
      </c>
      <c r="I35" s="27">
        <f t="shared" si="3"/>
        <v>4.5633225089728224</v>
      </c>
      <c r="J35" s="28">
        <f t="shared" si="1"/>
        <v>0.37527786355632353</v>
      </c>
      <c r="K35" s="27">
        <f t="shared" si="2"/>
        <v>0.31376048453891098</v>
      </c>
      <c r="L35" s="18"/>
    </row>
    <row r="36" spans="1:14">
      <c r="A36" s="16"/>
      <c r="B36" s="11" t="s">
        <v>25</v>
      </c>
      <c r="C36" s="25">
        <v>1.6153333333333333</v>
      </c>
      <c r="D36" s="25">
        <v>0.77166666666666661</v>
      </c>
      <c r="E36" s="25">
        <v>2.6013333333333333</v>
      </c>
      <c r="F36" s="25">
        <v>1.6459999999999999</v>
      </c>
      <c r="G36" s="26">
        <v>2.0743333333333331</v>
      </c>
      <c r="H36" s="28">
        <f t="shared" si="0"/>
        <v>26.022681247468604</v>
      </c>
      <c r="I36" s="27">
        <f t="shared" si="3"/>
        <v>-36.724756535110203</v>
      </c>
      <c r="J36" s="28">
        <f t="shared" si="1"/>
        <v>0.14669309955471113</v>
      </c>
      <c r="K36" s="27">
        <f t="shared" si="2"/>
        <v>0.12662220273399336</v>
      </c>
      <c r="L36" s="18"/>
    </row>
    <row r="37" spans="1:14">
      <c r="A37" s="16"/>
      <c r="B37" s="11" t="s">
        <v>7</v>
      </c>
      <c r="C37" s="25">
        <v>3.4256666666666669</v>
      </c>
      <c r="D37" s="25">
        <v>2.6756666666666664</v>
      </c>
      <c r="E37" s="25">
        <v>1.3126666666666666</v>
      </c>
      <c r="F37" s="25">
        <v>1.07</v>
      </c>
      <c r="G37" s="26">
        <v>0.58066666666666666</v>
      </c>
      <c r="H37" s="28">
        <f t="shared" si="0"/>
        <v>-45.732087227414333</v>
      </c>
      <c r="I37" s="27">
        <f t="shared" si="3"/>
        <v>-18.486541391569322</v>
      </c>
      <c r="J37" s="28">
        <f t="shared" si="1"/>
        <v>4.1063695874065047E-2</v>
      </c>
      <c r="K37" s="27">
        <f t="shared" si="2"/>
        <v>8.2312124499011485E-2</v>
      </c>
      <c r="L37" s="18"/>
    </row>
    <row r="38" spans="1:14">
      <c r="A38" s="16"/>
      <c r="B38" s="11" t="s">
        <v>14</v>
      </c>
      <c r="C38" s="25">
        <v>0.7466666666666667</v>
      </c>
      <c r="D38" s="25">
        <v>0.35300000000000004</v>
      </c>
      <c r="E38" s="25">
        <v>0.38033333333333336</v>
      </c>
      <c r="F38" s="25">
        <v>0.52300000000000002</v>
      </c>
      <c r="G38" s="26">
        <v>0.40500000000000003</v>
      </c>
      <c r="H38" s="28">
        <f t="shared" si="0"/>
        <v>-22.562141491395792</v>
      </c>
      <c r="I38" s="27">
        <f t="shared" si="3"/>
        <v>37.510955302366341</v>
      </c>
      <c r="J38" s="28">
        <f t="shared" si="1"/>
        <v>2.8640867099304843E-2</v>
      </c>
      <c r="K38" s="27">
        <f t="shared" si="2"/>
        <v>4.0232935619610291E-2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105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99"/>
      <c r="D9" s="99"/>
      <c r="E9" s="99"/>
      <c r="F9" s="99"/>
      <c r="G9" s="99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99">
        <v>2006</v>
      </c>
      <c r="D11" s="99">
        <v>2007</v>
      </c>
      <c r="E11" s="99">
        <v>2008</v>
      </c>
      <c r="F11" s="99">
        <v>2009</v>
      </c>
      <c r="G11" s="99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99"/>
      <c r="D12" s="99"/>
      <c r="E12" s="99"/>
      <c r="F12" s="99"/>
      <c r="G12" s="99"/>
      <c r="H12" s="99"/>
      <c r="I12" s="99"/>
      <c r="J12" s="99"/>
      <c r="K12" s="99"/>
      <c r="L12" s="18"/>
    </row>
    <row r="13" spans="1:15">
      <c r="A13" s="16"/>
      <c r="B13" s="12" t="s">
        <v>27</v>
      </c>
      <c r="C13" s="26">
        <v>1327.5603333333333</v>
      </c>
      <c r="D13" s="26">
        <v>1656.0353333333335</v>
      </c>
      <c r="E13" s="26">
        <v>1554.3203333333333</v>
      </c>
      <c r="F13" s="26">
        <v>1998.75</v>
      </c>
      <c r="G13" s="26">
        <v>2236.2513333333332</v>
      </c>
      <c r="H13" s="28">
        <f t="shared" ref="H13:H38" si="0">IF(OR(OR(G13=0,F13=0),G13=""),"",(G13/F13-1)*100)</f>
        <v>11.882493224932244</v>
      </c>
      <c r="I13" s="27">
        <f>IF(OR(OR(G13=0,F13=0),F13=""),"",(F13/E13-1)*100)</f>
        <v>28.593183601578474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628.19133333333355</v>
      </c>
      <c r="D14" s="25">
        <f>D13-SUM(D15:D38)</f>
        <v>720.85466666666684</v>
      </c>
      <c r="E14" s="25">
        <f>E13-SUM(E15:E38)</f>
        <v>597.8176666666667</v>
      </c>
      <c r="F14" s="25">
        <f>F13-SUM(F15:F38)</f>
        <v>819.99033333333318</v>
      </c>
      <c r="G14" s="26">
        <f>G13-SUM(G15:G38)</f>
        <v>1010.9746666666661</v>
      </c>
      <c r="H14" s="28">
        <f t="shared" si="0"/>
        <v>23.291046926975923</v>
      </c>
      <c r="I14" s="27">
        <f>IF(OR(OR(G14=0,F14=0),F14=""),"",(F14/E14-1)*100)</f>
        <v>37.163951327411397</v>
      </c>
      <c r="J14" s="28">
        <f t="shared" si="1"/>
        <v>45.208454505859038</v>
      </c>
      <c r="K14" s="27">
        <f t="shared" si="2"/>
        <v>41.025157390035432</v>
      </c>
      <c r="L14" s="18"/>
    </row>
    <row r="15" spans="1:15">
      <c r="A15" s="16"/>
      <c r="B15" s="12" t="s">
        <v>5</v>
      </c>
      <c r="C15" s="109">
        <v>200.67633333333333</v>
      </c>
      <c r="D15" s="109">
        <v>352.7956666666667</v>
      </c>
      <c r="E15" s="109">
        <v>364.76166666666671</v>
      </c>
      <c r="F15" s="109">
        <v>362.02066666666661</v>
      </c>
      <c r="G15" s="109">
        <v>444.63599999999997</v>
      </c>
      <c r="H15" s="50">
        <f t="shared" si="0"/>
        <v>22.820612451222864</v>
      </c>
      <c r="I15" s="36">
        <f t="shared" ref="I15:I38" si="3">IF(OR(OR(G15=0,F15=0),F15=""),"",(F15/E15-1)*100)</f>
        <v>-0.75144957666424261</v>
      </c>
      <c r="J15" s="50">
        <f t="shared" si="1"/>
        <v>19.883096026475258</v>
      </c>
      <c r="K15" s="36">
        <f t="shared" si="2"/>
        <v>18.112353554304772</v>
      </c>
      <c r="L15" s="18"/>
      <c r="N15" s="23" t="s">
        <v>5</v>
      </c>
      <c r="O15" s="34">
        <f>J15</f>
        <v>19.883096026475258</v>
      </c>
    </row>
    <row r="16" spans="1:15">
      <c r="A16" s="16"/>
      <c r="B16" s="11" t="s">
        <v>24</v>
      </c>
      <c r="C16" s="55">
        <v>85.521333333333317</v>
      </c>
      <c r="D16" s="55">
        <v>110.72</v>
      </c>
      <c r="E16" s="55">
        <v>141.77133333333333</v>
      </c>
      <c r="F16" s="55">
        <v>191.41900000000001</v>
      </c>
      <c r="G16" s="56">
        <v>159.24866666666665</v>
      </c>
      <c r="H16" s="28">
        <f t="shared" si="0"/>
        <v>-16.806238321866353</v>
      </c>
      <c r="I16" s="27">
        <f t="shared" si="3"/>
        <v>35.01953850566877</v>
      </c>
      <c r="J16" s="28">
        <f t="shared" si="1"/>
        <v>7.1212329442993436</v>
      </c>
      <c r="K16" s="27">
        <f t="shared" si="2"/>
        <v>9.5769355847404629</v>
      </c>
      <c r="L16" s="18"/>
      <c r="N16" s="23" t="s">
        <v>39</v>
      </c>
      <c r="O16" s="34">
        <f>100-O15</f>
        <v>80.116903973524742</v>
      </c>
    </row>
    <row r="17" spans="1:12">
      <c r="A17" s="16"/>
      <c r="B17" s="11" t="s">
        <v>25</v>
      </c>
      <c r="C17" s="25">
        <v>94.234999999999999</v>
      </c>
      <c r="D17" s="25">
        <v>110.84133333333334</v>
      </c>
      <c r="E17" s="25">
        <v>103.735</v>
      </c>
      <c r="F17" s="25">
        <v>155.41600000000003</v>
      </c>
      <c r="G17" s="26">
        <v>125.49066666666666</v>
      </c>
      <c r="H17" s="28">
        <f t="shared" si="0"/>
        <v>-19.254988761345913</v>
      </c>
      <c r="I17" s="27">
        <f t="shared" si="3"/>
        <v>49.820214970839174</v>
      </c>
      <c r="J17" s="28">
        <f t="shared" si="1"/>
        <v>5.6116530729849385</v>
      </c>
      <c r="K17" s="27">
        <f t="shared" si="2"/>
        <v>7.7756597873671058</v>
      </c>
      <c r="L17" s="18"/>
    </row>
    <row r="18" spans="1:12">
      <c r="A18" s="16"/>
      <c r="B18" s="11" t="s">
        <v>26</v>
      </c>
      <c r="C18" s="25">
        <v>74.975333333333325</v>
      </c>
      <c r="D18" s="25">
        <v>43.258999999999993</v>
      </c>
      <c r="E18" s="25">
        <v>34.925333333333334</v>
      </c>
      <c r="F18" s="25">
        <v>46.601666666666667</v>
      </c>
      <c r="G18" s="26">
        <v>69.941000000000003</v>
      </c>
      <c r="H18" s="28">
        <f t="shared" si="0"/>
        <v>50.082615070991743</v>
      </c>
      <c r="I18" s="27">
        <f t="shared" si="3"/>
        <v>33.432274566694666</v>
      </c>
      <c r="J18" s="28">
        <f t="shared" si="1"/>
        <v>3.1276001475087627</v>
      </c>
      <c r="K18" s="27">
        <f t="shared" si="2"/>
        <v>2.3315405461746925</v>
      </c>
      <c r="L18" s="18"/>
    </row>
    <row r="19" spans="1:12">
      <c r="A19" s="16"/>
      <c r="B19" s="11" t="s">
        <v>20</v>
      </c>
      <c r="C19" s="25">
        <v>22.559666666666669</v>
      </c>
      <c r="D19" s="25">
        <v>23.870999999999999</v>
      </c>
      <c r="E19" s="25">
        <v>24.65</v>
      </c>
      <c r="F19" s="25">
        <v>55.854999999999997</v>
      </c>
      <c r="G19" s="26">
        <v>62.290333333333329</v>
      </c>
      <c r="H19" s="28">
        <f t="shared" si="0"/>
        <v>11.521499119744583</v>
      </c>
      <c r="I19" s="27">
        <f t="shared" si="3"/>
        <v>126.5922920892495</v>
      </c>
      <c r="J19" s="28">
        <f t="shared" si="1"/>
        <v>2.7854799862984989</v>
      </c>
      <c r="K19" s="27">
        <f t="shared" si="2"/>
        <v>2.7944965603502188</v>
      </c>
      <c r="L19" s="18"/>
    </row>
    <row r="20" spans="1:12">
      <c r="A20" s="16"/>
      <c r="B20" s="11" t="s">
        <v>6</v>
      </c>
      <c r="C20" s="25">
        <v>19.770666666666667</v>
      </c>
      <c r="D20" s="25">
        <v>38.19433333333334</v>
      </c>
      <c r="E20" s="25">
        <v>33.064</v>
      </c>
      <c r="F20" s="25">
        <v>54.701000000000001</v>
      </c>
      <c r="G20" s="26">
        <v>40.400333333333329</v>
      </c>
      <c r="H20" s="28">
        <f t="shared" si="0"/>
        <v>-26.143336806761617</v>
      </c>
      <c r="I20" s="27">
        <f t="shared" si="3"/>
        <v>65.439753205903699</v>
      </c>
      <c r="J20" s="28">
        <f t="shared" si="1"/>
        <v>1.8066096923512174</v>
      </c>
      <c r="K20" s="27">
        <f t="shared" si="2"/>
        <v>2.7367604752970607</v>
      </c>
      <c r="L20" s="18"/>
    </row>
    <row r="21" spans="1:12">
      <c r="A21" s="16"/>
      <c r="B21" s="11" t="s">
        <v>23</v>
      </c>
      <c r="C21" s="25">
        <v>12.757</v>
      </c>
      <c r="D21" s="25">
        <v>21.951999999999998</v>
      </c>
      <c r="E21" s="25">
        <v>27.895</v>
      </c>
      <c r="F21" s="25">
        <v>31.843</v>
      </c>
      <c r="G21" s="26">
        <v>37.377333333333333</v>
      </c>
      <c r="H21" s="28">
        <f t="shared" si="0"/>
        <v>17.380062598791991</v>
      </c>
      <c r="I21" s="27">
        <f t="shared" si="3"/>
        <v>14.153074027603507</v>
      </c>
      <c r="J21" s="28">
        <f t="shared" si="1"/>
        <v>1.6714281072163328</v>
      </c>
      <c r="K21" s="27">
        <f t="shared" si="2"/>
        <v>1.5931457160725453</v>
      </c>
      <c r="L21" s="18"/>
    </row>
    <row r="22" spans="1:12">
      <c r="A22" s="16"/>
      <c r="B22" s="11" t="s">
        <v>8</v>
      </c>
      <c r="C22" s="25">
        <v>26.193999999999999</v>
      </c>
      <c r="D22" s="25">
        <v>35.312666666666665</v>
      </c>
      <c r="E22" s="25">
        <v>35.87566666666666</v>
      </c>
      <c r="F22" s="25">
        <v>37.929666666666662</v>
      </c>
      <c r="G22" s="26">
        <v>33.936</v>
      </c>
      <c r="H22" s="28">
        <f t="shared" si="0"/>
        <v>-10.529137262828559</v>
      </c>
      <c r="I22" s="27">
        <f t="shared" si="3"/>
        <v>5.7253291460321432</v>
      </c>
      <c r="J22" s="28">
        <f t="shared" si="1"/>
        <v>1.5175396206210574</v>
      </c>
      <c r="K22" s="27">
        <f t="shared" si="2"/>
        <v>1.8976693766937669</v>
      </c>
      <c r="L22" s="18"/>
    </row>
    <row r="23" spans="1:12">
      <c r="A23" s="16"/>
      <c r="B23" s="11" t="s">
        <v>11</v>
      </c>
      <c r="C23" s="25">
        <v>17.379666666666665</v>
      </c>
      <c r="D23" s="25">
        <v>18.925666666666668</v>
      </c>
      <c r="E23" s="25">
        <v>19.27566666666667</v>
      </c>
      <c r="F23" s="25">
        <v>31.568666666666662</v>
      </c>
      <c r="G23" s="26">
        <v>31.473333333333329</v>
      </c>
      <c r="H23" s="28">
        <f t="shared" si="0"/>
        <v>-0.30198720250036448</v>
      </c>
      <c r="I23" s="27">
        <f t="shared" si="3"/>
        <v>63.774707316651337</v>
      </c>
      <c r="J23" s="28">
        <f t="shared" si="1"/>
        <v>1.4074148493147909</v>
      </c>
      <c r="K23" s="27">
        <f t="shared" si="2"/>
        <v>1.5794204711277879</v>
      </c>
      <c r="L23" s="18"/>
    </row>
    <row r="24" spans="1:12">
      <c r="A24" s="16"/>
      <c r="B24" s="11" t="s">
        <v>9</v>
      </c>
      <c r="C24" s="25">
        <v>15.917666666666667</v>
      </c>
      <c r="D24" s="25">
        <v>14.492333333333335</v>
      </c>
      <c r="E24" s="25">
        <v>16.473666666666666</v>
      </c>
      <c r="F24" s="25">
        <v>17.869</v>
      </c>
      <c r="G24" s="26">
        <v>28.718333333333334</v>
      </c>
      <c r="H24" s="28">
        <f t="shared" si="0"/>
        <v>60.715951275020053</v>
      </c>
      <c r="I24" s="27">
        <f t="shared" si="3"/>
        <v>8.4700835677141271</v>
      </c>
      <c r="J24" s="28">
        <f t="shared" si="1"/>
        <v>1.2842176058326182</v>
      </c>
      <c r="K24" s="27">
        <f t="shared" si="2"/>
        <v>0.89400875547217007</v>
      </c>
      <c r="L24" s="18"/>
    </row>
    <row r="25" spans="1:12">
      <c r="A25" s="16"/>
      <c r="B25" s="11" t="s">
        <v>21</v>
      </c>
      <c r="C25" s="25">
        <v>18.477</v>
      </c>
      <c r="D25" s="25">
        <v>24.177000000000003</v>
      </c>
      <c r="E25" s="25">
        <v>26.397666666666666</v>
      </c>
      <c r="F25" s="25">
        <v>32.447333333333333</v>
      </c>
      <c r="G25" s="26">
        <v>27.421000000000003</v>
      </c>
      <c r="H25" s="28">
        <f t="shared" si="0"/>
        <v>-15.49074397485154</v>
      </c>
      <c r="I25" s="27">
        <f t="shared" si="3"/>
        <v>22.917429570795413</v>
      </c>
      <c r="J25" s="28">
        <f t="shared" si="1"/>
        <v>1.2262038524590411</v>
      </c>
      <c r="K25" s="27">
        <f t="shared" si="2"/>
        <v>1.6233812799666458</v>
      </c>
      <c r="L25" s="18"/>
    </row>
    <row r="26" spans="1:12">
      <c r="A26" s="16"/>
      <c r="B26" s="11" t="s">
        <v>10</v>
      </c>
      <c r="C26" s="25">
        <v>9.3336666666666659</v>
      </c>
      <c r="D26" s="25">
        <v>15.061666666666667</v>
      </c>
      <c r="E26" s="25">
        <v>16.246666666666666</v>
      </c>
      <c r="F26" s="25">
        <v>21.259</v>
      </c>
      <c r="G26" s="26">
        <v>21.456</v>
      </c>
      <c r="H26" s="28">
        <f t="shared" si="0"/>
        <v>0.92666635307399048</v>
      </c>
      <c r="I26" s="27">
        <f t="shared" si="3"/>
        <v>30.851456709068525</v>
      </c>
      <c r="J26" s="28">
        <f t="shared" si="1"/>
        <v>0.95946281530072497</v>
      </c>
      <c r="K26" s="27">
        <f t="shared" si="2"/>
        <v>1.0636147592245153</v>
      </c>
      <c r="L26" s="18"/>
    </row>
    <row r="27" spans="1:12">
      <c r="A27" s="16"/>
      <c r="B27" s="11" t="s">
        <v>19</v>
      </c>
      <c r="C27" s="25">
        <v>12.680333333333332</v>
      </c>
      <c r="D27" s="25">
        <v>17.794</v>
      </c>
      <c r="E27" s="25">
        <v>17.019666666666666</v>
      </c>
      <c r="F27" s="25">
        <v>25.183999999999997</v>
      </c>
      <c r="G27" s="26">
        <v>20.988333333333333</v>
      </c>
      <c r="H27" s="28">
        <f t="shared" si="0"/>
        <v>-16.660048708174489</v>
      </c>
      <c r="I27" s="27">
        <f t="shared" si="3"/>
        <v>47.969995495407261</v>
      </c>
      <c r="J27" s="28">
        <f t="shared" si="1"/>
        <v>0.93854984099879057</v>
      </c>
      <c r="K27" s="27">
        <f t="shared" si="2"/>
        <v>1.259987492182614</v>
      </c>
      <c r="L27" s="18"/>
    </row>
    <row r="28" spans="1:12">
      <c r="A28" s="16"/>
      <c r="B28" s="11" t="s">
        <v>18</v>
      </c>
      <c r="C28" s="25">
        <v>10.306666666666667</v>
      </c>
      <c r="D28" s="25">
        <v>17.494333333333334</v>
      </c>
      <c r="E28" s="25">
        <v>9.3870000000000005</v>
      </c>
      <c r="F28" s="25">
        <v>12.535333333333334</v>
      </c>
      <c r="G28" s="26">
        <v>19.327333333333332</v>
      </c>
      <c r="H28" s="28">
        <f t="shared" si="0"/>
        <v>54.182843163324975</v>
      </c>
      <c r="I28" s="27">
        <f t="shared" si="3"/>
        <v>33.539291928553673</v>
      </c>
      <c r="J28" s="28">
        <f t="shared" si="1"/>
        <v>0.86427375336761492</v>
      </c>
      <c r="K28" s="27">
        <f t="shared" si="2"/>
        <v>0.62715864081717743</v>
      </c>
      <c r="L28" s="18"/>
    </row>
    <row r="29" spans="1:12">
      <c r="A29" s="16"/>
      <c r="B29" s="11" t="s">
        <v>15</v>
      </c>
      <c r="C29" s="25">
        <v>8.8786666666666676</v>
      </c>
      <c r="D29" s="25">
        <v>11.382333333333333</v>
      </c>
      <c r="E29" s="25">
        <v>7.6226666666666674</v>
      </c>
      <c r="F29" s="25">
        <v>8.6566666666666663</v>
      </c>
      <c r="G29" s="26">
        <v>17.938333333333333</v>
      </c>
      <c r="H29" s="28">
        <f t="shared" si="0"/>
        <v>107.21986907970735</v>
      </c>
      <c r="I29" s="27">
        <f t="shared" si="3"/>
        <v>13.564806716809507</v>
      </c>
      <c r="J29" s="28">
        <f t="shared" si="1"/>
        <v>0.80216087816008752</v>
      </c>
      <c r="K29" s="27">
        <f t="shared" si="2"/>
        <v>0.4331040233479258</v>
      </c>
      <c r="L29" s="18"/>
    </row>
    <row r="30" spans="1:12">
      <c r="A30" s="16"/>
      <c r="B30" s="11" t="s">
        <v>12</v>
      </c>
      <c r="C30" s="25">
        <v>11.612</v>
      </c>
      <c r="D30" s="25">
        <v>18.554333333333332</v>
      </c>
      <c r="E30" s="25">
        <v>17.638666666666666</v>
      </c>
      <c r="F30" s="25">
        <v>18.686666666666667</v>
      </c>
      <c r="G30" s="26">
        <v>15.338666666666668</v>
      </c>
      <c r="H30" s="28">
        <f t="shared" si="0"/>
        <v>-17.916518016410986</v>
      </c>
      <c r="I30" s="27">
        <f t="shared" si="3"/>
        <v>5.9414921762793949</v>
      </c>
      <c r="J30" s="28">
        <f t="shared" si="1"/>
        <v>0.68590978294926319</v>
      </c>
      <c r="K30" s="27">
        <f t="shared" si="2"/>
        <v>0.9349176568688764</v>
      </c>
      <c r="L30" s="18"/>
    </row>
    <row r="31" spans="1:12">
      <c r="A31" s="16"/>
      <c r="B31" s="11" t="s">
        <v>4</v>
      </c>
      <c r="C31" s="25">
        <v>9.7316666666666674</v>
      </c>
      <c r="D31" s="25">
        <v>10.643333333333333</v>
      </c>
      <c r="E31" s="25">
        <v>8.434333333333333</v>
      </c>
      <c r="F31" s="25">
        <v>11.518000000000001</v>
      </c>
      <c r="G31" s="26">
        <v>14.987</v>
      </c>
      <c r="H31" s="28">
        <f t="shared" si="0"/>
        <v>30.118076054870624</v>
      </c>
      <c r="I31" s="27">
        <f t="shared" si="3"/>
        <v>36.56088210884085</v>
      </c>
      <c r="J31" s="28">
        <f t="shared" si="1"/>
        <v>0.6701840610044727</v>
      </c>
      <c r="K31" s="27">
        <f t="shared" si="2"/>
        <v>0.57626016260162605</v>
      </c>
      <c r="L31" s="18"/>
    </row>
    <row r="32" spans="1:12">
      <c r="A32" s="16"/>
      <c r="B32" s="11" t="s">
        <v>22</v>
      </c>
      <c r="C32" s="25">
        <v>12.486000000000002</v>
      </c>
      <c r="D32" s="25">
        <v>12.575666666666669</v>
      </c>
      <c r="E32" s="25">
        <v>9.4506666666666668</v>
      </c>
      <c r="F32" s="25">
        <v>16.774666666666665</v>
      </c>
      <c r="G32" s="26">
        <v>14.512</v>
      </c>
      <c r="H32" s="28">
        <f t="shared" si="0"/>
        <v>-13.488593911453773</v>
      </c>
      <c r="I32" s="27">
        <f t="shared" si="3"/>
        <v>77.497178329571085</v>
      </c>
      <c r="J32" s="28">
        <f t="shared" si="1"/>
        <v>0.64894315695582228</v>
      </c>
      <c r="K32" s="27">
        <f t="shared" si="2"/>
        <v>0.83925786950177184</v>
      </c>
      <c r="L32" s="18"/>
    </row>
    <row r="33" spans="1:14">
      <c r="A33" s="16"/>
      <c r="B33" s="11" t="s">
        <v>16</v>
      </c>
      <c r="C33" s="25">
        <v>17.045000000000002</v>
      </c>
      <c r="D33" s="25">
        <v>19.116000000000003</v>
      </c>
      <c r="E33" s="25">
        <v>23.758333333333336</v>
      </c>
      <c r="F33" s="25">
        <v>25.114333333333331</v>
      </c>
      <c r="G33" s="26">
        <v>14.416666666666666</v>
      </c>
      <c r="H33" s="28">
        <f t="shared" si="0"/>
        <v>-42.595861592981436</v>
      </c>
      <c r="I33" s="27">
        <f t="shared" si="3"/>
        <v>5.7074710627849745</v>
      </c>
      <c r="J33" s="28">
        <f t="shared" si="1"/>
        <v>0.64468007024851415</v>
      </c>
      <c r="K33" s="27">
        <f t="shared" si="2"/>
        <v>1.2565019804044193</v>
      </c>
      <c r="L33" s="18"/>
    </row>
    <row r="34" spans="1:14">
      <c r="A34" s="16"/>
      <c r="B34" s="11" t="s">
        <v>184</v>
      </c>
      <c r="C34" s="25">
        <v>4.4376666666666669</v>
      </c>
      <c r="D34" s="25">
        <v>8.1236666666666668</v>
      </c>
      <c r="E34" s="25">
        <v>7.6006666666666662</v>
      </c>
      <c r="F34" s="25">
        <v>11.186</v>
      </c>
      <c r="G34" s="26">
        <v>11.682666666666668</v>
      </c>
      <c r="H34" s="28">
        <f t="shared" si="0"/>
        <v>4.4400739019011981</v>
      </c>
      <c r="I34" s="27">
        <f t="shared" si="3"/>
        <v>47.171300763090976</v>
      </c>
      <c r="J34" s="28">
        <f t="shared" si="1"/>
        <v>0.52242189831375552</v>
      </c>
      <c r="K34" s="27">
        <f t="shared" si="2"/>
        <v>0.55964978111319574</v>
      </c>
      <c r="L34" s="18"/>
    </row>
    <row r="35" spans="1:14">
      <c r="A35" s="16"/>
      <c r="B35" s="11" t="s">
        <v>17</v>
      </c>
      <c r="C35" s="25">
        <v>6.0489999999999995</v>
      </c>
      <c r="D35" s="25">
        <v>3.3153333333333332</v>
      </c>
      <c r="E35" s="25">
        <v>4.6100000000000003</v>
      </c>
      <c r="F35" s="25">
        <v>5.1909999999999998</v>
      </c>
      <c r="G35" s="26">
        <v>7.7959999999999994</v>
      </c>
      <c r="H35" s="28">
        <f t="shared" si="0"/>
        <v>50.183009054132157</v>
      </c>
      <c r="I35" s="27">
        <f t="shared" si="3"/>
        <v>12.603036876355734</v>
      </c>
      <c r="J35" s="28">
        <f t="shared" si="1"/>
        <v>0.34861913255427163</v>
      </c>
      <c r="K35" s="27">
        <f t="shared" si="2"/>
        <v>0.25971232020012508</v>
      </c>
      <c r="L35" s="18"/>
    </row>
    <row r="36" spans="1:14">
      <c r="A36" s="16"/>
      <c r="B36" s="11" t="s">
        <v>25</v>
      </c>
      <c r="C36" s="25">
        <v>4.718</v>
      </c>
      <c r="D36" s="25">
        <v>4.782</v>
      </c>
      <c r="E36" s="25">
        <v>2.3119999999999998</v>
      </c>
      <c r="F36" s="25">
        <v>2.2570000000000001</v>
      </c>
      <c r="G36" s="26">
        <v>3.0996666666666663</v>
      </c>
      <c r="H36" s="28">
        <f t="shared" si="0"/>
        <v>37.335696352089776</v>
      </c>
      <c r="I36" s="27">
        <f t="shared" si="3"/>
        <v>-2.3788927335639976</v>
      </c>
      <c r="J36" s="28">
        <f t="shared" si="1"/>
        <v>0.13860994157782502</v>
      </c>
      <c r="K36" s="27">
        <f t="shared" si="2"/>
        <v>0.11292057535959976</v>
      </c>
      <c r="L36" s="18"/>
    </row>
    <row r="37" spans="1:14">
      <c r="A37" s="16"/>
      <c r="B37" s="11" t="s">
        <v>13</v>
      </c>
      <c r="C37" s="25">
        <v>2.6590000000000003</v>
      </c>
      <c r="D37" s="25">
        <v>1.2033333333333334</v>
      </c>
      <c r="E37" s="25">
        <v>2.9716666666666662</v>
      </c>
      <c r="F37" s="25">
        <v>1.9706666666666666</v>
      </c>
      <c r="G37" s="26">
        <v>2.3543333333333334</v>
      </c>
      <c r="H37" s="28">
        <f t="shared" si="0"/>
        <v>19.468876860622466</v>
      </c>
      <c r="I37" s="27">
        <f t="shared" si="3"/>
        <v>-33.684800897363985</v>
      </c>
      <c r="J37" s="28">
        <f t="shared" si="1"/>
        <v>0.10528035459341631</v>
      </c>
      <c r="K37" s="27">
        <f t="shared" si="2"/>
        <v>9.859495518032102E-2</v>
      </c>
      <c r="L37" s="18"/>
    </row>
    <row r="38" spans="1:14">
      <c r="A38" s="16"/>
      <c r="B38" s="11" t="s">
        <v>14</v>
      </c>
      <c r="C38" s="25">
        <v>0.96766666666666667</v>
      </c>
      <c r="D38" s="25">
        <v>0.59366666666666668</v>
      </c>
      <c r="E38" s="25">
        <v>0.6253333333333333</v>
      </c>
      <c r="F38" s="25">
        <v>0.7553333333333333</v>
      </c>
      <c r="G38" s="26">
        <v>0.4466666666666666</v>
      </c>
      <c r="H38" s="28">
        <f t="shared" si="0"/>
        <v>-40.864960282436016</v>
      </c>
      <c r="I38" s="27">
        <f t="shared" si="3"/>
        <v>20.788912579957362</v>
      </c>
      <c r="J38" s="28">
        <f t="shared" si="1"/>
        <v>1.9973902754520437E-2</v>
      </c>
      <c r="K38" s="27">
        <f t="shared" si="2"/>
        <v>3.7790285595163647E-2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186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SheetLayoutView="100" workbookViewId="0">
      <pane ySplit="11" topLeftCell="A12" activePane="bottomLeft" state="frozen"/>
      <selection activeCell="B36" sqref="B36"/>
      <selection pane="bottomLeft"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188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189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110</v>
      </c>
      <c r="H10" s="190"/>
      <c r="I10" s="190" t="s">
        <v>28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109</v>
      </c>
      <c r="H11" s="76" t="s">
        <v>111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34</v>
      </c>
      <c r="C13" s="25">
        <v>3276.0433333333335</v>
      </c>
      <c r="D13" s="25">
        <v>3309.8436666666662</v>
      </c>
      <c r="E13" s="25">
        <v>3480.9643333333333</v>
      </c>
      <c r="F13" s="29">
        <v>3771.5493333333338</v>
      </c>
      <c r="G13" s="28">
        <f>IF(OR(OR(F13=0,E13=0),F13=""),"",(F13/E13-1)*100)</f>
        <v>8.3478304335781406</v>
      </c>
      <c r="H13" s="26">
        <f>F13-E13</f>
        <v>290.58500000000049</v>
      </c>
      <c r="I13" s="28">
        <f>IF(F13=0,"",F13/$F$13*100)</f>
        <v>100</v>
      </c>
      <c r="J13" s="18"/>
    </row>
    <row r="14" spans="1:13">
      <c r="A14" s="16"/>
      <c r="B14" s="11" t="s">
        <v>65</v>
      </c>
      <c r="C14" s="25">
        <v>1787.8119999999999</v>
      </c>
      <c r="D14" s="25">
        <v>1697.1686666666667</v>
      </c>
      <c r="E14" s="25">
        <v>1703.2156666666667</v>
      </c>
      <c r="F14" s="29">
        <v>1887.4283333333333</v>
      </c>
      <c r="G14" s="28">
        <f>IF(OR(OR(F14=0,E14=0),F14=""),"",(F14/E14-1)*100)</f>
        <v>10.815580802352876</v>
      </c>
      <c r="H14" s="26">
        <f>F14-E14</f>
        <v>184.21266666666656</v>
      </c>
      <c r="I14" s="28">
        <f>IF(F14=0,"",F14/$F$13*100)</f>
        <v>50.043845818270263</v>
      </c>
      <c r="J14" s="18"/>
    </row>
    <row r="15" spans="1:13">
      <c r="A15" s="16"/>
      <c r="B15" s="11" t="s">
        <v>66</v>
      </c>
      <c r="C15" s="25">
        <v>187.476</v>
      </c>
      <c r="D15" s="25">
        <v>143.32366666666667</v>
      </c>
      <c r="E15" s="25">
        <v>153.45866666666669</v>
      </c>
      <c r="F15" s="29">
        <v>147.74766666666665</v>
      </c>
      <c r="G15" s="28">
        <f t="shared" ref="G15:G22" si="0">IF(OR(OR(F15=0,E15=0),F15=""),"",(F15/E15-1)*100)</f>
        <v>-3.7215232766260931</v>
      </c>
      <c r="H15" s="26">
        <f t="shared" ref="H15:H22" si="1">F15-E15</f>
        <v>-5.7110000000000412</v>
      </c>
      <c r="I15" s="28">
        <f>IF(F15=0,"",F15/$F$13*100)</f>
        <v>3.9174263308942519</v>
      </c>
      <c r="J15" s="18"/>
      <c r="M15" s="34"/>
    </row>
    <row r="16" spans="1:13">
      <c r="A16" s="16"/>
      <c r="B16" s="11" t="s">
        <v>67</v>
      </c>
      <c r="C16" s="25">
        <v>152.328</v>
      </c>
      <c r="D16" s="25">
        <v>127.37866666666666</v>
      </c>
      <c r="E16" s="25">
        <v>139.75199999999998</v>
      </c>
      <c r="F16" s="29">
        <v>146.09066666666666</v>
      </c>
      <c r="G16" s="28">
        <f t="shared" si="0"/>
        <v>4.5356536340565246</v>
      </c>
      <c r="H16" s="26">
        <f t="shared" si="1"/>
        <v>6.3386666666666827</v>
      </c>
      <c r="I16" s="28">
        <f t="shared" ref="I16:I22" si="2">IF(F16=0,"",F16/$F$13*100)</f>
        <v>3.873492131615583</v>
      </c>
      <c r="J16" s="18"/>
      <c r="M16" s="34"/>
    </row>
    <row r="17" spans="1:12">
      <c r="A17" s="16"/>
      <c r="B17" s="11" t="s">
        <v>68</v>
      </c>
      <c r="C17" s="25">
        <v>856.83433333333335</v>
      </c>
      <c r="D17" s="25">
        <v>1079.307</v>
      </c>
      <c r="E17" s="25">
        <v>1239.5023333333334</v>
      </c>
      <c r="F17" s="29">
        <v>1304.7969999999998</v>
      </c>
      <c r="G17" s="28">
        <f t="shared" si="0"/>
        <v>5.267813130377319</v>
      </c>
      <c r="H17" s="26">
        <f t="shared" si="1"/>
        <v>65.294666666666444</v>
      </c>
      <c r="I17" s="28">
        <f t="shared" si="2"/>
        <v>34.59578238757404</v>
      </c>
      <c r="J17" s="18"/>
    </row>
    <row r="18" spans="1:12">
      <c r="A18" s="16"/>
      <c r="B18" s="11" t="s">
        <v>69</v>
      </c>
      <c r="C18" s="25">
        <v>204.58333333333334</v>
      </c>
      <c r="D18" s="25">
        <v>189.26466666666667</v>
      </c>
      <c r="E18" s="25">
        <v>153.86599999999999</v>
      </c>
      <c r="F18" s="29">
        <v>179.59666666666666</v>
      </c>
      <c r="G18" s="28">
        <f t="shared" si="0"/>
        <v>16.722776095217064</v>
      </c>
      <c r="H18" s="26">
        <f t="shared" si="1"/>
        <v>25.730666666666679</v>
      </c>
      <c r="I18" s="28">
        <f t="shared" si="2"/>
        <v>4.7618803519119632</v>
      </c>
      <c r="J18" s="18"/>
    </row>
    <row r="19" spans="1:12">
      <c r="A19" s="16"/>
      <c r="B19" s="11" t="s">
        <v>70</v>
      </c>
      <c r="C19" s="25">
        <v>80.972999999999999</v>
      </c>
      <c r="D19" s="25">
        <v>65.588999999999999</v>
      </c>
      <c r="E19" s="25">
        <v>75.276333333333341</v>
      </c>
      <c r="F19" s="29">
        <v>89.612000000000009</v>
      </c>
      <c r="G19" s="28">
        <f t="shared" si="0"/>
        <v>19.044055457890696</v>
      </c>
      <c r="H19" s="26">
        <f t="shared" si="1"/>
        <v>14.335666666666668</v>
      </c>
      <c r="I19" s="28">
        <f t="shared" si="2"/>
        <v>2.3759996775860812</v>
      </c>
      <c r="J19" s="18"/>
    </row>
    <row r="20" spans="1:12">
      <c r="A20" s="16"/>
      <c r="B20" s="11" t="s">
        <v>71</v>
      </c>
      <c r="C20" s="25">
        <v>6.0366666666666662</v>
      </c>
      <c r="D20" s="25">
        <v>6.8993333333333338</v>
      </c>
      <c r="E20" s="25">
        <v>10.155999999999999</v>
      </c>
      <c r="F20" s="29">
        <v>12.572333333333333</v>
      </c>
      <c r="G20" s="28">
        <f t="shared" si="0"/>
        <v>23.792175397137981</v>
      </c>
      <c r="H20" s="26">
        <f t="shared" si="1"/>
        <v>2.4163333333333341</v>
      </c>
      <c r="I20" s="28">
        <f t="shared" si="2"/>
        <v>0.33334664940526643</v>
      </c>
      <c r="J20" s="18"/>
    </row>
    <row r="21" spans="1:12">
      <c r="A21" s="16"/>
      <c r="B21" s="11" t="s">
        <v>72</v>
      </c>
      <c r="C21" s="25">
        <v>0</v>
      </c>
      <c r="D21" s="25">
        <v>0.91200000000000003</v>
      </c>
      <c r="E21" s="25">
        <v>0.82200000000000006</v>
      </c>
      <c r="F21" s="29">
        <v>0.82266666666666666</v>
      </c>
      <c r="G21" s="28">
        <f t="shared" si="0"/>
        <v>8.1103000811011405E-2</v>
      </c>
      <c r="H21" s="26">
        <f t="shared" si="1"/>
        <v>6.6666666666659324E-4</v>
      </c>
      <c r="I21" s="28">
        <f t="shared" si="2"/>
        <v>2.1812432874624112E-2</v>
      </c>
      <c r="J21" s="18"/>
      <c r="L21" s="23" t="s">
        <v>120</v>
      </c>
    </row>
    <row r="22" spans="1:12">
      <c r="A22" s="16"/>
      <c r="B22" s="11" t="s">
        <v>73</v>
      </c>
      <c r="C22" s="25">
        <v>0</v>
      </c>
      <c r="D22" s="25">
        <v>0</v>
      </c>
      <c r="E22" s="25">
        <v>4.9153333333333338</v>
      </c>
      <c r="F22" s="29">
        <v>2.8820000000000001</v>
      </c>
      <c r="G22" s="28">
        <f t="shared" si="0"/>
        <v>-41.367150413671503</v>
      </c>
      <c r="H22" s="26">
        <f t="shared" si="1"/>
        <v>-2.0333333333333337</v>
      </c>
      <c r="I22" s="28">
        <f t="shared" si="2"/>
        <v>7.6414219867909264E-2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183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54</v>
      </c>
      <c r="F50" s="34">
        <f>F15-F16</f>
        <v>1.6569999999999823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79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6424.4973333333328</v>
      </c>
      <c r="D13" s="26">
        <v>6519.0743333333339</v>
      </c>
      <c r="E13" s="26">
        <v>6302.9409999999998</v>
      </c>
      <c r="F13" s="26">
        <v>6258.6076666666668</v>
      </c>
      <c r="G13" s="26">
        <v>6624.1643333333341</v>
      </c>
      <c r="H13" s="28">
        <f t="shared" ref="H13:H27" si="0">IF(OR(OR(G13=0,F13=0),G13=""),"",(G13/F13-1)*100)</f>
        <v>5.8408624751096205</v>
      </c>
      <c r="I13" s="27">
        <f>IF(OR(OR(G13=0,F13=0),F13=""),"",(F13/E13-1)*100)</f>
        <v>-0.70337535022670927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2366.4959999999992</v>
      </c>
      <c r="D14" s="25">
        <f t="shared" ref="D14:G14" si="3">D13-SUM(D15:D27)</f>
        <v>2428.1600000000008</v>
      </c>
      <c r="E14" s="25">
        <f t="shared" si="3"/>
        <v>2384.5973333333332</v>
      </c>
      <c r="F14" s="25">
        <f t="shared" si="3"/>
        <v>2183.4506666666671</v>
      </c>
      <c r="G14" s="26">
        <f t="shared" si="3"/>
        <v>2275.2179999999998</v>
      </c>
      <c r="H14" s="54">
        <f t="shared" ref="H14" si="4">IF(OR(OR(G14=0,F14=0),G14=""),"",(G14/F14-1)*100)</f>
        <v>4.2028581059460279</v>
      </c>
      <c r="I14" s="53">
        <f t="shared" ref="I14" si="5">IF(OR(OR(G14=0,F14=0),F14=""),"",(F14/E14-1)*100)</f>
        <v>-8.4352466496090184</v>
      </c>
      <c r="J14" s="54">
        <f t="shared" ref="J14" si="6">IF(G14=0,"",G14/$G$13*100)</f>
        <v>34.347245712956088</v>
      </c>
      <c r="K14" s="53">
        <f t="shared" ref="K14" si="7">IF(F14=0,"",F14/$F$13*100)</f>
        <v>34.887163135272424</v>
      </c>
      <c r="L14" s="18"/>
    </row>
    <row r="15" spans="1:15">
      <c r="A15" s="16"/>
      <c r="B15" s="12" t="s">
        <v>5</v>
      </c>
      <c r="C15" s="109">
        <v>1737.1310000000001</v>
      </c>
      <c r="D15" s="109">
        <v>1787.8119999999999</v>
      </c>
      <c r="E15" s="109">
        <v>1697.1686666666667</v>
      </c>
      <c r="F15" s="109">
        <v>1703.2156666666667</v>
      </c>
      <c r="G15" s="109">
        <v>1887.4283333333333</v>
      </c>
      <c r="H15" s="50">
        <f t="shared" si="0"/>
        <v>10.815580802352876</v>
      </c>
      <c r="I15" s="36">
        <f>IF(OR(OR(G15=0,F15=0),F15=""),"",(F15/E15-1)*100)</f>
        <v>0.3562992953362043</v>
      </c>
      <c r="J15" s="50">
        <f t="shared" si="1"/>
        <v>28.493078347039795</v>
      </c>
      <c r="K15" s="36">
        <f t="shared" si="2"/>
        <v>27.213970860291987</v>
      </c>
      <c r="L15" s="18"/>
    </row>
    <row r="16" spans="1:15">
      <c r="A16" s="16"/>
      <c r="B16" s="11" t="s">
        <v>24</v>
      </c>
      <c r="C16" s="55">
        <v>739.0676666666667</v>
      </c>
      <c r="D16" s="55">
        <v>741.61</v>
      </c>
      <c r="E16" s="55">
        <v>676.09299999999996</v>
      </c>
      <c r="F16" s="55">
        <v>798.83333333333337</v>
      </c>
      <c r="G16" s="56">
        <v>839.71066666666673</v>
      </c>
      <c r="H16" s="54">
        <f t="shared" si="0"/>
        <v>5.1171291466722391</v>
      </c>
      <c r="I16" s="53">
        <f t="shared" ref="I16:I27" si="8">IF(OR(OR(G16=0,F16=0),F16=""),"",(F16/E16-1)*100)</f>
        <v>18.154356476599133</v>
      </c>
      <c r="J16" s="54">
        <f t="shared" si="1"/>
        <v>12.676476977498494</v>
      </c>
      <c r="K16" s="53">
        <f t="shared" si="2"/>
        <v>12.763754749924944</v>
      </c>
      <c r="L16" s="18"/>
      <c r="N16" s="23" t="s">
        <v>5</v>
      </c>
      <c r="O16" s="34">
        <f>J15</f>
        <v>28.493078347039795</v>
      </c>
    </row>
    <row r="17" spans="1:15">
      <c r="A17" s="16"/>
      <c r="B17" s="11" t="s">
        <v>25</v>
      </c>
      <c r="C17" s="55">
        <v>509.13266666666669</v>
      </c>
      <c r="D17" s="55">
        <v>502.54566666666665</v>
      </c>
      <c r="E17" s="55">
        <v>460.98</v>
      </c>
      <c r="F17" s="55">
        <v>463.75</v>
      </c>
      <c r="G17" s="56">
        <v>478.76099999999997</v>
      </c>
      <c r="H17" s="28">
        <f t="shared" si="0"/>
        <v>3.236873315363864</v>
      </c>
      <c r="I17" s="27">
        <f t="shared" si="8"/>
        <v>0.60089374810186058</v>
      </c>
      <c r="J17" s="28">
        <f t="shared" si="1"/>
        <v>7.2274927961982414</v>
      </c>
      <c r="K17" s="27">
        <f t="shared" si="2"/>
        <v>7.4097950326864499</v>
      </c>
      <c r="L17" s="18"/>
      <c r="N17" s="23" t="s">
        <v>39</v>
      </c>
      <c r="O17" s="34">
        <f>100-O16</f>
        <v>71.506921652960202</v>
      </c>
    </row>
    <row r="18" spans="1:15">
      <c r="A18" s="16"/>
      <c r="B18" s="11" t="s">
        <v>26</v>
      </c>
      <c r="C18" s="25">
        <v>225.66166666666666</v>
      </c>
      <c r="D18" s="25">
        <v>218.27266666666665</v>
      </c>
      <c r="E18" s="25">
        <v>254.69799999999998</v>
      </c>
      <c r="F18" s="25">
        <v>253.84900000000002</v>
      </c>
      <c r="G18" s="26">
        <v>272.47233333333332</v>
      </c>
      <c r="H18" s="28">
        <f t="shared" si="0"/>
        <v>7.3363823900560288</v>
      </c>
      <c r="I18" s="27">
        <f t="shared" si="8"/>
        <v>-0.33333595081231904</v>
      </c>
      <c r="J18" s="28">
        <f t="shared" si="1"/>
        <v>4.113308783150659</v>
      </c>
      <c r="K18" s="27">
        <f t="shared" si="2"/>
        <v>4.0559979714337961</v>
      </c>
      <c r="L18" s="18"/>
    </row>
    <row r="19" spans="1:15">
      <c r="A19" s="16"/>
      <c r="B19" s="11" t="s">
        <v>20</v>
      </c>
      <c r="C19" s="25">
        <v>193.04233333333335</v>
      </c>
      <c r="D19" s="25">
        <v>181.73933333333332</v>
      </c>
      <c r="E19" s="25">
        <v>199.66833333333332</v>
      </c>
      <c r="F19" s="25">
        <v>193.1933333333333</v>
      </c>
      <c r="G19" s="26">
        <v>183.95866666666666</v>
      </c>
      <c r="H19" s="28">
        <f t="shared" si="0"/>
        <v>-4.7800131129438483</v>
      </c>
      <c r="I19" s="27">
        <f t="shared" si="8"/>
        <v>-3.2428777723057522</v>
      </c>
      <c r="J19" s="28">
        <f t="shared" si="1"/>
        <v>2.777084888141613</v>
      </c>
      <c r="K19" s="27">
        <f t="shared" si="2"/>
        <v>3.0868420521433326</v>
      </c>
      <c r="L19" s="18"/>
    </row>
    <row r="20" spans="1:15">
      <c r="A20" s="16"/>
      <c r="B20" s="11" t="s">
        <v>23</v>
      </c>
      <c r="C20" s="25">
        <v>114.19033333333334</v>
      </c>
      <c r="D20" s="25">
        <v>123.12400000000001</v>
      </c>
      <c r="E20" s="25">
        <v>118.33966666666667</v>
      </c>
      <c r="F20" s="25">
        <v>119.25733333333334</v>
      </c>
      <c r="G20" s="26">
        <v>122.26866666666668</v>
      </c>
      <c r="H20" s="28">
        <f t="shared" si="0"/>
        <v>2.5250718334581812</v>
      </c>
      <c r="I20" s="27">
        <f t="shared" si="8"/>
        <v>0.77545145471087373</v>
      </c>
      <c r="J20" s="28">
        <f t="shared" si="1"/>
        <v>1.8457976057659198</v>
      </c>
      <c r="K20" s="27">
        <f t="shared" si="2"/>
        <v>1.9054930375089283</v>
      </c>
      <c r="L20" s="18"/>
    </row>
    <row r="21" spans="1:15">
      <c r="A21" s="16"/>
      <c r="B21" s="11" t="s">
        <v>6</v>
      </c>
      <c r="C21" s="25">
        <v>96.710333333333324</v>
      </c>
      <c r="D21" s="25">
        <v>111.92033333333335</v>
      </c>
      <c r="E21" s="25">
        <v>100.73633333333333</v>
      </c>
      <c r="F21" s="25">
        <v>110.23933333333333</v>
      </c>
      <c r="G21" s="26">
        <v>109.76433333333334</v>
      </c>
      <c r="H21" s="28">
        <f t="shared" si="0"/>
        <v>-0.43088068989289852</v>
      </c>
      <c r="I21" s="27">
        <f t="shared" si="8"/>
        <v>9.4335377172751311</v>
      </c>
      <c r="J21" s="28">
        <f t="shared" si="1"/>
        <v>1.6570291407323678</v>
      </c>
      <c r="K21" s="27">
        <f t="shared" si="2"/>
        <v>1.7614034814878685</v>
      </c>
      <c r="L21" s="18"/>
    </row>
    <row r="22" spans="1:15">
      <c r="A22" s="16"/>
      <c r="B22" s="11" t="s">
        <v>21</v>
      </c>
      <c r="C22" s="25">
        <v>118.17033333333335</v>
      </c>
      <c r="D22" s="25">
        <v>88.713999999999999</v>
      </c>
      <c r="E22" s="25">
        <v>86.536333333333346</v>
      </c>
      <c r="F22" s="25">
        <v>110.694</v>
      </c>
      <c r="G22" s="26">
        <v>107.42866666666667</v>
      </c>
      <c r="H22" s="28">
        <f t="shared" si="0"/>
        <v>-2.949873826344096</v>
      </c>
      <c r="I22" s="27">
        <f t="shared" si="8"/>
        <v>27.916212457965628</v>
      </c>
      <c r="J22" s="28">
        <f t="shared" si="1"/>
        <v>1.6217693472077206</v>
      </c>
      <c r="K22" s="27">
        <f t="shared" si="2"/>
        <v>1.7686681430688818</v>
      </c>
      <c r="L22" s="18"/>
    </row>
    <row r="23" spans="1:15">
      <c r="A23" s="16"/>
      <c r="B23" s="11" t="s">
        <v>8</v>
      </c>
      <c r="C23" s="25">
        <v>92.898666666666657</v>
      </c>
      <c r="D23" s="25">
        <v>93.099333333333334</v>
      </c>
      <c r="E23" s="25">
        <v>84.488</v>
      </c>
      <c r="F23" s="25">
        <v>84.632999999999996</v>
      </c>
      <c r="G23" s="26">
        <v>89.661333333333346</v>
      </c>
      <c r="H23" s="28">
        <f t="shared" si="0"/>
        <v>5.9413388788455368</v>
      </c>
      <c r="I23" s="27">
        <f t="shared" si="8"/>
        <v>0.17162200549190043</v>
      </c>
      <c r="J23" s="28">
        <f t="shared" si="1"/>
        <v>1.3535493508539669</v>
      </c>
      <c r="K23" s="27">
        <f t="shared" si="2"/>
        <v>1.3522656237225925</v>
      </c>
      <c r="L23" s="18"/>
    </row>
    <row r="24" spans="1:15">
      <c r="A24" s="16"/>
      <c r="B24" s="11" t="s">
        <v>22</v>
      </c>
      <c r="C24" s="25">
        <v>74.579666666666654</v>
      </c>
      <c r="D24" s="25">
        <v>82.826999999999998</v>
      </c>
      <c r="E24" s="25">
        <v>82.330333333333328</v>
      </c>
      <c r="F24" s="25">
        <v>77.739999999999995</v>
      </c>
      <c r="G24" s="26">
        <v>85.346000000000004</v>
      </c>
      <c r="H24" s="28">
        <f t="shared" si="0"/>
        <v>9.7838950347311595</v>
      </c>
      <c r="I24" s="27">
        <f t="shared" si="8"/>
        <v>-5.5755067998429109</v>
      </c>
      <c r="J24" s="28">
        <f t="shared" si="1"/>
        <v>1.2884040266110546</v>
      </c>
      <c r="K24" s="27">
        <f t="shared" si="2"/>
        <v>1.2421293063957835</v>
      </c>
      <c r="L24" s="18"/>
    </row>
    <row r="25" spans="1:15">
      <c r="A25" s="16"/>
      <c r="B25" s="11" t="s">
        <v>19</v>
      </c>
      <c r="C25" s="25">
        <v>61.714333333333336</v>
      </c>
      <c r="D25" s="25">
        <v>59.988666666666667</v>
      </c>
      <c r="E25" s="25">
        <v>61.486999999999995</v>
      </c>
      <c r="F25" s="25">
        <v>65.059666666666672</v>
      </c>
      <c r="G25" s="26">
        <v>69.033666666666662</v>
      </c>
      <c r="H25" s="28">
        <f t="shared" si="0"/>
        <v>6.1082391035920613</v>
      </c>
      <c r="I25" s="27">
        <f t="shared" si="8"/>
        <v>5.810442315719877</v>
      </c>
      <c r="J25" s="28">
        <f t="shared" si="1"/>
        <v>1.0421490650418141</v>
      </c>
      <c r="K25" s="27">
        <f t="shared" si="2"/>
        <v>1.0395230078596289</v>
      </c>
      <c r="L25" s="18"/>
    </row>
    <row r="26" spans="1:15">
      <c r="A26" s="16"/>
      <c r="B26" s="11" t="s">
        <v>11</v>
      </c>
      <c r="C26" s="25">
        <v>51.309333333333335</v>
      </c>
      <c r="D26" s="25">
        <v>55.274333333333338</v>
      </c>
      <c r="E26" s="25">
        <v>50.117666666666672</v>
      </c>
      <c r="F26" s="25">
        <v>56.065666666666665</v>
      </c>
      <c r="G26" s="26">
        <v>57.370666666666672</v>
      </c>
      <c r="H26" s="28">
        <f t="shared" si="0"/>
        <v>2.3276277222542774</v>
      </c>
      <c r="I26" s="27">
        <f t="shared" si="8"/>
        <v>11.868070474150816</v>
      </c>
      <c r="J26" s="28">
        <f t="shared" si="1"/>
        <v>0.86608157315742917</v>
      </c>
      <c r="K26" s="27">
        <f t="shared" si="2"/>
        <v>0.89581692371088062</v>
      </c>
      <c r="L26" s="18"/>
    </row>
    <row r="27" spans="1:15">
      <c r="A27" s="16"/>
      <c r="B27" s="11" t="s">
        <v>9</v>
      </c>
      <c r="C27" s="25">
        <v>44.393000000000001</v>
      </c>
      <c r="D27" s="25">
        <v>43.987000000000002</v>
      </c>
      <c r="E27" s="25">
        <v>45.700333333333333</v>
      </c>
      <c r="F27" s="25">
        <v>38.626666666666665</v>
      </c>
      <c r="G27" s="26">
        <v>45.741999999999997</v>
      </c>
      <c r="H27" s="28">
        <f t="shared" si="0"/>
        <v>18.420780117362789</v>
      </c>
      <c r="I27" s="27">
        <f t="shared" si="8"/>
        <v>-15.478369960831795</v>
      </c>
      <c r="J27" s="28">
        <f t="shared" si="1"/>
        <v>0.69053238564482067</v>
      </c>
      <c r="K27" s="27">
        <f t="shared" si="2"/>
        <v>0.6171766744925109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891.73133333333351</v>
      </c>
      <c r="D13" s="26">
        <v>949.37066666666669</v>
      </c>
      <c r="E13" s="26">
        <v>829.8180000000001</v>
      </c>
      <c r="F13" s="26">
        <v>851.46500000000003</v>
      </c>
      <c r="G13" s="26">
        <v>785.65733333333321</v>
      </c>
      <c r="H13" s="28">
        <f t="shared" ref="H13:H27" si="0">IF(OR(OR(G13=0,F13=0),G13=""),"",(G13/F13-1)*100)</f>
        <v>-7.7287576901771455</v>
      </c>
      <c r="I13" s="27">
        <f>IF(OR(OR(G13=0,F13=0),F13=""),"",(F13/E13-1)*100)</f>
        <v>2.6086443051367869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481.38800000000015</v>
      </c>
      <c r="D14" s="25">
        <f t="shared" ref="D14:G14" si="3">D13-SUM(D15:D27)</f>
        <v>514.7213333333334</v>
      </c>
      <c r="E14" s="25">
        <f t="shared" si="3"/>
        <v>443.95966666666669</v>
      </c>
      <c r="F14" s="25">
        <f t="shared" si="3"/>
        <v>459.93700000000001</v>
      </c>
      <c r="G14" s="26">
        <f t="shared" si="3"/>
        <v>403.17366666666652</v>
      </c>
      <c r="H14" s="54">
        <f t="shared" si="0"/>
        <v>-12.341545327584758</v>
      </c>
      <c r="I14" s="53">
        <f t="shared" ref="I14" si="4">IF(OR(OR(G14=0,F14=0),F14=""),"",(F14/E14-1)*100)</f>
        <v>3.5988254188255908</v>
      </c>
      <c r="J14" s="54">
        <f t="shared" si="1"/>
        <v>51.316731806741856</v>
      </c>
      <c r="K14" s="53">
        <f t="shared" si="2"/>
        <v>54.017135172907871</v>
      </c>
      <c r="L14" s="18"/>
    </row>
    <row r="15" spans="1:15">
      <c r="A15" s="16"/>
      <c r="B15" s="12" t="s">
        <v>5</v>
      </c>
      <c r="C15" s="109">
        <v>159.55133333333333</v>
      </c>
      <c r="D15" s="109">
        <v>187.476</v>
      </c>
      <c r="E15" s="109">
        <v>143.32366666666667</v>
      </c>
      <c r="F15" s="109">
        <v>153.45866666666669</v>
      </c>
      <c r="G15" s="109">
        <v>147.74766666666665</v>
      </c>
      <c r="H15" s="50">
        <f t="shared" si="0"/>
        <v>-3.7215232766260931</v>
      </c>
      <c r="I15" s="36">
        <f>IF(OR(OR(G15=0,F15=0),F15=""),"",(F15/E15-1)*100)</f>
        <v>7.0714071414118784</v>
      </c>
      <c r="J15" s="50">
        <f t="shared" si="1"/>
        <v>18.805611606756464</v>
      </c>
      <c r="K15" s="36">
        <f t="shared" si="2"/>
        <v>18.022897789887626</v>
      </c>
      <c r="L15" s="18"/>
    </row>
    <row r="16" spans="1:15">
      <c r="A16" s="16"/>
      <c r="B16" s="11" t="s">
        <v>24</v>
      </c>
      <c r="C16" s="55">
        <v>57.896333333333338</v>
      </c>
      <c r="D16" s="55">
        <v>62.691666666666663</v>
      </c>
      <c r="E16" s="55">
        <v>60.463333333333331</v>
      </c>
      <c r="F16" s="55">
        <v>62.759666666666668</v>
      </c>
      <c r="G16" s="56">
        <v>64.851666666666674</v>
      </c>
      <c r="H16" s="54">
        <f t="shared" si="0"/>
        <v>3.3333510375559872</v>
      </c>
      <c r="I16" s="53">
        <f t="shared" ref="I16:I27" si="5">IF(OR(OR(G16=0,F16=0),F16=""),"",(F16/E16-1)*100)</f>
        <v>3.7978940404653105</v>
      </c>
      <c r="J16" s="54">
        <f t="shared" si="1"/>
        <v>8.2544468071746309</v>
      </c>
      <c r="K16" s="53">
        <f t="shared" si="2"/>
        <v>7.3707864288804199</v>
      </c>
      <c r="L16" s="18"/>
      <c r="N16" s="23" t="s">
        <v>5</v>
      </c>
      <c r="O16" s="34">
        <f>J15</f>
        <v>18.805611606756464</v>
      </c>
    </row>
    <row r="17" spans="1:15">
      <c r="A17" s="16"/>
      <c r="B17" s="11" t="s">
        <v>25</v>
      </c>
      <c r="C17" s="55">
        <v>36.792333333333339</v>
      </c>
      <c r="D17" s="55">
        <v>30.944333333333333</v>
      </c>
      <c r="E17" s="55">
        <v>34.195666666666668</v>
      </c>
      <c r="F17" s="55">
        <v>32.071333333333335</v>
      </c>
      <c r="G17" s="56">
        <v>29.108000000000001</v>
      </c>
      <c r="H17" s="28">
        <f t="shared" si="0"/>
        <v>-9.2398195688777172</v>
      </c>
      <c r="I17" s="27">
        <f t="shared" si="5"/>
        <v>-6.2122881066801856</v>
      </c>
      <c r="J17" s="28">
        <f t="shared" si="1"/>
        <v>3.7049230962438258</v>
      </c>
      <c r="K17" s="27">
        <f t="shared" si="2"/>
        <v>3.7666061826773074</v>
      </c>
      <c r="L17" s="18"/>
      <c r="N17" s="23" t="s">
        <v>39</v>
      </c>
      <c r="O17" s="34">
        <f>100-O16</f>
        <v>81.194388393243543</v>
      </c>
    </row>
    <row r="18" spans="1:15">
      <c r="A18" s="16"/>
      <c r="B18" s="11" t="s">
        <v>26</v>
      </c>
      <c r="C18" s="25">
        <v>25.06</v>
      </c>
      <c r="D18" s="25">
        <v>21.500333333333334</v>
      </c>
      <c r="E18" s="25">
        <v>24.282666666666668</v>
      </c>
      <c r="F18" s="25">
        <v>25.416333333333331</v>
      </c>
      <c r="G18" s="26">
        <v>26.696000000000002</v>
      </c>
      <c r="H18" s="28">
        <f t="shared" si="0"/>
        <v>5.0348201287885974</v>
      </c>
      <c r="I18" s="27">
        <f t="shared" si="5"/>
        <v>4.6686250823632536</v>
      </c>
      <c r="J18" s="28">
        <f t="shared" si="1"/>
        <v>3.397919024918413</v>
      </c>
      <c r="K18" s="27">
        <f t="shared" si="2"/>
        <v>2.9850121065849247</v>
      </c>
      <c r="L18" s="18"/>
    </row>
    <row r="19" spans="1:15">
      <c r="A19" s="16"/>
      <c r="B19" s="11" t="s">
        <v>6</v>
      </c>
      <c r="C19" s="25">
        <v>24.917333333333332</v>
      </c>
      <c r="D19" s="25">
        <v>26.530333333333335</v>
      </c>
      <c r="E19" s="25">
        <v>22.411666666666665</v>
      </c>
      <c r="F19" s="25">
        <v>19.269333333333332</v>
      </c>
      <c r="G19" s="26">
        <v>21.096999999999998</v>
      </c>
      <c r="H19" s="28">
        <f t="shared" si="0"/>
        <v>9.4848463880431666</v>
      </c>
      <c r="I19" s="27">
        <f t="shared" si="5"/>
        <v>-14.020971220346546</v>
      </c>
      <c r="J19" s="28">
        <f t="shared" si="1"/>
        <v>2.6852673684710724</v>
      </c>
      <c r="K19" s="27">
        <f t="shared" si="2"/>
        <v>2.2630799073753276</v>
      </c>
      <c r="L19" s="18"/>
    </row>
    <row r="20" spans="1:15">
      <c r="A20" s="16"/>
      <c r="B20" s="11" t="s">
        <v>20</v>
      </c>
      <c r="C20" s="25">
        <v>19.219333333333335</v>
      </c>
      <c r="D20" s="25">
        <v>22.029</v>
      </c>
      <c r="E20" s="25">
        <v>21.620666666666665</v>
      </c>
      <c r="F20" s="25">
        <v>20.114333333333335</v>
      </c>
      <c r="G20" s="26">
        <v>20.452333333333332</v>
      </c>
      <c r="H20" s="28">
        <f t="shared" si="0"/>
        <v>1.68039374906781</v>
      </c>
      <c r="I20" s="27">
        <f t="shared" si="5"/>
        <v>-6.9670993802226189</v>
      </c>
      <c r="J20" s="28">
        <f t="shared" si="1"/>
        <v>2.6032129359194767</v>
      </c>
      <c r="K20" s="27">
        <f t="shared" si="2"/>
        <v>2.3623206277807465</v>
      </c>
      <c r="L20" s="18"/>
    </row>
    <row r="21" spans="1:15">
      <c r="A21" s="16"/>
      <c r="B21" s="11" t="s">
        <v>21</v>
      </c>
      <c r="C21" s="25">
        <v>15.338999999999999</v>
      </c>
      <c r="D21" s="25">
        <v>12.765333333333333</v>
      </c>
      <c r="E21" s="25">
        <v>13.558333333333332</v>
      </c>
      <c r="F21" s="25">
        <v>12.636000000000001</v>
      </c>
      <c r="G21" s="26">
        <v>13.500666666666667</v>
      </c>
      <c r="H21" s="28">
        <f t="shared" si="0"/>
        <v>6.8428827688086891</v>
      </c>
      <c r="I21" s="27">
        <f t="shared" si="5"/>
        <v>-6.8027043638598457</v>
      </c>
      <c r="J21" s="28">
        <f t="shared" si="1"/>
        <v>1.7183912239941761</v>
      </c>
      <c r="K21" s="27">
        <f t="shared" si="2"/>
        <v>1.4840304651394949</v>
      </c>
      <c r="L21" s="18"/>
    </row>
    <row r="22" spans="1:15">
      <c r="A22" s="16"/>
      <c r="B22" s="11" t="s">
        <v>8</v>
      </c>
      <c r="C22" s="25">
        <v>14.005000000000001</v>
      </c>
      <c r="D22" s="25">
        <v>11.647</v>
      </c>
      <c r="E22" s="25">
        <v>10.705333333333334</v>
      </c>
      <c r="F22" s="25">
        <v>11.057333333333332</v>
      </c>
      <c r="G22" s="26">
        <v>11.400666666666666</v>
      </c>
      <c r="H22" s="28">
        <f t="shared" si="0"/>
        <v>3.1050283371518272</v>
      </c>
      <c r="I22" s="27">
        <f t="shared" si="5"/>
        <v>3.2880807074355367</v>
      </c>
      <c r="J22" s="28">
        <f t="shared" si="1"/>
        <v>1.4510991220939411</v>
      </c>
      <c r="K22" s="27">
        <f t="shared" si="2"/>
        <v>1.2986245275300021</v>
      </c>
      <c r="L22" s="18"/>
    </row>
    <row r="23" spans="1:15">
      <c r="A23" s="16"/>
      <c r="B23" s="11" t="s">
        <v>23</v>
      </c>
      <c r="C23" s="25">
        <v>17.075333333333333</v>
      </c>
      <c r="D23" s="25">
        <v>15.765000000000001</v>
      </c>
      <c r="E23" s="25">
        <v>15.734666666666667</v>
      </c>
      <c r="F23" s="25">
        <v>13.458999999999998</v>
      </c>
      <c r="G23" s="26">
        <v>11.095666666666666</v>
      </c>
      <c r="H23" s="28">
        <f t="shared" si="0"/>
        <v>-17.559501696510381</v>
      </c>
      <c r="I23" s="27">
        <f t="shared" si="5"/>
        <v>-14.462757393441251</v>
      </c>
      <c r="J23" s="28">
        <f t="shared" si="1"/>
        <v>1.4122781263417641</v>
      </c>
      <c r="K23" s="27">
        <f t="shared" si="2"/>
        <v>1.5806874034751868</v>
      </c>
      <c r="L23" s="18"/>
    </row>
    <row r="24" spans="1:15">
      <c r="A24" s="16"/>
      <c r="B24" s="11" t="s">
        <v>22</v>
      </c>
      <c r="C24" s="25">
        <v>12.577666666666666</v>
      </c>
      <c r="D24" s="25">
        <v>13.214333333333334</v>
      </c>
      <c r="E24" s="25">
        <v>11.441333333333333</v>
      </c>
      <c r="F24" s="25">
        <v>13.946666666666667</v>
      </c>
      <c r="G24" s="26">
        <v>10.895333333333333</v>
      </c>
      <c r="H24" s="28">
        <f t="shared" si="0"/>
        <v>-21.878585086042069</v>
      </c>
      <c r="I24" s="27">
        <f t="shared" si="5"/>
        <v>21.897214776832552</v>
      </c>
      <c r="J24" s="28">
        <f t="shared" si="1"/>
        <v>1.3867793083668372</v>
      </c>
      <c r="K24" s="27">
        <f t="shared" si="2"/>
        <v>1.6379612393541327</v>
      </c>
      <c r="L24" s="18"/>
    </row>
    <row r="25" spans="1:15">
      <c r="A25" s="16"/>
      <c r="B25" s="11" t="s">
        <v>19</v>
      </c>
      <c r="C25" s="25">
        <v>7.6950000000000003</v>
      </c>
      <c r="D25" s="25">
        <v>12.853333333333333</v>
      </c>
      <c r="E25" s="25">
        <v>9.8633333333333333</v>
      </c>
      <c r="F25" s="25">
        <v>10.947666666666668</v>
      </c>
      <c r="G25" s="26">
        <v>9.0086666666666648</v>
      </c>
      <c r="H25" s="28">
        <f t="shared" si="0"/>
        <v>-17.711536704929543</v>
      </c>
      <c r="I25" s="27">
        <f t="shared" si="5"/>
        <v>10.993578911794533</v>
      </c>
      <c r="J25" s="28">
        <f t="shared" si="1"/>
        <v>1.1466406898342449</v>
      </c>
      <c r="K25" s="27">
        <f t="shared" si="2"/>
        <v>1.2857447653945455</v>
      </c>
      <c r="L25" s="18"/>
    </row>
    <row r="26" spans="1:15">
      <c r="A26" s="16"/>
      <c r="B26" s="11" t="s">
        <v>9</v>
      </c>
      <c r="C26" s="25">
        <v>8.0020000000000007</v>
      </c>
      <c r="D26" s="25">
        <v>7.0546666666666669</v>
      </c>
      <c r="E26" s="25">
        <v>7.7830000000000004</v>
      </c>
      <c r="F26" s="25">
        <v>8.3510000000000009</v>
      </c>
      <c r="G26" s="26">
        <v>8.3183333333333334</v>
      </c>
      <c r="H26" s="28">
        <f t="shared" si="0"/>
        <v>-0.39117071807768244</v>
      </c>
      <c r="I26" s="27">
        <f t="shared" si="5"/>
        <v>7.2979570859565746</v>
      </c>
      <c r="J26" s="28">
        <f t="shared" si="1"/>
        <v>1.0587737147492633</v>
      </c>
      <c r="K26" s="27">
        <f t="shared" si="2"/>
        <v>0.98078018474041817</v>
      </c>
      <c r="L26" s="18"/>
    </row>
    <row r="27" spans="1:15">
      <c r="A27" s="16"/>
      <c r="B27" s="11" t="s">
        <v>11</v>
      </c>
      <c r="C27" s="25">
        <v>12.212666666666669</v>
      </c>
      <c r="D27" s="25">
        <v>10.177999999999999</v>
      </c>
      <c r="E27" s="25">
        <v>10.474666666666666</v>
      </c>
      <c r="F27" s="25">
        <v>8.0406666666666666</v>
      </c>
      <c r="G27" s="26">
        <v>8.3116666666666656</v>
      </c>
      <c r="H27" s="28">
        <f t="shared" si="0"/>
        <v>3.3703672995605505</v>
      </c>
      <c r="I27" s="27">
        <f t="shared" si="5"/>
        <v>-23.237016293279023</v>
      </c>
      <c r="J27" s="28">
        <f t="shared" si="1"/>
        <v>1.0579251683940243</v>
      </c>
      <c r="K27" s="27">
        <f t="shared" si="2"/>
        <v>0.9443331982719978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651.79899999999998</v>
      </c>
      <c r="D13" s="26">
        <v>644.52333333333343</v>
      </c>
      <c r="E13" s="26">
        <v>593.88266666666675</v>
      </c>
      <c r="F13" s="26">
        <v>697.27499999999998</v>
      </c>
      <c r="G13" s="26">
        <v>698.56333333333339</v>
      </c>
      <c r="H13" s="28">
        <f t="shared" ref="H13:H27" si="0">IF(OR(OR(G13=0,F13=0),G13=""),"",(G13/F13-1)*100)</f>
        <v>0.18476689015574088</v>
      </c>
      <c r="I13" s="27">
        <f>IF(OR(OR(G13=0,F13=0),F13=""),"",(F13/E13-1)*100)</f>
        <v>17.409555647355688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305.31466666666665</v>
      </c>
      <c r="D14" s="25">
        <f t="shared" ref="D14:G14" si="3">D13-SUM(D15:D27)</f>
        <v>261.0246666666668</v>
      </c>
      <c r="E14" s="25">
        <f t="shared" si="3"/>
        <v>268.31766666666681</v>
      </c>
      <c r="F14" s="25">
        <f t="shared" si="3"/>
        <v>311.86366666666669</v>
      </c>
      <c r="G14" s="26">
        <f t="shared" si="3"/>
        <v>325.75533333333334</v>
      </c>
      <c r="H14" s="54">
        <f t="shared" si="0"/>
        <v>4.4544036870812098</v>
      </c>
      <c r="I14" s="53">
        <f t="shared" ref="I14" si="4">IF(OR(OR(G14=0,F14=0),F14=""),"",(F14/E14-1)*100)</f>
        <v>16.229270528838271</v>
      </c>
      <c r="J14" s="54">
        <f t="shared" si="1"/>
        <v>46.632183195033619</v>
      </c>
      <c r="K14" s="53">
        <f t="shared" si="2"/>
        <v>44.726064560849984</v>
      </c>
      <c r="L14" s="18"/>
    </row>
    <row r="15" spans="1:15">
      <c r="A15" s="16"/>
      <c r="B15" s="12" t="s">
        <v>5</v>
      </c>
      <c r="C15" s="109">
        <v>129.89066666666668</v>
      </c>
      <c r="D15" s="109">
        <v>152.328</v>
      </c>
      <c r="E15" s="109">
        <v>127.37866666666666</v>
      </c>
      <c r="F15" s="109">
        <v>139.75199999999998</v>
      </c>
      <c r="G15" s="109">
        <v>146.09066666666666</v>
      </c>
      <c r="H15" s="50">
        <f t="shared" si="0"/>
        <v>4.5356536340565246</v>
      </c>
      <c r="I15" s="36">
        <f>IF(OR(OR(G15=0,F15=0),F15=""),"",(F15/E15-1)*100)</f>
        <v>9.7138191638578739</v>
      </c>
      <c r="J15" s="50">
        <f t="shared" si="1"/>
        <v>20.913016715258458</v>
      </c>
      <c r="K15" s="36">
        <f t="shared" si="2"/>
        <v>20.042594385285572</v>
      </c>
      <c r="L15" s="18"/>
    </row>
    <row r="16" spans="1:15">
      <c r="A16" s="16"/>
      <c r="B16" s="11" t="s">
        <v>24</v>
      </c>
      <c r="C16" s="25">
        <v>50.232333333333337</v>
      </c>
      <c r="D16" s="25">
        <v>60.132666666666672</v>
      </c>
      <c r="E16" s="25">
        <v>51.390999999999998</v>
      </c>
      <c r="F16" s="25">
        <v>62.616000000000007</v>
      </c>
      <c r="G16" s="26">
        <v>57.052666666666674</v>
      </c>
      <c r="H16" s="28">
        <f t="shared" si="0"/>
        <v>-8.8848430646054197</v>
      </c>
      <c r="I16" s="27">
        <f t="shared" ref="I16:I27" si="5">IF(OR(OR(G16=0,F16=0),F16=""),"",(F16/E16-1)*100)</f>
        <v>21.842345936058869</v>
      </c>
      <c r="J16" s="28">
        <f t="shared" si="1"/>
        <v>8.1671430411940715</v>
      </c>
      <c r="K16" s="27">
        <f t="shared" si="2"/>
        <v>8.9801011078842663</v>
      </c>
      <c r="L16" s="18"/>
      <c r="N16" s="23" t="s">
        <v>5</v>
      </c>
      <c r="O16" s="34">
        <f>J15</f>
        <v>20.913016715258458</v>
      </c>
    </row>
    <row r="17" spans="1:15">
      <c r="A17" s="16"/>
      <c r="B17" s="11" t="s">
        <v>25</v>
      </c>
      <c r="C17" s="55">
        <v>52.363333333333337</v>
      </c>
      <c r="D17" s="55">
        <v>47.62833333333333</v>
      </c>
      <c r="E17" s="55">
        <v>45.267666666666663</v>
      </c>
      <c r="F17" s="55">
        <v>56.984666666666669</v>
      </c>
      <c r="G17" s="56">
        <v>49.576999999999998</v>
      </c>
      <c r="H17" s="28">
        <f t="shared" si="0"/>
        <v>-12.999403348269134</v>
      </c>
      <c r="I17" s="27">
        <f t="shared" si="5"/>
        <v>25.883816999624475</v>
      </c>
      <c r="J17" s="28">
        <f t="shared" si="1"/>
        <v>7.0969943073641613</v>
      </c>
      <c r="K17" s="27">
        <f t="shared" si="2"/>
        <v>8.1724809675761616</v>
      </c>
      <c r="L17" s="18"/>
      <c r="N17" s="23" t="s">
        <v>39</v>
      </c>
      <c r="O17" s="34">
        <f>100-O16</f>
        <v>79.086983284741535</v>
      </c>
    </row>
    <row r="18" spans="1:15">
      <c r="A18" s="16"/>
      <c r="B18" s="11" t="s">
        <v>26</v>
      </c>
      <c r="C18" s="25">
        <v>28.512</v>
      </c>
      <c r="D18" s="25">
        <v>30.875333333333334</v>
      </c>
      <c r="E18" s="25">
        <v>23.188666666666666</v>
      </c>
      <c r="F18" s="25">
        <v>31.96733333333334</v>
      </c>
      <c r="G18" s="26">
        <v>31.058000000000003</v>
      </c>
      <c r="H18" s="28">
        <f t="shared" si="0"/>
        <v>-2.8445704990511245</v>
      </c>
      <c r="I18" s="27">
        <f t="shared" si="5"/>
        <v>37.85757410229138</v>
      </c>
      <c r="J18" s="28">
        <f t="shared" si="1"/>
        <v>4.4459819916113554</v>
      </c>
      <c r="K18" s="27">
        <f t="shared" si="2"/>
        <v>4.5846091331731866</v>
      </c>
      <c r="L18" s="18"/>
    </row>
    <row r="19" spans="1:15">
      <c r="A19" s="16"/>
      <c r="B19" s="11" t="s">
        <v>6</v>
      </c>
      <c r="C19" s="25">
        <v>17.231666666666669</v>
      </c>
      <c r="D19" s="25">
        <v>19.166</v>
      </c>
      <c r="E19" s="25">
        <v>15.197000000000001</v>
      </c>
      <c r="F19" s="25">
        <v>19.062666666666669</v>
      </c>
      <c r="G19" s="26">
        <v>20.761333333333329</v>
      </c>
      <c r="H19" s="28">
        <f t="shared" si="0"/>
        <v>8.9109603413303198</v>
      </c>
      <c r="I19" s="27">
        <f t="shared" si="5"/>
        <v>25.437038011888326</v>
      </c>
      <c r="J19" s="28">
        <f t="shared" si="1"/>
        <v>2.9720044472226324</v>
      </c>
      <c r="K19" s="27">
        <f t="shared" si="2"/>
        <v>2.7338807022575984</v>
      </c>
      <c r="L19" s="18"/>
    </row>
    <row r="20" spans="1:15">
      <c r="A20" s="16"/>
      <c r="B20" s="11" t="s">
        <v>20</v>
      </c>
      <c r="C20" s="25">
        <v>11.238999999999999</v>
      </c>
      <c r="D20" s="25">
        <v>12.488</v>
      </c>
      <c r="E20" s="25">
        <v>11.482666666666665</v>
      </c>
      <c r="F20" s="25">
        <v>15.960333333333333</v>
      </c>
      <c r="G20" s="26">
        <v>11.420666666666667</v>
      </c>
      <c r="H20" s="28">
        <f t="shared" si="0"/>
        <v>-28.443432676844672</v>
      </c>
      <c r="I20" s="27">
        <f t="shared" si="5"/>
        <v>38.995006967022782</v>
      </c>
      <c r="J20" s="28">
        <f t="shared" si="1"/>
        <v>1.634879204462492</v>
      </c>
      <c r="K20" s="27">
        <f t="shared" si="2"/>
        <v>2.2889582063509137</v>
      </c>
      <c r="L20" s="18"/>
    </row>
    <row r="21" spans="1:15">
      <c r="A21" s="16"/>
      <c r="B21" s="11" t="s">
        <v>9</v>
      </c>
      <c r="C21" s="25">
        <v>10.306666666666667</v>
      </c>
      <c r="D21" s="25">
        <v>10.018333333333333</v>
      </c>
      <c r="E21" s="25">
        <v>9.8490000000000002</v>
      </c>
      <c r="F21" s="25">
        <v>9.5686666666666671</v>
      </c>
      <c r="G21" s="26">
        <v>11.024333333333333</v>
      </c>
      <c r="H21" s="28">
        <f t="shared" si="0"/>
        <v>15.212847488329961</v>
      </c>
      <c r="I21" s="27">
        <f t="shared" si="5"/>
        <v>-2.8463126544149953</v>
      </c>
      <c r="J21" s="28">
        <f t="shared" si="1"/>
        <v>1.578143714003502</v>
      </c>
      <c r="K21" s="27">
        <f t="shared" si="2"/>
        <v>1.3722945275058862</v>
      </c>
      <c r="L21" s="18"/>
    </row>
    <row r="22" spans="1:15">
      <c r="A22" s="16"/>
      <c r="B22" s="11" t="s">
        <v>21</v>
      </c>
      <c r="C22" s="25">
        <v>9.927999999999999</v>
      </c>
      <c r="D22" s="25">
        <v>10.427</v>
      </c>
      <c r="E22" s="25">
        <v>10.968666666666666</v>
      </c>
      <c r="F22" s="25">
        <v>11.978000000000002</v>
      </c>
      <c r="G22" s="26">
        <v>10.065666666666667</v>
      </c>
      <c r="H22" s="28">
        <f t="shared" si="0"/>
        <v>-15.965380976234211</v>
      </c>
      <c r="I22" s="27">
        <f t="shared" si="5"/>
        <v>9.2019692457302895</v>
      </c>
      <c r="J22" s="28">
        <f t="shared" si="1"/>
        <v>1.4409096765265854</v>
      </c>
      <c r="K22" s="27">
        <f t="shared" si="2"/>
        <v>1.7178301244128933</v>
      </c>
      <c r="L22" s="18"/>
    </row>
    <row r="23" spans="1:15">
      <c r="A23" s="16"/>
      <c r="B23" s="11" t="s">
        <v>23</v>
      </c>
      <c r="C23" s="25">
        <v>8.7553333333333345</v>
      </c>
      <c r="D23" s="25">
        <v>9.3503333333333334</v>
      </c>
      <c r="E23" s="25">
        <v>6.6483333333333334</v>
      </c>
      <c r="F23" s="25">
        <v>9.0693333333333328</v>
      </c>
      <c r="G23" s="26">
        <v>9.445666666666666</v>
      </c>
      <c r="H23" s="28">
        <f t="shared" si="0"/>
        <v>4.1495148485739541</v>
      </c>
      <c r="I23" s="27">
        <f t="shared" si="5"/>
        <v>36.415141639508633</v>
      </c>
      <c r="J23" s="28">
        <f t="shared" si="1"/>
        <v>1.3521560917883846</v>
      </c>
      <c r="K23" s="27">
        <f t="shared" si="2"/>
        <v>1.3006824184623476</v>
      </c>
      <c r="L23" s="18"/>
    </row>
    <row r="24" spans="1:15">
      <c r="A24" s="16"/>
      <c r="B24" s="11" t="s">
        <v>8</v>
      </c>
      <c r="C24" s="25">
        <v>8.7126666666666654</v>
      </c>
      <c r="D24" s="25">
        <v>9.995333333333333</v>
      </c>
      <c r="E24" s="25">
        <v>7.2450000000000001</v>
      </c>
      <c r="F24" s="25">
        <v>8.5946666666666669</v>
      </c>
      <c r="G24" s="26">
        <v>7.5073333333333343</v>
      </c>
      <c r="H24" s="28">
        <f t="shared" si="0"/>
        <v>-12.651256593236104</v>
      </c>
      <c r="I24" s="27">
        <f t="shared" si="5"/>
        <v>18.628939498504728</v>
      </c>
      <c r="J24" s="28">
        <f t="shared" si="1"/>
        <v>1.0746818470289023</v>
      </c>
      <c r="K24" s="27">
        <f t="shared" si="2"/>
        <v>1.2326078902393842</v>
      </c>
      <c r="L24" s="18"/>
    </row>
    <row r="25" spans="1:15">
      <c r="A25" s="16"/>
      <c r="B25" s="11" t="s">
        <v>11</v>
      </c>
      <c r="C25" s="25">
        <v>7.496666666666667</v>
      </c>
      <c r="D25" s="25">
        <v>8.2906666666666666</v>
      </c>
      <c r="E25" s="25">
        <v>6.7926666666666664</v>
      </c>
      <c r="F25" s="25">
        <v>6.9343333333333321</v>
      </c>
      <c r="G25" s="26">
        <v>7.1833333333333336</v>
      </c>
      <c r="H25" s="28">
        <f t="shared" si="0"/>
        <v>3.5908282459260921</v>
      </c>
      <c r="I25" s="27">
        <f t="shared" si="5"/>
        <v>2.085582490921567</v>
      </c>
      <c r="J25" s="28">
        <f t="shared" si="1"/>
        <v>1.028300941456036</v>
      </c>
      <c r="K25" s="27">
        <f t="shared" si="2"/>
        <v>0.99449045689768489</v>
      </c>
      <c r="L25" s="18"/>
    </row>
    <row r="26" spans="1:15">
      <c r="A26" s="16"/>
      <c r="B26" s="11" t="s">
        <v>22</v>
      </c>
      <c r="C26" s="25">
        <v>6.8266666666666671</v>
      </c>
      <c r="D26" s="25">
        <v>7.3763333333333323</v>
      </c>
      <c r="E26" s="25">
        <v>5.8383333333333338</v>
      </c>
      <c r="F26" s="25">
        <v>8.418000000000001</v>
      </c>
      <c r="G26" s="26">
        <v>6.7623333333333333</v>
      </c>
      <c r="H26" s="28">
        <f t="shared" si="0"/>
        <v>-19.668171378791488</v>
      </c>
      <c r="I26" s="27">
        <f t="shared" si="5"/>
        <v>44.18498429917215</v>
      </c>
      <c r="J26" s="28">
        <f t="shared" si="1"/>
        <v>0.96803439439993499</v>
      </c>
      <c r="K26" s="27">
        <f t="shared" si="2"/>
        <v>1.2072711627406691</v>
      </c>
      <c r="L26" s="18"/>
    </row>
    <row r="27" spans="1:15">
      <c r="A27" s="16"/>
      <c r="B27" s="11" t="s">
        <v>19</v>
      </c>
      <c r="C27" s="25">
        <v>4.9893333333333336</v>
      </c>
      <c r="D27" s="25">
        <v>5.4223333333333334</v>
      </c>
      <c r="E27" s="25">
        <v>4.317333333333333</v>
      </c>
      <c r="F27" s="25">
        <v>4.5053333333333336</v>
      </c>
      <c r="G27" s="26">
        <v>4.859</v>
      </c>
      <c r="H27" s="28">
        <f t="shared" si="0"/>
        <v>7.8499556081680799</v>
      </c>
      <c r="I27" s="27">
        <f t="shared" si="5"/>
        <v>4.3545398394070567</v>
      </c>
      <c r="J27" s="28">
        <f t="shared" si="1"/>
        <v>0.69557043264986707</v>
      </c>
      <c r="K27" s="27">
        <f t="shared" si="2"/>
        <v>0.6461343563634625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SheetLayoutView="100" workbookViewId="0">
      <selection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5938.168999999999</v>
      </c>
      <c r="D13" s="26">
        <v>6606.1143333333339</v>
      </c>
      <c r="E13" s="26">
        <v>7088.5396666666666</v>
      </c>
      <c r="F13" s="26">
        <v>8294.836666666668</v>
      </c>
      <c r="G13" s="26">
        <v>8529.3933333333334</v>
      </c>
      <c r="H13" s="28">
        <f t="shared" ref="H13:H27" si="0">IF(OR(OR(G13=0,F13=0),G13=""),"",(G13/F13-1)*100)</f>
        <v>2.8277430417556815</v>
      </c>
      <c r="I13" s="27">
        <f>IF(OR(OR(G13=0,F13=0),F13=""),"",(F13/E13-1)*100)</f>
        <v>17.017567182032202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3379.3583333333322</v>
      </c>
      <c r="D14" s="25">
        <f t="shared" ref="D14:G14" si="3">D13-SUM(D15:D27)</f>
        <v>3679.0933333333342</v>
      </c>
      <c r="E14" s="25">
        <f t="shared" si="3"/>
        <v>3849.232333333332</v>
      </c>
      <c r="F14" s="25">
        <f t="shared" si="3"/>
        <v>4862.4166666666679</v>
      </c>
      <c r="G14" s="26">
        <f t="shared" si="3"/>
        <v>4984.1556666666675</v>
      </c>
      <c r="H14" s="54">
        <f t="shared" si="0"/>
        <v>2.5036727278959336</v>
      </c>
      <c r="I14" s="53">
        <f t="shared" ref="I14" si="4">IF(OR(OR(G14=0,F14=0),F14=""),"",(F14/E14-1)*100)</f>
        <v>26.321724582832484</v>
      </c>
      <c r="J14" s="54">
        <f t="shared" si="1"/>
        <v>58.43505477919885</v>
      </c>
      <c r="K14" s="53">
        <f t="shared" si="2"/>
        <v>58.619800028210321</v>
      </c>
      <c r="L14" s="18"/>
    </row>
    <row r="15" spans="1:15">
      <c r="A15" s="16"/>
      <c r="B15" s="12" t="s">
        <v>5</v>
      </c>
      <c r="C15" s="109">
        <v>836.00133333333326</v>
      </c>
      <c r="D15" s="109">
        <v>856.83433333333335</v>
      </c>
      <c r="E15" s="109">
        <v>1079.307</v>
      </c>
      <c r="F15" s="109">
        <v>1239.5023333333334</v>
      </c>
      <c r="G15" s="109">
        <v>1304.7969999999998</v>
      </c>
      <c r="H15" s="50">
        <f t="shared" si="0"/>
        <v>5.267813130377319</v>
      </c>
      <c r="I15" s="36">
        <f>IF(OR(OR(G15=0,F15=0),F15=""),"",(F15/E15-1)*100)</f>
        <v>14.842425124022473</v>
      </c>
      <c r="J15" s="50">
        <f t="shared" si="1"/>
        <v>15.297653056997406</v>
      </c>
      <c r="K15" s="36">
        <f t="shared" si="2"/>
        <v>14.943058955149205</v>
      </c>
      <c r="L15" s="18"/>
    </row>
    <row r="16" spans="1:15">
      <c r="A16" s="16"/>
      <c r="B16" s="11" t="s">
        <v>24</v>
      </c>
      <c r="C16" s="55">
        <v>358.67666666666668</v>
      </c>
      <c r="D16" s="55">
        <v>463.78300000000007</v>
      </c>
      <c r="E16" s="55">
        <v>530.13133333333337</v>
      </c>
      <c r="F16" s="55">
        <v>480.97399999999999</v>
      </c>
      <c r="G16" s="56">
        <v>493.4086666666667</v>
      </c>
      <c r="H16" s="54">
        <f t="shared" si="0"/>
        <v>2.5853095316309638</v>
      </c>
      <c r="I16" s="53">
        <f t="shared" ref="I16:I27" si="5">IF(OR(OR(G16=0,F16=0),F16=""),"",(F16/E16-1)*100)</f>
        <v>-9.2726707972992983</v>
      </c>
      <c r="J16" s="54">
        <f t="shared" si="1"/>
        <v>5.7848037648633079</v>
      </c>
      <c r="K16" s="53">
        <f t="shared" si="2"/>
        <v>5.7984746334165305</v>
      </c>
      <c r="L16" s="18"/>
      <c r="N16" s="23" t="s">
        <v>5</v>
      </c>
      <c r="O16" s="34">
        <f>J15</f>
        <v>15.297653056997406</v>
      </c>
    </row>
    <row r="17" spans="1:15">
      <c r="A17" s="16"/>
      <c r="B17" s="11" t="s">
        <v>25</v>
      </c>
      <c r="C17" s="55">
        <v>307.839</v>
      </c>
      <c r="D17" s="55">
        <v>377.959</v>
      </c>
      <c r="E17" s="55">
        <v>420.12233333333342</v>
      </c>
      <c r="F17" s="55">
        <v>432.04133333333334</v>
      </c>
      <c r="G17" s="56">
        <v>398.97800000000001</v>
      </c>
      <c r="H17" s="28">
        <f t="shared" si="0"/>
        <v>-7.6528171687276885</v>
      </c>
      <c r="I17" s="27">
        <f t="shared" si="5"/>
        <v>2.8370308013459411</v>
      </c>
      <c r="J17" s="28">
        <f t="shared" si="1"/>
        <v>4.6776832115453306</v>
      </c>
      <c r="K17" s="27">
        <f t="shared" si="2"/>
        <v>5.2085574520052829</v>
      </c>
      <c r="L17" s="18"/>
      <c r="N17" s="23" t="s">
        <v>39</v>
      </c>
      <c r="O17" s="34">
        <f>100-O16</f>
        <v>84.702346943002595</v>
      </c>
    </row>
    <row r="18" spans="1:15">
      <c r="A18" s="16"/>
      <c r="B18" s="11" t="s">
        <v>26</v>
      </c>
      <c r="C18" s="25">
        <v>320.72500000000002</v>
      </c>
      <c r="D18" s="25">
        <v>332.22666666666663</v>
      </c>
      <c r="E18" s="25">
        <v>300.52566666666667</v>
      </c>
      <c r="F18" s="25">
        <v>347.99399999999997</v>
      </c>
      <c r="G18" s="26">
        <v>337.38333333333327</v>
      </c>
      <c r="H18" s="28">
        <f t="shared" si="0"/>
        <v>-3.0490947161924353</v>
      </c>
      <c r="I18" s="27">
        <f t="shared" si="5"/>
        <v>15.795101250364629</v>
      </c>
      <c r="J18" s="28">
        <f t="shared" si="1"/>
        <v>3.9555372832299907</v>
      </c>
      <c r="K18" s="27">
        <f t="shared" si="2"/>
        <v>4.1953086478295116</v>
      </c>
      <c r="L18" s="18"/>
    </row>
    <row r="19" spans="1:15">
      <c r="A19" s="16"/>
      <c r="B19" s="11" t="s">
        <v>20</v>
      </c>
      <c r="C19" s="25">
        <v>134.91200000000001</v>
      </c>
      <c r="D19" s="25">
        <v>197.51900000000001</v>
      </c>
      <c r="E19" s="25">
        <v>165.77533333333335</v>
      </c>
      <c r="F19" s="25">
        <v>203.54</v>
      </c>
      <c r="G19" s="26">
        <v>244.22366666666665</v>
      </c>
      <c r="H19" s="28">
        <f t="shared" si="0"/>
        <v>19.988044937931939</v>
      </c>
      <c r="I19" s="27">
        <f t="shared" si="5"/>
        <v>22.780630813591074</v>
      </c>
      <c r="J19" s="28">
        <f t="shared" si="1"/>
        <v>2.8633181414231097</v>
      </c>
      <c r="K19" s="27">
        <f t="shared" si="2"/>
        <v>2.4538156467617802</v>
      </c>
      <c r="L19" s="18"/>
    </row>
    <row r="20" spans="1:15">
      <c r="A20" s="16"/>
      <c r="B20" s="11" t="s">
        <v>6</v>
      </c>
      <c r="C20" s="25">
        <v>151.95099999999999</v>
      </c>
      <c r="D20" s="25">
        <v>170.28466666666668</v>
      </c>
      <c r="E20" s="25">
        <v>174.49333333333334</v>
      </c>
      <c r="F20" s="25">
        <v>169.55933333333331</v>
      </c>
      <c r="G20" s="26">
        <v>191.37899999999999</v>
      </c>
      <c r="H20" s="28">
        <f t="shared" si="0"/>
        <v>12.868455093398978</v>
      </c>
      <c r="I20" s="27">
        <f t="shared" si="5"/>
        <v>-2.8276151906472258</v>
      </c>
      <c r="J20" s="28">
        <f t="shared" si="1"/>
        <v>2.2437586416853406</v>
      </c>
      <c r="K20" s="27">
        <f t="shared" si="2"/>
        <v>2.0441551792661374</v>
      </c>
      <c r="L20" s="18"/>
    </row>
    <row r="21" spans="1:15">
      <c r="A21" s="16"/>
      <c r="B21" s="11" t="s">
        <v>21</v>
      </c>
      <c r="C21" s="25">
        <v>113.15266666666666</v>
      </c>
      <c r="D21" s="25">
        <v>169.77733333333333</v>
      </c>
      <c r="E21" s="25">
        <v>181.56300000000002</v>
      </c>
      <c r="F21" s="25">
        <v>141.92666666666665</v>
      </c>
      <c r="G21" s="26">
        <v>137.52733333333333</v>
      </c>
      <c r="H21" s="28">
        <f t="shared" si="0"/>
        <v>-3.0997228615716965</v>
      </c>
      <c r="I21" s="27">
        <f t="shared" si="5"/>
        <v>-21.830622612169527</v>
      </c>
      <c r="J21" s="28">
        <f t="shared" si="1"/>
        <v>1.6123929095387008</v>
      </c>
      <c r="K21" s="27">
        <f t="shared" si="2"/>
        <v>1.7110242476142783</v>
      </c>
      <c r="L21" s="18"/>
    </row>
    <row r="22" spans="1:15">
      <c r="A22" s="16"/>
      <c r="B22" s="11" t="s">
        <v>23</v>
      </c>
      <c r="C22" s="25">
        <v>69.697333333333347</v>
      </c>
      <c r="D22" s="25">
        <v>69.003999999999991</v>
      </c>
      <c r="E22" s="25">
        <v>78.802333333333323</v>
      </c>
      <c r="F22" s="25">
        <v>80.866666666666674</v>
      </c>
      <c r="G22" s="26">
        <v>94.636333333333326</v>
      </c>
      <c r="H22" s="28">
        <f t="shared" si="0"/>
        <v>17.027617477328928</v>
      </c>
      <c r="I22" s="27">
        <f t="shared" si="5"/>
        <v>2.6196347823880251</v>
      </c>
      <c r="J22" s="28">
        <f t="shared" si="1"/>
        <v>1.1095318228963529</v>
      </c>
      <c r="K22" s="27">
        <f t="shared" si="2"/>
        <v>0.97490366497069858</v>
      </c>
      <c r="L22" s="18"/>
    </row>
    <row r="23" spans="1:15">
      <c r="A23" s="16"/>
      <c r="B23" s="11" t="s">
        <v>8</v>
      </c>
      <c r="C23" s="25">
        <v>63.491999999999997</v>
      </c>
      <c r="D23" s="25">
        <v>73.099999999999994</v>
      </c>
      <c r="E23" s="25">
        <v>80.094333333333338</v>
      </c>
      <c r="F23" s="25">
        <v>83.667666666666662</v>
      </c>
      <c r="G23" s="26">
        <v>85.839666666666673</v>
      </c>
      <c r="H23" s="28">
        <f t="shared" si="0"/>
        <v>2.5959849085469333</v>
      </c>
      <c r="I23" s="27">
        <f t="shared" si="5"/>
        <v>4.4614059255128291</v>
      </c>
      <c r="J23" s="28">
        <f t="shared" si="1"/>
        <v>1.0063982666997029</v>
      </c>
      <c r="K23" s="27">
        <f t="shared" si="2"/>
        <v>1.0086716595986818</v>
      </c>
      <c r="L23" s="18"/>
    </row>
    <row r="24" spans="1:15">
      <c r="A24" s="16"/>
      <c r="B24" s="11" t="s">
        <v>19</v>
      </c>
      <c r="C24" s="25">
        <v>62.986000000000011</v>
      </c>
      <c r="D24" s="25">
        <v>63.544666666666672</v>
      </c>
      <c r="E24" s="25">
        <v>75.427333333333323</v>
      </c>
      <c r="F24" s="25">
        <v>78.893666666666661</v>
      </c>
      <c r="G24" s="26">
        <v>78.625333333333344</v>
      </c>
      <c r="H24" s="28">
        <f t="shared" si="0"/>
        <v>-0.34012024623858439</v>
      </c>
      <c r="I24" s="27">
        <f t="shared" si="5"/>
        <v>4.5955931094828539</v>
      </c>
      <c r="J24" s="28">
        <f t="shared" si="1"/>
        <v>0.92181624484429925</v>
      </c>
      <c r="K24" s="27">
        <f t="shared" si="2"/>
        <v>0.95111778371364342</v>
      </c>
      <c r="L24" s="18"/>
    </row>
    <row r="25" spans="1:15">
      <c r="A25" s="16"/>
      <c r="B25" s="11" t="s">
        <v>11</v>
      </c>
      <c r="C25" s="25">
        <v>52.222333333333331</v>
      </c>
      <c r="D25" s="25">
        <v>53.887666666666668</v>
      </c>
      <c r="E25" s="25">
        <v>56.829000000000008</v>
      </c>
      <c r="F25" s="25">
        <v>67.465333333333334</v>
      </c>
      <c r="G25" s="26">
        <v>66.930999999999997</v>
      </c>
      <c r="H25" s="28">
        <f t="shared" si="0"/>
        <v>-0.79201169983597053</v>
      </c>
      <c r="I25" s="27">
        <f t="shared" si="5"/>
        <v>18.716383067330632</v>
      </c>
      <c r="J25" s="28">
        <f t="shared" si="1"/>
        <v>0.78470997155717992</v>
      </c>
      <c r="K25" s="27">
        <f t="shared" si="2"/>
        <v>0.81334131152271016</v>
      </c>
      <c r="L25" s="18"/>
    </row>
    <row r="26" spans="1:15">
      <c r="A26" s="16"/>
      <c r="B26" s="11" t="s">
        <v>9</v>
      </c>
      <c r="C26" s="25">
        <v>43.676666666666669</v>
      </c>
      <c r="D26" s="25">
        <v>49.177</v>
      </c>
      <c r="E26" s="25">
        <v>55.414333333333332</v>
      </c>
      <c r="F26" s="25">
        <v>57.527333333333331</v>
      </c>
      <c r="G26" s="26">
        <v>60.629666666666672</v>
      </c>
      <c r="H26" s="28">
        <f t="shared" si="0"/>
        <v>5.3927987855048709</v>
      </c>
      <c r="I26" s="27">
        <f t="shared" si="5"/>
        <v>3.813092882106317</v>
      </c>
      <c r="J26" s="28">
        <f t="shared" si="1"/>
        <v>0.71083211076364172</v>
      </c>
      <c r="K26" s="27">
        <f t="shared" si="2"/>
        <v>0.69353183968661614</v>
      </c>
      <c r="L26" s="18"/>
    </row>
    <row r="27" spans="1:15">
      <c r="A27" s="16"/>
      <c r="B27" s="11" t="s">
        <v>22</v>
      </c>
      <c r="C27" s="25">
        <v>43.478666666666669</v>
      </c>
      <c r="D27" s="25">
        <v>49.923666666666669</v>
      </c>
      <c r="E27" s="25">
        <v>40.822000000000003</v>
      </c>
      <c r="F27" s="25">
        <v>48.461666666666666</v>
      </c>
      <c r="G27" s="26">
        <v>50.878666666666668</v>
      </c>
      <c r="H27" s="28">
        <f t="shared" si="0"/>
        <v>4.9874471231557527</v>
      </c>
      <c r="I27" s="27">
        <f t="shared" si="5"/>
        <v>18.714582006434433</v>
      </c>
      <c r="J27" s="28">
        <f t="shared" si="1"/>
        <v>0.59650979475679788</v>
      </c>
      <c r="K27" s="27">
        <f t="shared" si="2"/>
        <v>0.58423895025459605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652.32100000000003</v>
      </c>
      <c r="D13" s="26">
        <v>846.77066666666667</v>
      </c>
      <c r="E13" s="26">
        <v>872.92266666666671</v>
      </c>
      <c r="F13" s="26">
        <v>974.18466666666666</v>
      </c>
      <c r="G13" s="26">
        <v>979.60433333333333</v>
      </c>
      <c r="H13" s="28">
        <f t="shared" ref="H13:H27" si="0">IF(OR(OR(G13=0,F13=0),G13=""),"",(G13/F13-1)*100)</f>
        <v>0.55632847160393961</v>
      </c>
      <c r="I13" s="27">
        <f>IF(OR(OR(G13=0,F13=0),F13=""),"",(F13/E13-1)*100)</f>
        <v>11.600340312696655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312.08500000000004</v>
      </c>
      <c r="D14" s="25">
        <f t="shared" ref="D14:G14" si="3">D13-SUM(D15:D27)</f>
        <v>394.20899999999995</v>
      </c>
      <c r="E14" s="25">
        <f t="shared" si="3"/>
        <v>471.73500000000007</v>
      </c>
      <c r="F14" s="25">
        <f t="shared" si="3"/>
        <v>544.06433333333337</v>
      </c>
      <c r="G14" s="26">
        <f t="shared" si="3"/>
        <v>535.86166666666668</v>
      </c>
      <c r="H14" s="54">
        <f t="shared" si="0"/>
        <v>-1.5076648411064153</v>
      </c>
      <c r="I14" s="53">
        <f t="shared" ref="I14" si="4">IF(OR(OR(G14=0,F14=0),F14=""),"",(F14/E14-1)*100)</f>
        <v>15.332619655809566</v>
      </c>
      <c r="J14" s="54">
        <f t="shared" si="1"/>
        <v>54.701847310461737</v>
      </c>
      <c r="K14" s="53">
        <f t="shared" si="2"/>
        <v>55.848172523074005</v>
      </c>
      <c r="L14" s="18"/>
    </row>
    <row r="15" spans="1:15">
      <c r="A15" s="16"/>
      <c r="B15" s="12" t="s">
        <v>5</v>
      </c>
      <c r="C15" s="109">
        <v>167.49966666666668</v>
      </c>
      <c r="D15" s="109">
        <v>204.58333333333334</v>
      </c>
      <c r="E15" s="109">
        <v>189.26466666666667</v>
      </c>
      <c r="F15" s="109">
        <v>153.86599999999999</v>
      </c>
      <c r="G15" s="109">
        <v>179.59666666666666</v>
      </c>
      <c r="H15" s="50">
        <f t="shared" si="0"/>
        <v>16.722776095217064</v>
      </c>
      <c r="I15" s="36">
        <f>IF(OR(OR(G15=0,F15=0),F15=""),"",(F15/E15-1)*100)</f>
        <v>-18.703262098578012</v>
      </c>
      <c r="J15" s="50">
        <f t="shared" si="1"/>
        <v>18.333592508267792</v>
      </c>
      <c r="K15" s="36">
        <f t="shared" si="2"/>
        <v>15.794336049907031</v>
      </c>
      <c r="L15" s="18"/>
    </row>
    <row r="16" spans="1:15">
      <c r="A16" s="16"/>
      <c r="B16" s="11" t="s">
        <v>24</v>
      </c>
      <c r="C16" s="55">
        <v>40.691000000000003</v>
      </c>
      <c r="D16" s="55">
        <v>70.435666666666677</v>
      </c>
      <c r="E16" s="55">
        <v>45.085999999999991</v>
      </c>
      <c r="F16" s="55">
        <v>80.307333333333332</v>
      </c>
      <c r="G16" s="56">
        <v>68.620666666666665</v>
      </c>
      <c r="H16" s="54">
        <f t="shared" si="0"/>
        <v>-14.552427756701336</v>
      </c>
      <c r="I16" s="53">
        <f t="shared" ref="I16:I27" si="5">IF(OR(OR(G16=0,F16=0),F16=""),"",(F16/E16-1)*100)</f>
        <v>78.12033299324257</v>
      </c>
      <c r="J16" s="54">
        <f t="shared" si="1"/>
        <v>7.0049370272963944</v>
      </c>
      <c r="K16" s="53">
        <f t="shared" si="2"/>
        <v>8.2435431475346554</v>
      </c>
      <c r="L16" s="18"/>
      <c r="N16" s="23" t="s">
        <v>5</v>
      </c>
      <c r="O16" s="34">
        <f>J15</f>
        <v>18.333592508267792</v>
      </c>
    </row>
    <row r="17" spans="1:15">
      <c r="A17" s="16"/>
      <c r="B17" s="11" t="s">
        <v>25</v>
      </c>
      <c r="C17" s="55">
        <v>43.672333333333334</v>
      </c>
      <c r="D17" s="55">
        <v>57.48</v>
      </c>
      <c r="E17" s="55">
        <v>42.467666666666666</v>
      </c>
      <c r="F17" s="55">
        <v>49.344666666666662</v>
      </c>
      <c r="G17" s="56">
        <v>51.32</v>
      </c>
      <c r="H17" s="28">
        <f t="shared" si="0"/>
        <v>4.0031344150668113</v>
      </c>
      <c r="I17" s="27">
        <f t="shared" si="5"/>
        <v>16.193496228503236</v>
      </c>
      <c r="J17" s="28">
        <f t="shared" si="1"/>
        <v>5.2388498349503694</v>
      </c>
      <c r="K17" s="27">
        <f t="shared" si="2"/>
        <v>5.0652271951176946</v>
      </c>
      <c r="L17" s="18"/>
      <c r="N17" s="23" t="s">
        <v>39</v>
      </c>
      <c r="O17" s="34">
        <f>100-O16</f>
        <v>81.666407491732201</v>
      </c>
    </row>
    <row r="18" spans="1:15">
      <c r="A18" s="16"/>
      <c r="B18" s="11" t="s">
        <v>20</v>
      </c>
      <c r="C18" s="25">
        <v>11.292666666666667</v>
      </c>
      <c r="D18" s="25">
        <v>18.890666666666664</v>
      </c>
      <c r="E18" s="25">
        <v>27.394333333333332</v>
      </c>
      <c r="F18" s="25">
        <v>44.176666666666669</v>
      </c>
      <c r="G18" s="26">
        <v>36.373999999999995</v>
      </c>
      <c r="H18" s="28">
        <f t="shared" si="0"/>
        <v>-17.662416056741883</v>
      </c>
      <c r="I18" s="27">
        <f t="shared" si="5"/>
        <v>61.262061496903272</v>
      </c>
      <c r="J18" s="28">
        <f t="shared" si="1"/>
        <v>3.7131317984505987</v>
      </c>
      <c r="K18" s="27">
        <f t="shared" si="2"/>
        <v>4.5347322923716726</v>
      </c>
      <c r="L18" s="18"/>
    </row>
    <row r="19" spans="1:15">
      <c r="A19" s="16"/>
      <c r="B19" s="11" t="s">
        <v>26</v>
      </c>
      <c r="C19" s="25">
        <v>14.653333333333334</v>
      </c>
      <c r="D19" s="25">
        <v>22.659666666666666</v>
      </c>
      <c r="E19" s="25">
        <v>18.58966666666667</v>
      </c>
      <c r="F19" s="25">
        <v>23.010666666666665</v>
      </c>
      <c r="G19" s="26">
        <v>18.981999999999999</v>
      </c>
      <c r="H19" s="28">
        <f t="shared" si="0"/>
        <v>-17.507822459149381</v>
      </c>
      <c r="I19" s="27">
        <f t="shared" si="5"/>
        <v>23.782029442880436</v>
      </c>
      <c r="J19" s="28">
        <f t="shared" si="1"/>
        <v>1.9377211139327339</v>
      </c>
      <c r="K19" s="27">
        <f t="shared" si="2"/>
        <v>2.3620436098015638</v>
      </c>
      <c r="L19" s="18"/>
    </row>
    <row r="20" spans="1:15">
      <c r="A20" s="16"/>
      <c r="B20" s="11" t="s">
        <v>21</v>
      </c>
      <c r="C20" s="25">
        <v>11.447333333333333</v>
      </c>
      <c r="D20" s="25">
        <v>15.660333333333334</v>
      </c>
      <c r="E20" s="25">
        <v>10.534666666666666</v>
      </c>
      <c r="F20" s="25">
        <v>16.238333333333333</v>
      </c>
      <c r="G20" s="26">
        <v>18.141000000000002</v>
      </c>
      <c r="H20" s="28">
        <f t="shared" si="0"/>
        <v>11.717130247357099</v>
      </c>
      <c r="I20" s="27">
        <f t="shared" si="5"/>
        <v>54.141880774585502</v>
      </c>
      <c r="J20" s="28">
        <f t="shared" si="1"/>
        <v>1.8518701257956869</v>
      </c>
      <c r="K20" s="27">
        <f t="shared" si="2"/>
        <v>1.6668639826672149</v>
      </c>
      <c r="L20" s="18"/>
    </row>
    <row r="21" spans="1:15">
      <c r="A21" s="16"/>
      <c r="B21" s="11" t="s">
        <v>19</v>
      </c>
      <c r="C21" s="25">
        <v>8.2266666666666666</v>
      </c>
      <c r="D21" s="25">
        <v>12.257333333333335</v>
      </c>
      <c r="E21" s="25">
        <v>11.026666666666666</v>
      </c>
      <c r="F21" s="25">
        <v>10.388</v>
      </c>
      <c r="G21" s="26">
        <v>13.205666666666668</v>
      </c>
      <c r="H21" s="28">
        <f t="shared" si="0"/>
        <v>27.124245924785019</v>
      </c>
      <c r="I21" s="27">
        <f t="shared" si="5"/>
        <v>-5.7920193470374803</v>
      </c>
      <c r="J21" s="28">
        <f t="shared" si="1"/>
        <v>1.3480612750794283</v>
      </c>
      <c r="K21" s="27">
        <f t="shared" si="2"/>
        <v>1.0663276025011001</v>
      </c>
      <c r="L21" s="18"/>
    </row>
    <row r="22" spans="1:15">
      <c r="A22" s="16"/>
      <c r="B22" s="11" t="s">
        <v>8</v>
      </c>
      <c r="C22" s="25">
        <v>8.2876666666666665</v>
      </c>
      <c r="D22" s="25">
        <v>10.192</v>
      </c>
      <c r="E22" s="25">
        <v>13.555999999999999</v>
      </c>
      <c r="F22" s="25">
        <v>11.097666666666667</v>
      </c>
      <c r="G22" s="26">
        <v>12.379333333333333</v>
      </c>
      <c r="H22" s="28">
        <f t="shared" si="0"/>
        <v>11.548974258853217</v>
      </c>
      <c r="I22" s="27">
        <f t="shared" si="5"/>
        <v>-18.134651322907438</v>
      </c>
      <c r="J22" s="28">
        <f t="shared" si="1"/>
        <v>1.2637074900648664</v>
      </c>
      <c r="K22" s="27">
        <f t="shared" si="2"/>
        <v>1.1391748450156951</v>
      </c>
      <c r="L22" s="18"/>
    </row>
    <row r="23" spans="1:15">
      <c r="A23" s="16"/>
      <c r="B23" s="11" t="s">
        <v>23</v>
      </c>
      <c r="C23" s="25">
        <v>7.8673333333333346</v>
      </c>
      <c r="D23" s="25">
        <v>8.9813333333333336</v>
      </c>
      <c r="E23" s="25">
        <v>14.344333333333333</v>
      </c>
      <c r="F23" s="25">
        <v>10.298333333333334</v>
      </c>
      <c r="G23" s="26">
        <v>12.206000000000001</v>
      </c>
      <c r="H23" s="28">
        <f t="shared" si="0"/>
        <v>18.524033015050989</v>
      </c>
      <c r="I23" s="27">
        <f t="shared" si="5"/>
        <v>-28.206260311853693</v>
      </c>
      <c r="J23" s="28">
        <f t="shared" si="1"/>
        <v>1.2460132713445873</v>
      </c>
      <c r="K23" s="27">
        <f t="shared" si="2"/>
        <v>1.0571233243252307</v>
      </c>
      <c r="L23" s="18"/>
    </row>
    <row r="24" spans="1:15">
      <c r="A24" s="16"/>
      <c r="B24" s="11" t="s">
        <v>9</v>
      </c>
      <c r="C24" s="25">
        <v>7.3880000000000008</v>
      </c>
      <c r="D24" s="25">
        <v>8.0069999999999997</v>
      </c>
      <c r="E24" s="25">
        <v>9.2313333333333336</v>
      </c>
      <c r="F24" s="25">
        <v>9.7856666666666658</v>
      </c>
      <c r="G24" s="26">
        <v>9.41</v>
      </c>
      <c r="H24" s="28">
        <f t="shared" si="0"/>
        <v>-3.8389481214020416</v>
      </c>
      <c r="I24" s="27">
        <f t="shared" si="5"/>
        <v>6.0049108110059812</v>
      </c>
      <c r="J24" s="28">
        <f t="shared" si="1"/>
        <v>0.96059191244900577</v>
      </c>
      <c r="K24" s="27">
        <f t="shared" si="2"/>
        <v>1.0044981204795531</v>
      </c>
      <c r="L24" s="18"/>
    </row>
    <row r="25" spans="1:15">
      <c r="A25" s="16"/>
      <c r="B25" s="11" t="s">
        <v>11</v>
      </c>
      <c r="C25" s="25">
        <v>8.2166666666666668</v>
      </c>
      <c r="D25" s="25">
        <v>9.4123333333333346</v>
      </c>
      <c r="E25" s="25">
        <v>9.8966666666666665</v>
      </c>
      <c r="F25" s="25">
        <v>6.7383333333333333</v>
      </c>
      <c r="G25" s="26">
        <v>8.9206666666666674</v>
      </c>
      <c r="H25" s="28">
        <f t="shared" si="0"/>
        <v>32.386841454365587</v>
      </c>
      <c r="I25" s="27">
        <f t="shared" si="5"/>
        <v>-31.913102054563826</v>
      </c>
      <c r="J25" s="28">
        <f t="shared" si="1"/>
        <v>0.9106397719079099</v>
      </c>
      <c r="K25" s="27">
        <f t="shared" si="2"/>
        <v>0.69168952908996717</v>
      </c>
      <c r="L25" s="18"/>
    </row>
    <row r="26" spans="1:15">
      <c r="A26" s="16"/>
      <c r="B26" s="11" t="s">
        <v>6</v>
      </c>
      <c r="C26" s="25">
        <v>6.9373333333333322</v>
      </c>
      <c r="D26" s="25">
        <v>4.5373333333333328</v>
      </c>
      <c r="E26" s="25">
        <v>3.5703333333333336</v>
      </c>
      <c r="F26" s="25">
        <v>5.8896666666666668</v>
      </c>
      <c r="G26" s="26">
        <v>7.2949999999999999</v>
      </c>
      <c r="H26" s="28">
        <f t="shared" si="0"/>
        <v>23.860999490633318</v>
      </c>
      <c r="I26" s="27">
        <f t="shared" si="5"/>
        <v>64.961254784800659</v>
      </c>
      <c r="J26" s="28">
        <f t="shared" si="1"/>
        <v>0.74468841671790609</v>
      </c>
      <c r="K26" s="27">
        <f t="shared" si="2"/>
        <v>0.60457394457039981</v>
      </c>
      <c r="L26" s="18"/>
    </row>
    <row r="27" spans="1:15">
      <c r="A27" s="16"/>
      <c r="B27" s="11" t="s">
        <v>22</v>
      </c>
      <c r="C27" s="25">
        <v>4.056</v>
      </c>
      <c r="D27" s="25">
        <v>9.4646666666666661</v>
      </c>
      <c r="E27" s="25">
        <v>6.2253333333333325</v>
      </c>
      <c r="F27" s="25">
        <v>8.9789999999999992</v>
      </c>
      <c r="G27" s="26">
        <v>7.291666666666667</v>
      </c>
      <c r="H27" s="28">
        <f t="shared" si="0"/>
        <v>-18.791996139139467</v>
      </c>
      <c r="I27" s="27">
        <f t="shared" si="5"/>
        <v>44.23324052259585</v>
      </c>
      <c r="J27" s="28">
        <f t="shared" si="1"/>
        <v>0.74434814328097776</v>
      </c>
      <c r="K27" s="27">
        <f t="shared" si="2"/>
        <v>0.92169383354422185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682.00400000000002</v>
      </c>
      <c r="D13" s="26">
        <v>663.36766666666665</v>
      </c>
      <c r="E13" s="26">
        <v>646.68633333333344</v>
      </c>
      <c r="F13" s="26">
        <v>988.61099999999999</v>
      </c>
      <c r="G13" s="26">
        <v>931.12299999999993</v>
      </c>
      <c r="H13" s="28">
        <f t="shared" ref="H13:H27" si="0">IF(OR(OR(G13=0,F13=0),G13=""),"",(G13/F13-1)*100)</f>
        <v>-5.8150273464487086</v>
      </c>
      <c r="I13" s="27">
        <f>IF(OR(OR(G13=0,F13=0),F13=""),"",(F13/E13-1)*100)</f>
        <v>52.87334044995535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508.05700000000002</v>
      </c>
      <c r="D14" s="25">
        <f t="shared" ref="D14:G14" si="3">D13-SUM(D15:D27)</f>
        <v>442.97999999999996</v>
      </c>
      <c r="E14" s="25">
        <f t="shared" si="3"/>
        <v>442.16166666666675</v>
      </c>
      <c r="F14" s="25">
        <f t="shared" si="3"/>
        <v>710.72166666666658</v>
      </c>
      <c r="G14" s="26">
        <f t="shared" si="3"/>
        <v>683.57899999999995</v>
      </c>
      <c r="H14" s="54">
        <f t="shared" si="0"/>
        <v>-3.8190290151090545</v>
      </c>
      <c r="I14" s="53">
        <f t="shared" ref="I14" si="4">IF(OR(OR(G14=0,F14=0),F14=""),"",(F14/E14-1)*100)</f>
        <v>60.737965374655523</v>
      </c>
      <c r="J14" s="54">
        <f t="shared" si="1"/>
        <v>73.414468335547497</v>
      </c>
      <c r="K14" s="53">
        <f t="shared" si="2"/>
        <v>71.890932496873546</v>
      </c>
      <c r="L14" s="18"/>
    </row>
    <row r="15" spans="1:15">
      <c r="A15" s="16"/>
      <c r="B15" s="12" t="s">
        <v>5</v>
      </c>
      <c r="C15" s="109">
        <v>59.041999999999994</v>
      </c>
      <c r="D15" s="109">
        <v>80.972999999999999</v>
      </c>
      <c r="E15" s="109">
        <v>65.588999999999999</v>
      </c>
      <c r="F15" s="109">
        <v>75.276333333333341</v>
      </c>
      <c r="G15" s="109">
        <v>89.612000000000009</v>
      </c>
      <c r="H15" s="50">
        <f t="shared" si="0"/>
        <v>19.044055457890696</v>
      </c>
      <c r="I15" s="36">
        <f>IF(OR(OR(G15=0,F15=0),F15=""),"",(F15/E15-1)*100)</f>
        <v>14.769753058185575</v>
      </c>
      <c r="J15" s="50">
        <f t="shared" si="1"/>
        <v>9.624077592326687</v>
      </c>
      <c r="K15" s="36">
        <f t="shared" si="2"/>
        <v>7.6143532019503466</v>
      </c>
      <c r="L15" s="18"/>
    </row>
    <row r="16" spans="1:15">
      <c r="A16" s="16"/>
      <c r="B16" s="11" t="s">
        <v>25</v>
      </c>
      <c r="C16" s="55">
        <v>22.986666666666668</v>
      </c>
      <c r="D16" s="55">
        <v>27.372</v>
      </c>
      <c r="E16" s="55">
        <v>24.516333333333336</v>
      </c>
      <c r="F16" s="55">
        <v>42.336000000000006</v>
      </c>
      <c r="G16" s="56">
        <v>30.52</v>
      </c>
      <c r="H16" s="54">
        <f t="shared" si="0"/>
        <v>-27.910052910052919</v>
      </c>
      <c r="I16" s="53">
        <f t="shared" ref="I16:I27" si="5">IF(OR(OR(G16=0,F16=0),F16=""),"",(F16/E16-1)*100)</f>
        <v>72.684876748834128</v>
      </c>
      <c r="J16" s="54">
        <f t="shared" si="1"/>
        <v>3.2777624438446908</v>
      </c>
      <c r="K16" s="53">
        <f t="shared" si="2"/>
        <v>4.2823719339558233</v>
      </c>
      <c r="L16" s="18"/>
      <c r="N16" s="23" t="s">
        <v>5</v>
      </c>
      <c r="O16" s="34">
        <f>J15</f>
        <v>9.624077592326687</v>
      </c>
    </row>
    <row r="17" spans="1:15">
      <c r="A17" s="16"/>
      <c r="B17" s="11" t="s">
        <v>24</v>
      </c>
      <c r="C17" s="55">
        <v>17.530333333333331</v>
      </c>
      <c r="D17" s="55">
        <v>24.975333333333335</v>
      </c>
      <c r="E17" s="55">
        <v>17.208000000000002</v>
      </c>
      <c r="F17" s="55">
        <v>31.452333333333332</v>
      </c>
      <c r="G17" s="56">
        <v>23.847333333333335</v>
      </c>
      <c r="H17" s="28">
        <f t="shared" si="0"/>
        <v>-24.179446146019888</v>
      </c>
      <c r="I17" s="27">
        <f t="shared" si="5"/>
        <v>82.777390361072349</v>
      </c>
      <c r="J17" s="28">
        <f t="shared" si="1"/>
        <v>2.5611367492085724</v>
      </c>
      <c r="K17" s="27">
        <f t="shared" si="2"/>
        <v>3.1814670616990233</v>
      </c>
      <c r="L17" s="18"/>
      <c r="N17" s="23" t="s">
        <v>39</v>
      </c>
      <c r="O17" s="34">
        <f>100-O16</f>
        <v>90.375922407673315</v>
      </c>
    </row>
    <row r="18" spans="1:15">
      <c r="A18" s="16"/>
      <c r="B18" s="11" t="s">
        <v>26</v>
      </c>
      <c r="C18" s="25">
        <v>15.225999999999999</v>
      </c>
      <c r="D18" s="25">
        <v>17.649333333333335</v>
      </c>
      <c r="E18" s="25">
        <v>18.365666666666666</v>
      </c>
      <c r="F18" s="25">
        <v>23.505333333333329</v>
      </c>
      <c r="G18" s="26">
        <v>22.22666666666667</v>
      </c>
      <c r="H18" s="28">
        <f t="shared" si="0"/>
        <v>-5.4399001645016432</v>
      </c>
      <c r="I18" s="27">
        <f t="shared" si="5"/>
        <v>27.985189756248062</v>
      </c>
      <c r="J18" s="28">
        <f t="shared" si="1"/>
        <v>2.3870816923936657</v>
      </c>
      <c r="K18" s="27">
        <f t="shared" si="2"/>
        <v>2.3776119558990674</v>
      </c>
      <c r="L18" s="18"/>
    </row>
    <row r="19" spans="1:15">
      <c r="A19" s="16"/>
      <c r="B19" s="11" t="s">
        <v>20</v>
      </c>
      <c r="C19" s="25">
        <v>8.4413333333333327</v>
      </c>
      <c r="D19" s="25">
        <v>11.27</v>
      </c>
      <c r="E19" s="25">
        <v>12.82</v>
      </c>
      <c r="F19" s="25">
        <v>25.897999999999996</v>
      </c>
      <c r="G19" s="26">
        <v>17.672333333333331</v>
      </c>
      <c r="H19" s="28">
        <f t="shared" si="0"/>
        <v>-31.761783406698076</v>
      </c>
      <c r="I19" s="27">
        <f t="shared" si="5"/>
        <v>102.01248049921992</v>
      </c>
      <c r="J19" s="28">
        <f t="shared" si="1"/>
        <v>1.8979590594726294</v>
      </c>
      <c r="K19" s="27">
        <f t="shared" si="2"/>
        <v>2.6196350232801371</v>
      </c>
      <c r="L19" s="18"/>
    </row>
    <row r="20" spans="1:15">
      <c r="A20" s="16"/>
      <c r="B20" s="11" t="s">
        <v>19</v>
      </c>
      <c r="C20" s="25">
        <v>8.81</v>
      </c>
      <c r="D20" s="25">
        <v>8.0466666666666669</v>
      </c>
      <c r="E20" s="25">
        <v>6.5323333333333338</v>
      </c>
      <c r="F20" s="25">
        <v>11.221666666666669</v>
      </c>
      <c r="G20" s="26">
        <v>13.420333333333334</v>
      </c>
      <c r="H20" s="28">
        <f t="shared" si="0"/>
        <v>19.593049160849517</v>
      </c>
      <c r="I20" s="27">
        <f t="shared" si="5"/>
        <v>71.786497933357182</v>
      </c>
      <c r="J20" s="28">
        <f t="shared" si="1"/>
        <v>1.441306179026115</v>
      </c>
      <c r="K20" s="27">
        <f t="shared" si="2"/>
        <v>1.1350942551384386</v>
      </c>
      <c r="L20" s="18"/>
    </row>
    <row r="21" spans="1:15">
      <c r="A21" s="16"/>
      <c r="B21" s="11" t="s">
        <v>21</v>
      </c>
      <c r="C21" s="25">
        <v>7.1053333333333333</v>
      </c>
      <c r="D21" s="25">
        <v>7.6983333333333341</v>
      </c>
      <c r="E21" s="25">
        <v>13.243333333333332</v>
      </c>
      <c r="F21" s="25">
        <v>12.797000000000002</v>
      </c>
      <c r="G21" s="26">
        <v>12.038000000000002</v>
      </c>
      <c r="H21" s="28">
        <f t="shared" si="0"/>
        <v>-5.9310775963116402</v>
      </c>
      <c r="I21" s="27">
        <f t="shared" si="5"/>
        <v>-3.3702491819783242</v>
      </c>
      <c r="J21" s="28">
        <f t="shared" si="1"/>
        <v>1.2928474540957535</v>
      </c>
      <c r="K21" s="27">
        <f t="shared" si="2"/>
        <v>1.2944424045453675</v>
      </c>
      <c r="L21" s="18"/>
    </row>
    <row r="22" spans="1:15">
      <c r="A22" s="16"/>
      <c r="B22" s="11" t="s">
        <v>8</v>
      </c>
      <c r="C22" s="25">
        <v>11.664999999999999</v>
      </c>
      <c r="D22" s="25">
        <v>16.291</v>
      </c>
      <c r="E22" s="25">
        <v>17.444000000000003</v>
      </c>
      <c r="F22" s="25">
        <v>17.907666666666668</v>
      </c>
      <c r="G22" s="26">
        <v>10.076666666666666</v>
      </c>
      <c r="H22" s="28">
        <f t="shared" si="0"/>
        <v>-43.729873610930149</v>
      </c>
      <c r="I22" s="27">
        <f t="shared" si="5"/>
        <v>2.6580295039363877</v>
      </c>
      <c r="J22" s="28">
        <f t="shared" si="1"/>
        <v>1.0822057522654545</v>
      </c>
      <c r="K22" s="27">
        <f t="shared" si="2"/>
        <v>1.8113966632645873</v>
      </c>
      <c r="L22" s="18"/>
    </row>
    <row r="23" spans="1:15">
      <c r="A23" s="16"/>
      <c r="B23" s="11" t="s">
        <v>9</v>
      </c>
      <c r="C23" s="25">
        <v>4.4086666666666661</v>
      </c>
      <c r="D23" s="25">
        <v>7.9223333333333334</v>
      </c>
      <c r="E23" s="25">
        <v>8.9873333333333338</v>
      </c>
      <c r="F23" s="25">
        <v>10.119999999999999</v>
      </c>
      <c r="G23" s="26">
        <v>8.4216666666666669</v>
      </c>
      <c r="H23" s="28">
        <f t="shared" si="0"/>
        <v>-16.781949934123841</v>
      </c>
      <c r="I23" s="27">
        <f t="shared" si="5"/>
        <v>12.60292263185223</v>
      </c>
      <c r="J23" s="28">
        <f t="shared" si="1"/>
        <v>0.90446339169654999</v>
      </c>
      <c r="K23" s="27">
        <f t="shared" si="2"/>
        <v>1.023658446041972</v>
      </c>
      <c r="L23" s="18"/>
    </row>
    <row r="24" spans="1:15">
      <c r="A24" s="16"/>
      <c r="B24" s="11" t="s">
        <v>23</v>
      </c>
      <c r="C24" s="25">
        <v>4.6503333333333332</v>
      </c>
      <c r="D24" s="25">
        <v>5.117</v>
      </c>
      <c r="E24" s="25">
        <v>6.6603333333333339</v>
      </c>
      <c r="F24" s="25">
        <v>9.4016666666666673</v>
      </c>
      <c r="G24" s="26">
        <v>6.5986666666666665</v>
      </c>
      <c r="H24" s="28">
        <f t="shared" si="0"/>
        <v>-29.813862790285416</v>
      </c>
      <c r="I24" s="27">
        <f t="shared" si="5"/>
        <v>41.159101146088787</v>
      </c>
      <c r="J24" s="28">
        <f t="shared" si="1"/>
        <v>0.7086783020789591</v>
      </c>
      <c r="K24" s="27">
        <f t="shared" si="2"/>
        <v>0.95099757808345919</v>
      </c>
      <c r="L24" s="18"/>
    </row>
    <row r="25" spans="1:15">
      <c r="A25" s="16"/>
      <c r="B25" s="11" t="s">
        <v>11</v>
      </c>
      <c r="C25" s="25">
        <v>5.3969999999999994</v>
      </c>
      <c r="D25" s="25">
        <v>3.7383333333333333</v>
      </c>
      <c r="E25" s="25">
        <v>4.6589999999999998</v>
      </c>
      <c r="F25" s="25">
        <v>5.6646666666666663</v>
      </c>
      <c r="G25" s="26">
        <v>5.1696666666666671</v>
      </c>
      <c r="H25" s="28">
        <f t="shared" si="0"/>
        <v>-8.7383782511474486</v>
      </c>
      <c r="I25" s="27">
        <f t="shared" si="5"/>
        <v>21.585461830149534</v>
      </c>
      <c r="J25" s="28">
        <f t="shared" si="1"/>
        <v>0.55520770796840668</v>
      </c>
      <c r="K25" s="27">
        <f t="shared" si="2"/>
        <v>0.57299247799859265</v>
      </c>
      <c r="L25" s="18"/>
    </row>
    <row r="26" spans="1:15">
      <c r="A26" s="16"/>
      <c r="B26" s="11" t="s">
        <v>6</v>
      </c>
      <c r="C26" s="25">
        <v>5.3033333333333337</v>
      </c>
      <c r="D26" s="25">
        <v>6.2666666666666666</v>
      </c>
      <c r="E26" s="25">
        <v>5.6436666666666673</v>
      </c>
      <c r="F26" s="25">
        <v>8.0956666666666663</v>
      </c>
      <c r="G26" s="26">
        <v>4.4533333333333331</v>
      </c>
      <c r="H26" s="28">
        <f t="shared" si="0"/>
        <v>-44.991147527483847</v>
      </c>
      <c r="I26" s="27">
        <f t="shared" si="5"/>
        <v>43.446931663811924</v>
      </c>
      <c r="J26" s="28">
        <f t="shared" si="1"/>
        <v>0.47827551605247998</v>
      </c>
      <c r="K26" s="27">
        <f t="shared" si="2"/>
        <v>0.81889303949345771</v>
      </c>
      <c r="L26" s="18"/>
    </row>
    <row r="27" spans="1:15">
      <c r="A27" s="16"/>
      <c r="B27" s="11" t="s">
        <v>22</v>
      </c>
      <c r="C27" s="25">
        <v>3.3810000000000002</v>
      </c>
      <c r="D27" s="25">
        <v>3.0676666666666663</v>
      </c>
      <c r="E27" s="25">
        <v>2.8556666666666666</v>
      </c>
      <c r="F27" s="25">
        <v>4.2130000000000001</v>
      </c>
      <c r="G27" s="26">
        <v>3.4873333333333334</v>
      </c>
      <c r="H27" s="28">
        <f t="shared" si="0"/>
        <v>-17.224463960756388</v>
      </c>
      <c r="I27" s="27">
        <f t="shared" si="5"/>
        <v>47.531224465974084</v>
      </c>
      <c r="J27" s="28">
        <f t="shared" si="1"/>
        <v>0.37452982402253343</v>
      </c>
      <c r="K27" s="27">
        <f t="shared" si="2"/>
        <v>0.42615346177616881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66.706333333333347</v>
      </c>
      <c r="D13" s="26">
        <v>64.386333333333326</v>
      </c>
      <c r="E13" s="26">
        <v>90.775000000000006</v>
      </c>
      <c r="F13" s="26">
        <v>101.76533333333333</v>
      </c>
      <c r="G13" s="26">
        <v>116.48399999999999</v>
      </c>
      <c r="H13" s="28">
        <f t="shared" ref="H13:H27" si="0">IF(OR(OR(G13=0,F13=0),G13=""),"",(G13/F13-1)*100)</f>
        <v>14.463340495781152</v>
      </c>
      <c r="I13" s="27">
        <f>IF(OR(OR(G13=0,F13=0),F13=""),"",(F13/E13-1)*100)</f>
        <v>12.107224823280994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46.654666666666685</v>
      </c>
      <c r="D14" s="25">
        <f t="shared" ref="D14:F14" si="3">D13-SUM(D15:D27)</f>
        <v>46.127333333333326</v>
      </c>
      <c r="E14" s="25">
        <f t="shared" si="3"/>
        <v>74.476333333333343</v>
      </c>
      <c r="F14" s="25">
        <f t="shared" si="3"/>
        <v>73.257333333333335</v>
      </c>
      <c r="G14" s="26">
        <f>G13-SUM(G15:G27)</f>
        <v>88.349333333333334</v>
      </c>
      <c r="H14" s="54">
        <f t="shared" si="0"/>
        <v>20.601350490508352</v>
      </c>
      <c r="I14" s="53">
        <f t="shared" ref="I14" si="4">IF(OR(OR(G14=0,F14=0),F14=""),"",(F14/E14-1)*100)</f>
        <v>-1.6367615663141377</v>
      </c>
      <c r="J14" s="54">
        <f t="shared" si="1"/>
        <v>75.846754346805852</v>
      </c>
      <c r="K14" s="53">
        <f t="shared" si="2"/>
        <v>71.98653110423983</v>
      </c>
      <c r="L14" s="18"/>
    </row>
    <row r="15" spans="1:15">
      <c r="A15" s="16"/>
      <c r="B15" s="12" t="s">
        <v>5</v>
      </c>
      <c r="C15" s="109">
        <v>9.6663333333333341</v>
      </c>
      <c r="D15" s="109">
        <v>6.0366666666666662</v>
      </c>
      <c r="E15" s="109">
        <v>6.8993333333333338</v>
      </c>
      <c r="F15" s="109">
        <v>10.155999999999999</v>
      </c>
      <c r="G15" s="109">
        <v>12.572333333333333</v>
      </c>
      <c r="H15" s="50">
        <f t="shared" si="0"/>
        <v>23.792175397137981</v>
      </c>
      <c r="I15" s="50">
        <f>IF(OR(OR(G15=0,F15=0),F15=""),"",(F15/E15-1)*100)</f>
        <v>47.202628273263095</v>
      </c>
      <c r="J15" s="50">
        <f t="shared" si="1"/>
        <v>10.793184757849433</v>
      </c>
      <c r="K15" s="50">
        <f t="shared" si="2"/>
        <v>9.9798228604370838</v>
      </c>
      <c r="L15" s="18"/>
    </row>
    <row r="16" spans="1:15">
      <c r="A16" s="16"/>
      <c r="B16" s="11" t="s">
        <v>25</v>
      </c>
      <c r="C16" s="25">
        <v>3.3590000000000004</v>
      </c>
      <c r="D16" s="25">
        <v>3.5893333333333328</v>
      </c>
      <c r="E16" s="25">
        <v>2.414333333333333</v>
      </c>
      <c r="F16" s="25">
        <v>9.0026666666666664</v>
      </c>
      <c r="G16" s="26">
        <v>5.524</v>
      </c>
      <c r="H16" s="28">
        <f t="shared" si="0"/>
        <v>-38.640402843601898</v>
      </c>
      <c r="I16" s="27">
        <f t="shared" ref="I16:I27" si="5">IF(OR(OR(G16=0,F16=0),F16=""),"",(F16/E16-1)*100)</f>
        <v>272.88416402043356</v>
      </c>
      <c r="J16" s="28">
        <f t="shared" si="1"/>
        <v>4.7422822018474644</v>
      </c>
      <c r="K16" s="27">
        <f t="shared" si="2"/>
        <v>8.8464965148577122</v>
      </c>
      <c r="L16" s="18"/>
      <c r="N16" s="23" t="s">
        <v>5</v>
      </c>
      <c r="O16" s="34">
        <f>J16</f>
        <v>4.7422822018474644</v>
      </c>
    </row>
    <row r="17" spans="1:15">
      <c r="A17" s="16"/>
      <c r="B17" s="11" t="s">
        <v>24</v>
      </c>
      <c r="C17" s="55">
        <v>2.0049999999999999</v>
      </c>
      <c r="D17" s="55">
        <v>2.1686666666666667</v>
      </c>
      <c r="E17" s="55">
        <v>2.23</v>
      </c>
      <c r="F17" s="55">
        <v>2.428666666666667</v>
      </c>
      <c r="G17" s="56">
        <v>3.2323333333333331</v>
      </c>
      <c r="H17" s="28">
        <f t="shared" si="0"/>
        <v>33.09085918199284</v>
      </c>
      <c r="I17" s="27">
        <f t="shared" si="5"/>
        <v>8.9088191330343847</v>
      </c>
      <c r="J17" s="28">
        <f t="shared" si="1"/>
        <v>2.7749161544360885</v>
      </c>
      <c r="K17" s="27">
        <f t="shared" si="2"/>
        <v>2.386536345055291</v>
      </c>
      <c r="L17" s="18"/>
      <c r="N17" s="23" t="s">
        <v>39</v>
      </c>
      <c r="O17" s="34">
        <f>100-O16</f>
        <v>95.257717798152541</v>
      </c>
    </row>
    <row r="18" spans="1:15">
      <c r="A18" s="16"/>
      <c r="B18" s="11" t="s">
        <v>20</v>
      </c>
      <c r="C18" s="25">
        <v>0.26733333333333337</v>
      </c>
      <c r="D18" s="25">
        <v>0.59033333333333327</v>
      </c>
      <c r="E18" s="25">
        <v>1.101</v>
      </c>
      <c r="F18" s="25">
        <v>1.4283333333333335</v>
      </c>
      <c r="G18" s="26">
        <v>2.0436666666666667</v>
      </c>
      <c r="H18" s="28">
        <f t="shared" si="0"/>
        <v>43.080513418903152</v>
      </c>
      <c r="I18" s="27">
        <f t="shared" si="5"/>
        <v>29.7305479866788</v>
      </c>
      <c r="J18" s="28">
        <f t="shared" si="1"/>
        <v>1.7544612707896936</v>
      </c>
      <c r="K18" s="27">
        <f t="shared" si="2"/>
        <v>1.4035558932969971</v>
      </c>
      <c r="L18" s="18"/>
    </row>
    <row r="19" spans="1:15">
      <c r="A19" s="16"/>
      <c r="B19" s="11" t="s">
        <v>8</v>
      </c>
      <c r="C19" s="25">
        <v>1.3923333333333332</v>
      </c>
      <c r="D19" s="25">
        <v>1.6463333333333334</v>
      </c>
      <c r="E19" s="25">
        <v>0.80699999999999994</v>
      </c>
      <c r="F19" s="25">
        <v>0.73933333333333329</v>
      </c>
      <c r="G19" s="26">
        <v>1.0513333333333332</v>
      </c>
      <c r="H19" s="28">
        <f t="shared" si="0"/>
        <v>42.200180342651031</v>
      </c>
      <c r="I19" s="27">
        <f t="shared" si="5"/>
        <v>-8.3849648905411023</v>
      </c>
      <c r="J19" s="28">
        <f t="shared" si="1"/>
        <v>0.90255600196879682</v>
      </c>
      <c r="K19" s="27">
        <f t="shared" si="2"/>
        <v>0.72650804465174779</v>
      </c>
      <c r="L19" s="18"/>
    </row>
    <row r="20" spans="1:15">
      <c r="A20" s="16"/>
      <c r="B20" s="11" t="s">
        <v>26</v>
      </c>
      <c r="C20" s="25">
        <v>1.2493333333333334</v>
      </c>
      <c r="D20" s="25">
        <v>0.76433333333333342</v>
      </c>
      <c r="E20" s="25">
        <v>0</v>
      </c>
      <c r="F20" s="25">
        <v>0.84499999999999997</v>
      </c>
      <c r="G20" s="26">
        <v>1.0439999999999998</v>
      </c>
      <c r="H20" s="28">
        <f t="shared" si="0"/>
        <v>23.550295857988157</v>
      </c>
      <c r="I20" s="27"/>
      <c r="J20" s="28">
        <f t="shared" si="1"/>
        <v>0.89626043061708027</v>
      </c>
      <c r="K20" s="27">
        <f t="shared" si="2"/>
        <v>0.83034170116870176</v>
      </c>
      <c r="L20" s="18"/>
    </row>
    <row r="21" spans="1:15">
      <c r="A21" s="16"/>
      <c r="B21" s="11" t="s">
        <v>21</v>
      </c>
      <c r="C21" s="25">
        <v>0.48833333333333329</v>
      </c>
      <c r="D21" s="25">
        <v>0.48699999999999993</v>
      </c>
      <c r="E21" s="25">
        <v>1.0083333333333333</v>
      </c>
      <c r="F21" s="25">
        <v>1.2873333333333334</v>
      </c>
      <c r="G21" s="26">
        <v>0.57333333333333336</v>
      </c>
      <c r="H21" s="28">
        <f t="shared" si="0"/>
        <v>-55.463490419471782</v>
      </c>
      <c r="I21" s="27">
        <f t="shared" si="5"/>
        <v>27.669421487603319</v>
      </c>
      <c r="J21" s="28">
        <f t="shared" si="1"/>
        <v>0.49219921477055512</v>
      </c>
      <c r="K21" s="27">
        <f t="shared" si="2"/>
        <v>1.265001834285415</v>
      </c>
      <c r="L21" s="18"/>
    </row>
    <row r="22" spans="1:15">
      <c r="A22" s="16"/>
      <c r="B22" s="11" t="s">
        <v>11</v>
      </c>
      <c r="C22" s="25">
        <v>0.18</v>
      </c>
      <c r="D22" s="25">
        <v>0.76033333333333342</v>
      </c>
      <c r="E22" s="25">
        <v>0.22233333333333336</v>
      </c>
      <c r="F22" s="25">
        <v>0.23533333333333331</v>
      </c>
      <c r="G22" s="26">
        <v>0.54900000000000004</v>
      </c>
      <c r="H22" s="28">
        <f t="shared" si="0"/>
        <v>133.28611898016999</v>
      </c>
      <c r="I22" s="27">
        <f t="shared" si="5"/>
        <v>5.8470764617690962</v>
      </c>
      <c r="J22" s="28">
        <f t="shared" si="1"/>
        <v>0.47130936437622345</v>
      </c>
      <c r="K22" s="27">
        <f t="shared" si="2"/>
        <v>0.23125098265290078</v>
      </c>
      <c r="L22" s="18"/>
    </row>
    <row r="23" spans="1:15">
      <c r="A23" s="16"/>
      <c r="B23" s="11" t="s">
        <v>23</v>
      </c>
      <c r="C23" s="25">
        <v>0.44133333333333336</v>
      </c>
      <c r="D23" s="25">
        <v>0.40633333333333338</v>
      </c>
      <c r="E23" s="25">
        <v>0.32666666666666666</v>
      </c>
      <c r="F23" s="25">
        <v>0.79266666666666652</v>
      </c>
      <c r="G23" s="26">
        <v>0.441</v>
      </c>
      <c r="H23" s="28">
        <f t="shared" si="0"/>
        <v>-44.365012615643387</v>
      </c>
      <c r="I23" s="27">
        <f t="shared" si="5"/>
        <v>142.65306122448976</v>
      </c>
      <c r="J23" s="28">
        <f t="shared" si="1"/>
        <v>0.37859276810549092</v>
      </c>
      <c r="K23" s="27">
        <f t="shared" si="2"/>
        <v>0.7789161993606204</v>
      </c>
      <c r="L23" s="18"/>
    </row>
    <row r="24" spans="1:15">
      <c r="A24" s="16"/>
      <c r="B24" s="11" t="s">
        <v>9</v>
      </c>
      <c r="C24" s="25">
        <v>0.27699999999999997</v>
      </c>
      <c r="D24" s="25">
        <v>0.35600000000000004</v>
      </c>
      <c r="E24" s="25">
        <v>0.36133333333333334</v>
      </c>
      <c r="F24" s="25">
        <v>0.47233333333333327</v>
      </c>
      <c r="G24" s="26">
        <v>0.35533333333333328</v>
      </c>
      <c r="H24" s="28">
        <f t="shared" si="0"/>
        <v>-24.770642201834868</v>
      </c>
      <c r="I24" s="27">
        <f t="shared" si="5"/>
        <v>30.719557195571934</v>
      </c>
      <c r="J24" s="28">
        <f t="shared" si="1"/>
        <v>0.30504904822407652</v>
      </c>
      <c r="K24" s="27">
        <f t="shared" si="2"/>
        <v>0.46413972014045385</v>
      </c>
      <c r="L24" s="18"/>
    </row>
    <row r="25" spans="1:15">
      <c r="A25" s="16"/>
      <c r="B25" s="11" t="s">
        <v>22</v>
      </c>
      <c r="C25" s="25">
        <v>0.14733333333333334</v>
      </c>
      <c r="D25" s="25">
        <v>0.40466666666666667</v>
      </c>
      <c r="E25" s="25">
        <v>0.121</v>
      </c>
      <c r="F25" s="25">
        <v>0.41466666666666668</v>
      </c>
      <c r="G25" s="26">
        <v>0.33600000000000002</v>
      </c>
      <c r="H25" s="28">
        <f t="shared" si="0"/>
        <v>-18.971061093247588</v>
      </c>
      <c r="I25" s="27">
        <f t="shared" si="5"/>
        <v>242.69972451790639</v>
      </c>
      <c r="J25" s="28">
        <f t="shared" si="1"/>
        <v>0.28845163284227876</v>
      </c>
      <c r="K25" s="27">
        <f t="shared" si="2"/>
        <v>0.40747340286148526</v>
      </c>
      <c r="L25" s="18"/>
    </row>
    <row r="26" spans="1:15">
      <c r="A26" s="16"/>
      <c r="B26" s="11" t="s">
        <v>19</v>
      </c>
      <c r="C26" s="25">
        <v>0.41433333333333339</v>
      </c>
      <c r="D26" s="25">
        <v>0.58666666666666667</v>
      </c>
      <c r="E26" s="25">
        <v>0.48300000000000004</v>
      </c>
      <c r="F26" s="25">
        <v>0.59366666666666668</v>
      </c>
      <c r="G26" s="26">
        <v>0.30233333333333334</v>
      </c>
      <c r="H26" s="28">
        <f t="shared" si="0"/>
        <v>-49.073554183043235</v>
      </c>
      <c r="I26" s="27">
        <f t="shared" si="5"/>
        <v>22.912353347135948</v>
      </c>
      <c r="J26" s="28">
        <f t="shared" si="1"/>
        <v>0.25954923709121713</v>
      </c>
      <c r="K26" s="27">
        <f t="shared" si="2"/>
        <v>0.58336827210313924</v>
      </c>
      <c r="L26" s="18"/>
    </row>
    <row r="27" spans="1:15">
      <c r="A27" s="16"/>
      <c r="B27" s="11" t="s">
        <v>6</v>
      </c>
      <c r="C27" s="25">
        <v>0.16400000000000001</v>
      </c>
      <c r="D27" s="25">
        <v>0.46233333333333332</v>
      </c>
      <c r="E27" s="25">
        <v>0.32433333333333336</v>
      </c>
      <c r="F27" s="25">
        <v>0.112</v>
      </c>
      <c r="G27" s="26">
        <v>0.11</v>
      </c>
      <c r="H27" s="28">
        <f t="shared" si="0"/>
        <v>-1.7857142857142905</v>
      </c>
      <c r="I27" s="27">
        <f t="shared" si="5"/>
        <v>-65.467625899280577</v>
      </c>
      <c r="J27" s="28">
        <f t="shared" si="1"/>
        <v>9.4433570275746032E-2</v>
      </c>
      <c r="K27" s="27">
        <f t="shared" si="2"/>
        <v>0.11005712488863267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1087.5423333333333</v>
      </c>
      <c r="D13" s="26">
        <v>1087.3333333333335</v>
      </c>
      <c r="E13" s="26">
        <v>931.5626666666667</v>
      </c>
      <c r="F13" s="26">
        <v>684.45966666666664</v>
      </c>
      <c r="G13" s="26">
        <v>744.64966666666669</v>
      </c>
      <c r="H13" s="28">
        <f t="shared" ref="H13:H25" si="0">IF(OR(OR(G13=0,F13=0),G13=""),"",(G13/F13-1)*100)</f>
        <v>8.7937979301434552</v>
      </c>
      <c r="I13" s="27">
        <f>IF(OR(OR(G13=0,F13=0),F13=""),"",(F13/E13-1)*100)</f>
        <v>-26.525644365310196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1080.2213333333334</v>
      </c>
      <c r="D14" s="25">
        <f t="shared" ref="D14:G14" si="3">D13-SUM(D15:D27)</f>
        <v>1081.6410000000001</v>
      </c>
      <c r="E14" s="25">
        <f t="shared" si="3"/>
        <v>924.45066666666673</v>
      </c>
      <c r="F14" s="25">
        <f t="shared" si="3"/>
        <v>678.38099999999997</v>
      </c>
      <c r="G14" s="26">
        <f t="shared" si="3"/>
        <v>733.27300000000002</v>
      </c>
      <c r="H14" s="54">
        <f t="shared" si="0"/>
        <v>8.091618131993684</v>
      </c>
      <c r="I14" s="53">
        <f t="shared" ref="I14" si="4">IF(OR(OR(G14=0,F14=0),F14=""),"",(F14/E14-1)*100)</f>
        <v>-26.617933821599284</v>
      </c>
      <c r="J14" s="54">
        <f t="shared" si="1"/>
        <v>98.472212212543795</v>
      </c>
      <c r="K14" s="53">
        <f t="shared" si="2"/>
        <v>99.111902868393997</v>
      </c>
      <c r="L14" s="18"/>
    </row>
    <row r="15" spans="1:15">
      <c r="A15" s="16"/>
      <c r="B15" s="11" t="s">
        <v>24</v>
      </c>
      <c r="C15" s="25">
        <v>0.60166666666666668</v>
      </c>
      <c r="D15" s="25">
        <v>0</v>
      </c>
      <c r="E15" s="25">
        <v>0.33300000000000002</v>
      </c>
      <c r="F15" s="25">
        <v>0.28966666666666668</v>
      </c>
      <c r="G15" s="26">
        <v>4.4080000000000004</v>
      </c>
      <c r="H15" s="28">
        <f t="shared" si="0"/>
        <v>1421.7491369390104</v>
      </c>
      <c r="I15" s="27">
        <f>IF(OR(OR(G15=0,F15=0),F15=""),"",(F15/E15-1)*100)</f>
        <v>-13.013013013013008</v>
      </c>
      <c r="J15" s="28">
        <f t="shared" si="1"/>
        <v>0.59195621744274385</v>
      </c>
      <c r="K15" s="27">
        <f t="shared" si="2"/>
        <v>4.2320487352797517E-2</v>
      </c>
      <c r="L15" s="18"/>
    </row>
    <row r="16" spans="1:15">
      <c r="A16" s="16"/>
      <c r="B16" s="11" t="s">
        <v>22</v>
      </c>
      <c r="C16" s="25">
        <v>0.71266666666666667</v>
      </c>
      <c r="D16" s="25">
        <v>1.0503333333333333</v>
      </c>
      <c r="E16" s="25">
        <v>0.57200000000000006</v>
      </c>
      <c r="F16" s="25">
        <v>0.70966666666666667</v>
      </c>
      <c r="G16" s="26">
        <v>1.3923333333333334</v>
      </c>
      <c r="H16" s="28">
        <f t="shared" si="0"/>
        <v>96.195396899953039</v>
      </c>
      <c r="I16" s="27">
        <f t="shared" ref="I16:I25" si="5">IF(OR(OR(G16=0,F16=0),F16=""),"",(F16/E16-1)*100)</f>
        <v>24.067599067599055</v>
      </c>
      <c r="J16" s="28">
        <f t="shared" si="1"/>
        <v>0.18697830612963859</v>
      </c>
      <c r="K16" s="28">
        <f t="shared" si="2"/>
        <v>0.10368275900357411</v>
      </c>
      <c r="L16" s="18"/>
      <c r="N16" s="23" t="s">
        <v>5</v>
      </c>
      <c r="O16" s="170">
        <f>+J20</f>
        <v>0.11047700730858225</v>
      </c>
    </row>
    <row r="17" spans="1:15">
      <c r="A17" s="16"/>
      <c r="B17" s="11" t="s">
        <v>25</v>
      </c>
      <c r="C17" s="25">
        <v>0.14399999999999999</v>
      </c>
      <c r="D17" s="25">
        <v>0</v>
      </c>
      <c r="E17" s="25">
        <v>0</v>
      </c>
      <c r="F17" s="25">
        <v>0.56133333333333335</v>
      </c>
      <c r="G17" s="26">
        <v>1.331</v>
      </c>
      <c r="H17" s="28">
        <f t="shared" si="0"/>
        <v>137.11401425178144</v>
      </c>
      <c r="I17" s="53"/>
      <c r="J17" s="28">
        <f t="shared" si="1"/>
        <v>0.17874177073872322</v>
      </c>
      <c r="K17" s="27">
        <f t="shared" si="2"/>
        <v>8.2011163063418879E-2</v>
      </c>
      <c r="L17" s="18"/>
      <c r="N17" s="23" t="s">
        <v>39</v>
      </c>
      <c r="O17" s="170">
        <f>+J14</f>
        <v>98.472212212543795</v>
      </c>
    </row>
    <row r="18" spans="1:15">
      <c r="A18" s="16"/>
      <c r="B18" s="11" t="s">
        <v>21</v>
      </c>
      <c r="C18" s="55">
        <v>1.087</v>
      </c>
      <c r="D18" s="55">
        <v>0.10199999999999999</v>
      </c>
      <c r="E18" s="55">
        <v>0.22466666666666668</v>
      </c>
      <c r="F18" s="55">
        <v>0.40533333333333332</v>
      </c>
      <c r="G18" s="56">
        <v>1.028</v>
      </c>
      <c r="H18" s="54">
        <f t="shared" si="0"/>
        <v>153.61842105263159</v>
      </c>
      <c r="I18" s="53">
        <f t="shared" si="5"/>
        <v>80.415430267062305</v>
      </c>
      <c r="J18" s="54">
        <f t="shared" si="1"/>
        <v>0.13805149535642935</v>
      </c>
      <c r="K18" s="53">
        <f t="shared" si="2"/>
        <v>5.9219462164559006E-2</v>
      </c>
      <c r="L18" s="18"/>
    </row>
    <row r="19" spans="1:15">
      <c r="A19" s="16"/>
      <c r="B19" s="11" t="s">
        <v>23</v>
      </c>
      <c r="C19" s="25">
        <v>1.8066666666666666</v>
      </c>
      <c r="D19" s="25">
        <v>2.1786666666666665</v>
      </c>
      <c r="E19" s="25">
        <v>1.9956666666666667</v>
      </c>
      <c r="F19" s="25">
        <v>1.7706666666666664</v>
      </c>
      <c r="G19" s="26">
        <v>0.93266666666666664</v>
      </c>
      <c r="H19" s="28">
        <f t="shared" si="0"/>
        <v>-47.326807228915655</v>
      </c>
      <c r="I19" s="27">
        <f t="shared" si="5"/>
        <v>-11.274427927175568</v>
      </c>
      <c r="J19" s="28">
        <f t="shared" si="1"/>
        <v>0.12524905447707177</v>
      </c>
      <c r="K19" s="27">
        <f t="shared" si="2"/>
        <v>0.25869554524517874</v>
      </c>
      <c r="L19" s="18"/>
    </row>
    <row r="20" spans="1:15">
      <c r="A20" s="16"/>
      <c r="B20" s="12" t="s">
        <v>5</v>
      </c>
      <c r="C20" s="109">
        <v>0.9820000000000001</v>
      </c>
      <c r="D20" s="109">
        <v>0</v>
      </c>
      <c r="E20" s="109">
        <v>0.91200000000000003</v>
      </c>
      <c r="F20" s="109">
        <v>0.82200000000000006</v>
      </c>
      <c r="G20" s="109">
        <v>0.82266666666666666</v>
      </c>
      <c r="H20" s="50">
        <f t="shared" si="0"/>
        <v>8.1103000811011405E-2</v>
      </c>
      <c r="I20" s="36">
        <f t="shared" si="5"/>
        <v>-9.8684210526315717</v>
      </c>
      <c r="J20" s="50">
        <f t="shared" si="1"/>
        <v>0.11047700730858225</v>
      </c>
      <c r="K20" s="36">
        <f t="shared" si="2"/>
        <v>0.12009473165937706</v>
      </c>
      <c r="L20" s="18"/>
    </row>
    <row r="21" spans="1:15">
      <c r="A21" s="16"/>
      <c r="B21" s="11" t="s">
        <v>8</v>
      </c>
      <c r="C21" s="25">
        <v>1.0753333333333333</v>
      </c>
      <c r="D21" s="25">
        <v>0.79133333333333333</v>
      </c>
      <c r="E21" s="25">
        <v>1.0860000000000001</v>
      </c>
      <c r="F21" s="25">
        <v>0.34366666666666673</v>
      </c>
      <c r="G21" s="26">
        <v>0.40599999999999997</v>
      </c>
      <c r="H21" s="28">
        <f t="shared" si="0"/>
        <v>18.137730358874848</v>
      </c>
      <c r="I21" s="27">
        <f t="shared" si="5"/>
        <v>-68.354818907305088</v>
      </c>
      <c r="J21" s="28">
        <f t="shared" si="1"/>
        <v>5.4522283185515871E-2</v>
      </c>
      <c r="K21" s="27">
        <f t="shared" si="2"/>
        <v>5.0209922279325941E-2</v>
      </c>
      <c r="L21" s="18"/>
    </row>
    <row r="22" spans="1:15">
      <c r="A22" s="16"/>
      <c r="B22" s="11" t="s">
        <v>26</v>
      </c>
      <c r="C22" s="25">
        <v>0</v>
      </c>
      <c r="D22" s="25">
        <v>0.14699999999999999</v>
      </c>
      <c r="E22" s="25">
        <v>0.23066666666666666</v>
      </c>
      <c r="F22" s="25">
        <v>0</v>
      </c>
      <c r="G22" s="26">
        <v>0.35866666666666669</v>
      </c>
      <c r="H22" s="28" t="str">
        <f t="shared" si="0"/>
        <v/>
      </c>
      <c r="I22" s="27" t="str">
        <f t="shared" si="5"/>
        <v/>
      </c>
      <c r="J22" s="28">
        <f t="shared" si="1"/>
        <v>4.8165826525135534E-2</v>
      </c>
      <c r="K22" s="27" t="str">
        <f t="shared" si="2"/>
        <v/>
      </c>
      <c r="L22" s="18"/>
    </row>
    <row r="23" spans="1:15">
      <c r="A23" s="16"/>
      <c r="B23" s="11" t="s">
        <v>19</v>
      </c>
      <c r="C23" s="25">
        <v>0.46700000000000003</v>
      </c>
      <c r="D23" s="25">
        <v>0.89833333333333332</v>
      </c>
      <c r="E23" s="25">
        <v>0.52633333333333332</v>
      </c>
      <c r="F23" s="25">
        <v>0.19233333333333333</v>
      </c>
      <c r="G23" s="26">
        <v>0.23366666666666666</v>
      </c>
      <c r="H23" s="28">
        <f t="shared" si="0"/>
        <v>21.490467937608315</v>
      </c>
      <c r="I23" s="27">
        <f t="shared" si="5"/>
        <v>-63.457884737175426</v>
      </c>
      <c r="J23" s="28">
        <f t="shared" si="1"/>
        <v>3.1379409288215615E-2</v>
      </c>
      <c r="K23" s="27">
        <f t="shared" si="2"/>
        <v>2.8100024398808012E-2</v>
      </c>
      <c r="L23" s="18"/>
    </row>
    <row r="24" spans="1:15">
      <c r="A24" s="16"/>
      <c r="B24" s="11" t="s">
        <v>9</v>
      </c>
      <c r="C24" s="25">
        <v>0.26800000000000002</v>
      </c>
      <c r="D24" s="25">
        <v>0.10466666666666667</v>
      </c>
      <c r="E24" s="25">
        <v>0.35</v>
      </c>
      <c r="F24" s="25">
        <v>0.15533333333333332</v>
      </c>
      <c r="G24" s="26">
        <v>0.17300000000000001</v>
      </c>
      <c r="H24" s="28">
        <f t="shared" si="0"/>
        <v>11.373390557939933</v>
      </c>
      <c r="I24" s="27">
        <f t="shared" si="5"/>
        <v>-55.619047619047613</v>
      </c>
      <c r="J24" s="28">
        <f t="shared" si="1"/>
        <v>2.323240145589716E-2</v>
      </c>
      <c r="K24" s="27">
        <f t="shared" si="2"/>
        <v>2.2694300467668169E-2</v>
      </c>
      <c r="L24" s="18"/>
    </row>
    <row r="25" spans="1:15">
      <c r="A25" s="16"/>
      <c r="B25" s="11" t="s">
        <v>11</v>
      </c>
      <c r="C25" s="25">
        <v>5.1666666666666666E-2</v>
      </c>
      <c r="D25" s="25">
        <v>4.3000000000000003E-2</v>
      </c>
      <c r="E25" s="25">
        <v>0.15833333333333333</v>
      </c>
      <c r="F25" s="25">
        <v>4.4333333333333336E-2</v>
      </c>
      <c r="G25" s="26">
        <v>0.155</v>
      </c>
      <c r="H25" s="54">
        <f t="shared" si="0"/>
        <v>249.6240601503759</v>
      </c>
      <c r="I25" s="53">
        <f t="shared" si="5"/>
        <v>-72</v>
      </c>
      <c r="J25" s="54">
        <f t="shared" si="1"/>
        <v>2.0815157373780688E-2</v>
      </c>
      <c r="K25" s="53">
        <f t="shared" si="2"/>
        <v>6.4771286742486408E-3</v>
      </c>
      <c r="L25" s="18"/>
    </row>
    <row r="26" spans="1:15">
      <c r="A26" s="16"/>
      <c r="B26" s="11" t="s">
        <v>20</v>
      </c>
      <c r="C26" s="162">
        <v>0.125</v>
      </c>
      <c r="D26" s="162">
        <v>0.377</v>
      </c>
      <c r="E26" s="162">
        <v>0.72333333333333327</v>
      </c>
      <c r="F26" s="162">
        <v>0.78433333333333344</v>
      </c>
      <c r="G26" s="163">
        <v>0.13566666666666666</v>
      </c>
      <c r="H26" s="54">
        <f t="shared" ref="H26" si="6">IF(OR(OR(G26=0,F26=0),G26=""),"",(G26/F26-1)*100)</f>
        <v>-82.70293242668933</v>
      </c>
      <c r="I26" s="53">
        <f t="shared" ref="I26" si="7">IF(OR(OR(G26=0,F26=0),F26=""),"",(F26/E26-1)*100)</f>
        <v>8.4331797235023274</v>
      </c>
      <c r="J26" s="54">
        <f t="shared" ref="J26" si="8">IF(G26=0,"",G26/$G$13*100)</f>
        <v>1.8218858174470411E-2</v>
      </c>
      <c r="K26" s="53">
        <f t="shared" ref="K26" si="9">IF(F26=0,"",F26/$F$13*100)</f>
        <v>0.11459160729704553</v>
      </c>
      <c r="L26" s="18"/>
    </row>
    <row r="27" spans="1:15">
      <c r="A27" s="16"/>
      <c r="B27" s="11" t="s">
        <v>6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54" t="str">
        <f t="shared" ref="H27" si="10">IF(OR(OR(G27=0,F27=0),G27=""),"",(G27/F27-1)*100)</f>
        <v/>
      </c>
      <c r="I27" s="53" t="str">
        <f t="shared" ref="I27" si="11">IF(OR(OR(G27=0,F27=0),F27=""),"",(F27/E27-1)*100)</f>
        <v/>
      </c>
      <c r="J27" s="54" t="str">
        <f t="shared" ref="J27" si="12">IF(G27=0,"",G27/$G$13*100)</f>
        <v/>
      </c>
      <c r="K27" s="53" t="str">
        <f t="shared" ref="K27" si="13">IF(F27=0,"",F27/$F$13*100)</f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50.792000000000002</v>
      </c>
      <c r="D13" s="26">
        <v>4.6706666666666665</v>
      </c>
      <c r="E13" s="26">
        <v>13.323</v>
      </c>
      <c r="F13" s="26">
        <v>15.874333333333333</v>
      </c>
      <c r="G13" s="26">
        <v>23.324666666666662</v>
      </c>
      <c r="H13" s="28">
        <f t="shared" ref="H13:H18" si="0">IF(OR(OR(G13=0,F13=0),G13=""),"",(G13/F13-1)*100)</f>
        <v>46.933204544022836</v>
      </c>
      <c r="I13" s="27">
        <f>IF(OR(OR(G13=0,F13=0),F13=""),"",(F13/E13-1)*100)</f>
        <v>19.149841126873323</v>
      </c>
      <c r="J13" s="28">
        <f t="shared" ref="J13:J27" si="1">IF(G13=0,"",G13/$G$13*100)</f>
        <v>100</v>
      </c>
      <c r="K13" s="27">
        <f t="shared" ref="K13:K18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32.569000000000003</v>
      </c>
      <c r="D14" s="25">
        <f t="shared" ref="D14:G14" si="3">D13-SUM(D15:D27)</f>
        <v>1.847</v>
      </c>
      <c r="E14" s="25">
        <f t="shared" si="3"/>
        <v>9.7756666666666661</v>
      </c>
      <c r="F14" s="25">
        <f t="shared" si="3"/>
        <v>5.0573333333333323</v>
      </c>
      <c r="G14" s="26">
        <f t="shared" si="3"/>
        <v>13.715666666666662</v>
      </c>
      <c r="H14" s="28">
        <f>IF(OR(OR(G14=0,F14=0),G14=""),"",(G14/F14-1)*100)</f>
        <v>171.20353282362242</v>
      </c>
      <c r="I14" s="27">
        <f>IF(OR(OR(G14=0,F14=0),F14=""),"",(F14/E14-1)*100)</f>
        <v>-48.266102908582539</v>
      </c>
      <c r="J14" s="28">
        <f t="shared" si="1"/>
        <v>58.803269785920477</v>
      </c>
      <c r="K14" s="27">
        <f t="shared" si="2"/>
        <v>31.858555739873584</v>
      </c>
      <c r="L14" s="18"/>
    </row>
    <row r="15" spans="1:15">
      <c r="A15" s="16"/>
      <c r="B15" s="12" t="s">
        <v>5</v>
      </c>
      <c r="C15" s="109">
        <v>5.7676666666666661</v>
      </c>
      <c r="D15" s="109">
        <v>0</v>
      </c>
      <c r="E15" s="109">
        <v>0</v>
      </c>
      <c r="F15" s="109">
        <v>4.9153333333333338</v>
      </c>
      <c r="G15" s="109">
        <v>2.8820000000000001</v>
      </c>
      <c r="H15" s="50">
        <f t="shared" si="0"/>
        <v>-41.367150413671503</v>
      </c>
      <c r="I15" s="36"/>
      <c r="J15" s="50">
        <f t="shared" si="1"/>
        <v>12.356017949524112</v>
      </c>
      <c r="K15" s="36">
        <f t="shared" si="2"/>
        <v>30.964029985511203</v>
      </c>
      <c r="L15" s="18"/>
    </row>
    <row r="16" spans="1:15">
      <c r="A16" s="16"/>
      <c r="B16" s="11" t="s">
        <v>24</v>
      </c>
      <c r="C16" s="55">
        <v>5.1213333333333333</v>
      </c>
      <c r="D16" s="55">
        <v>1.1993333333333334</v>
      </c>
      <c r="E16" s="55">
        <v>0.56666666666666665</v>
      </c>
      <c r="F16" s="55">
        <v>0.7</v>
      </c>
      <c r="G16" s="56">
        <v>2.1120000000000001</v>
      </c>
      <c r="H16" s="54">
        <f t="shared" si="0"/>
        <v>201.71428571428572</v>
      </c>
      <c r="I16" s="27">
        <f t="shared" ref="I16:I18" si="4">IF(OR(OR(G16=0,F16=0),F16=""),"",(F16/E16-1)*100)</f>
        <v>23.529411764705888</v>
      </c>
      <c r="J16" s="54">
        <f t="shared" si="1"/>
        <v>9.0547917798039297</v>
      </c>
      <c r="K16" s="53">
        <f t="shared" si="2"/>
        <v>4.4096340003779684</v>
      </c>
      <c r="L16" s="18"/>
      <c r="N16" s="23" t="s">
        <v>5</v>
      </c>
      <c r="O16" s="34">
        <f>J15</f>
        <v>12.356017949524112</v>
      </c>
    </row>
    <row r="17" spans="1:15">
      <c r="A17" s="16"/>
      <c r="B17" s="11" t="s">
        <v>21</v>
      </c>
      <c r="C17" s="55">
        <v>3.2083333333333335</v>
      </c>
      <c r="D17" s="55">
        <v>0.30533333333333329</v>
      </c>
      <c r="E17" s="55">
        <v>0.12266666666666666</v>
      </c>
      <c r="F17" s="55">
        <v>1.4116666666666668</v>
      </c>
      <c r="G17" s="56">
        <v>1.3069999999999999</v>
      </c>
      <c r="H17" s="28">
        <f t="shared" si="0"/>
        <v>-7.4144037780401568</v>
      </c>
      <c r="I17" s="27">
        <f t="shared" si="4"/>
        <v>1050.8152173913045</v>
      </c>
      <c r="J17" s="28">
        <f t="shared" si="1"/>
        <v>5.6035098750964654</v>
      </c>
      <c r="K17" s="27">
        <f t="shared" si="2"/>
        <v>8.8927619007622383</v>
      </c>
      <c r="L17" s="18"/>
      <c r="N17" s="23" t="s">
        <v>39</v>
      </c>
      <c r="O17" s="34">
        <f>100-O16</f>
        <v>87.643982050475884</v>
      </c>
    </row>
    <row r="18" spans="1:15">
      <c r="A18" s="16"/>
      <c r="B18" s="11" t="s">
        <v>25</v>
      </c>
      <c r="C18" s="25">
        <v>0.70900000000000007</v>
      </c>
      <c r="D18" s="25">
        <v>0.54333333333333333</v>
      </c>
      <c r="E18" s="25">
        <v>0.95466666666666666</v>
      </c>
      <c r="F18" s="25">
        <v>1.5040000000000002</v>
      </c>
      <c r="G18" s="26">
        <v>1.0579999999999998</v>
      </c>
      <c r="H18" s="28">
        <f t="shared" si="0"/>
        <v>-29.654255319148959</v>
      </c>
      <c r="I18" s="27">
        <f t="shared" si="4"/>
        <v>57.541899441340803</v>
      </c>
      <c r="J18" s="28">
        <f t="shared" si="1"/>
        <v>4.5359705033298088</v>
      </c>
      <c r="K18" s="27">
        <f t="shared" si="2"/>
        <v>9.4744136236692373</v>
      </c>
      <c r="L18" s="18"/>
    </row>
    <row r="19" spans="1:15">
      <c r="A19" s="16"/>
      <c r="B19" s="11" t="s">
        <v>20</v>
      </c>
      <c r="C19" s="25">
        <v>0</v>
      </c>
      <c r="D19" s="25">
        <v>0.26366666666666666</v>
      </c>
      <c r="E19" s="25">
        <v>0.79733333333333334</v>
      </c>
      <c r="F19" s="25">
        <v>1.3816666666666668</v>
      </c>
      <c r="G19" s="26">
        <v>0.96633333333333338</v>
      </c>
      <c r="H19" s="28">
        <f t="shared" ref="H19:H23" si="5">IF(OR(OR(G19=0,F19=0),G19=""),"",(G19/F19-1)*100)</f>
        <v>-30.060313630880586</v>
      </c>
      <c r="I19" s="27">
        <f t="shared" ref="I19:I23" si="6">IF(OR(OR(G19=0,F19=0),F19=""),"",(F19/E19-1)*100)</f>
        <v>73.285953177257539</v>
      </c>
      <c r="J19" s="28">
        <f t="shared" ref="J19:J23" si="7">IF(G19=0,"",G19/$G$13*100)</f>
        <v>4.1429673878869302</v>
      </c>
      <c r="K19" s="27">
        <f t="shared" ref="K19:K27" si="8">IF(F19=0,"",F19/$F$13*100)</f>
        <v>8.7037775864603244</v>
      </c>
      <c r="L19" s="18"/>
    </row>
    <row r="20" spans="1:15">
      <c r="A20" s="16"/>
      <c r="B20" s="11" t="s">
        <v>26</v>
      </c>
      <c r="C20" s="25">
        <v>1.5679999999999998</v>
      </c>
      <c r="D20" s="25">
        <v>0</v>
      </c>
      <c r="E20" s="25">
        <v>0.33533333333333332</v>
      </c>
      <c r="F20" s="25">
        <v>0.35633333333333334</v>
      </c>
      <c r="G20" s="26">
        <v>0.71200000000000008</v>
      </c>
      <c r="H20" s="28">
        <f t="shared" si="5"/>
        <v>99.812909260991603</v>
      </c>
      <c r="I20" s="27">
        <f t="shared" si="6"/>
        <v>6.2624254473161001</v>
      </c>
      <c r="J20" s="28">
        <f t="shared" si="7"/>
        <v>3.0525623803126885</v>
      </c>
      <c r="K20" s="27">
        <f t="shared" si="8"/>
        <v>2.2447136887638326</v>
      </c>
      <c r="L20" s="18"/>
    </row>
    <row r="21" spans="1:15">
      <c r="A21" s="16"/>
      <c r="B21" s="11" t="s">
        <v>8</v>
      </c>
      <c r="C21" s="25">
        <v>0.37399999999999994</v>
      </c>
      <c r="D21" s="25">
        <v>0.33400000000000002</v>
      </c>
      <c r="E21" s="25">
        <v>0.152</v>
      </c>
      <c r="F21" s="25">
        <v>0</v>
      </c>
      <c r="G21" s="26">
        <v>0.246</v>
      </c>
      <c r="H21" s="28" t="str">
        <f t="shared" ref="H21" si="9">IF(OR(OR(G21=0,F21=0),G21=""),"",(G21/F21-1)*100)</f>
        <v/>
      </c>
      <c r="I21" s="27" t="str">
        <f t="shared" ref="I21" si="10">IF(OR(OR(G21=0,F21=0),F21=""),"",(F21/E21-1)*100)</f>
        <v/>
      </c>
      <c r="J21" s="28">
        <f t="shared" si="7"/>
        <v>1.0546774516248894</v>
      </c>
      <c r="K21" s="27" t="str">
        <f t="shared" si="8"/>
        <v/>
      </c>
      <c r="L21" s="18"/>
    </row>
    <row r="22" spans="1:15">
      <c r="A22" s="16"/>
      <c r="B22" s="11" t="s">
        <v>11</v>
      </c>
      <c r="C22" s="25">
        <v>0.52900000000000003</v>
      </c>
      <c r="D22" s="25">
        <v>8.0666666666666664E-2</v>
      </c>
      <c r="E22" s="25">
        <v>4.7333333333333331E-2</v>
      </c>
      <c r="F22" s="25">
        <v>0.13366666666666668</v>
      </c>
      <c r="G22" s="26">
        <v>0.218</v>
      </c>
      <c r="H22" s="28">
        <f t="shared" si="5"/>
        <v>63.092269326683279</v>
      </c>
      <c r="I22" s="27">
        <f t="shared" si="6"/>
        <v>182.39436619718313</v>
      </c>
      <c r="J22" s="28">
        <f t="shared" si="7"/>
        <v>0.9346328636350647</v>
      </c>
      <c r="K22" s="27">
        <f t="shared" si="8"/>
        <v>0.84203011150074569</v>
      </c>
      <c r="L22" s="18"/>
    </row>
    <row r="23" spans="1:15">
      <c r="A23" s="16"/>
      <c r="B23" s="11" t="s">
        <v>19</v>
      </c>
      <c r="C23" s="25">
        <v>0.21766666666666667</v>
      </c>
      <c r="D23" s="25">
        <v>0</v>
      </c>
      <c r="E23" s="25">
        <v>0.14766666666666667</v>
      </c>
      <c r="F23" s="25">
        <v>0.13566666666666666</v>
      </c>
      <c r="G23" s="26">
        <v>6.2666666666666662E-2</v>
      </c>
      <c r="H23" s="28">
        <f t="shared" si="5"/>
        <v>-53.8083538083538</v>
      </c>
      <c r="I23" s="27">
        <f t="shared" si="6"/>
        <v>-8.1264108352144593</v>
      </c>
      <c r="J23" s="28">
        <f t="shared" si="7"/>
        <v>0.26867122073913174</v>
      </c>
      <c r="K23" s="27">
        <f t="shared" si="8"/>
        <v>0.85462906578753961</v>
      </c>
      <c r="L23" s="18"/>
    </row>
    <row r="24" spans="1:15">
      <c r="A24" s="16"/>
      <c r="B24" s="11" t="s">
        <v>9</v>
      </c>
      <c r="C24" s="25">
        <v>0.28866666666666668</v>
      </c>
      <c r="D24" s="25">
        <v>9.7333333333333341E-2</v>
      </c>
      <c r="E24" s="25">
        <v>0.247</v>
      </c>
      <c r="F24" s="25">
        <v>0</v>
      </c>
      <c r="G24" s="26">
        <v>4.4999999999999998E-2</v>
      </c>
      <c r="H24" s="28" t="str">
        <f t="shared" ref="H24:H27" si="11">IF(OR(OR(G24=0,F24=0),G24=""),"",(G24/F24-1)*100)</f>
        <v/>
      </c>
      <c r="I24" s="27" t="str">
        <f t="shared" ref="I24:I27" si="12">IF(OR(OR(G24=0,F24=0),F24=""),"",(F24/E24-1)*100)</f>
        <v/>
      </c>
      <c r="J24" s="28">
        <f t="shared" si="1"/>
        <v>0.19292880212650415</v>
      </c>
      <c r="K24" s="27" t="str">
        <f t="shared" si="8"/>
        <v/>
      </c>
      <c r="L24" s="18"/>
    </row>
    <row r="25" spans="1:15">
      <c r="A25" s="16"/>
      <c r="B25" s="11" t="s">
        <v>6</v>
      </c>
      <c r="C25" s="25">
        <v>0</v>
      </c>
      <c r="D25" s="25">
        <v>0</v>
      </c>
      <c r="E25" s="25">
        <v>0.10533333333333333</v>
      </c>
      <c r="F25" s="25">
        <v>0.112</v>
      </c>
      <c r="G25" s="26">
        <v>0</v>
      </c>
      <c r="H25" s="28" t="str">
        <f t="shared" si="11"/>
        <v/>
      </c>
      <c r="I25" s="27" t="str">
        <f t="shared" si="12"/>
        <v/>
      </c>
      <c r="J25" s="28" t="str">
        <f t="shared" si="1"/>
        <v/>
      </c>
      <c r="K25" s="27">
        <f t="shared" si="8"/>
        <v>0.70554144006047503</v>
      </c>
      <c r="L25" s="18"/>
    </row>
    <row r="26" spans="1:15">
      <c r="A26" s="16"/>
      <c r="B26" s="11" t="s">
        <v>22</v>
      </c>
      <c r="C26" s="25">
        <v>0.11333333333333333</v>
      </c>
      <c r="D26" s="25">
        <v>0</v>
      </c>
      <c r="E26" s="25">
        <v>7.1333333333333332E-2</v>
      </c>
      <c r="F26" s="25">
        <v>0</v>
      </c>
      <c r="G26" s="26">
        <v>0</v>
      </c>
      <c r="H26" s="28" t="str">
        <f t="shared" si="11"/>
        <v/>
      </c>
      <c r="I26" s="27" t="str">
        <f t="shared" si="12"/>
        <v/>
      </c>
      <c r="J26" s="28" t="str">
        <f t="shared" si="1"/>
        <v/>
      </c>
      <c r="K26" s="27" t="str">
        <f t="shared" si="8"/>
        <v/>
      </c>
      <c r="L26" s="18"/>
    </row>
    <row r="27" spans="1:15">
      <c r="A27" s="16"/>
      <c r="B27" s="11" t="s">
        <v>23</v>
      </c>
      <c r="C27" s="25">
        <v>0.32600000000000001</v>
      </c>
      <c r="D27" s="25">
        <v>0</v>
      </c>
      <c r="E27" s="25">
        <v>0</v>
      </c>
      <c r="F27" s="25">
        <v>0.16666666666666666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1"/>
        <v/>
      </c>
      <c r="K27" s="27">
        <f t="shared" si="8"/>
        <v>1.0499128572328498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SheetLayoutView="100" workbookViewId="0">
      <pane ySplit="11" topLeftCell="A12" activePane="bottomLeft" state="frozen"/>
      <selection activeCell="B36" sqref="B36"/>
      <selection pane="bottomLeft"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88" t="s">
        <v>191</v>
      </c>
      <c r="C7" s="188"/>
      <c r="D7" s="188"/>
      <c r="E7" s="188"/>
      <c r="F7" s="188"/>
      <c r="G7" s="188"/>
      <c r="H7" s="188"/>
      <c r="I7" s="188"/>
      <c r="J7" s="18"/>
    </row>
    <row r="8" spans="1:13">
      <c r="A8" s="16"/>
      <c r="B8" s="188" t="s">
        <v>187</v>
      </c>
      <c r="C8" s="188"/>
      <c r="D8" s="188"/>
      <c r="E8" s="188"/>
      <c r="F8" s="188"/>
      <c r="G8" s="188"/>
      <c r="H8" s="188"/>
      <c r="I8" s="188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89" t="s">
        <v>2</v>
      </c>
      <c r="D10" s="189"/>
      <c r="E10" s="189"/>
      <c r="F10" s="189"/>
      <c r="G10" s="190" t="s">
        <v>110</v>
      </c>
      <c r="H10" s="190"/>
      <c r="I10" s="190" t="s">
        <v>28</v>
      </c>
      <c r="J10" s="18"/>
    </row>
    <row r="11" spans="1:13">
      <c r="A11" s="16"/>
      <c r="B11" s="11"/>
      <c r="C11" s="75">
        <v>2007</v>
      </c>
      <c r="D11" s="75">
        <v>2008</v>
      </c>
      <c r="E11" s="75">
        <v>2009</v>
      </c>
      <c r="F11" s="75">
        <v>2010</v>
      </c>
      <c r="G11" s="76" t="s">
        <v>109</v>
      </c>
      <c r="H11" s="76" t="s">
        <v>111</v>
      </c>
      <c r="I11" s="190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174</v>
      </c>
      <c r="M12" s="34">
        <f>SUM(F13:F14)</f>
        <v>3771.5493333333338</v>
      </c>
    </row>
    <row r="13" spans="1:13">
      <c r="A13" s="16"/>
      <c r="B13" s="11" t="s">
        <v>117</v>
      </c>
      <c r="C13" s="25">
        <v>1975.288</v>
      </c>
      <c r="D13" s="25">
        <v>1840.4923333333334</v>
      </c>
      <c r="E13" s="25">
        <v>1856.6743333333334</v>
      </c>
      <c r="F13" s="93">
        <v>2035.1759999999999</v>
      </c>
      <c r="G13" s="73">
        <f>IF(OR(OR(F13=0,E13=0),F13=""),"",(F13/E13-1)*100)</f>
        <v>9.6140536583062541</v>
      </c>
      <c r="H13" s="26">
        <f>F13-E13</f>
        <v>178.50166666666655</v>
      </c>
      <c r="I13" s="28">
        <f>IF(F13=0,"",F13/$M$12*100)</f>
        <v>53.961272149164508</v>
      </c>
      <c r="J13" s="18"/>
      <c r="L13" s="23" t="s">
        <v>112</v>
      </c>
    </row>
    <row r="14" spans="1:13">
      <c r="A14" s="16"/>
      <c r="B14" s="11" t="s">
        <v>76</v>
      </c>
      <c r="C14" s="25">
        <v>1300.7553333333335</v>
      </c>
      <c r="D14" s="25">
        <v>1469.3513333333328</v>
      </c>
      <c r="E14" s="25">
        <v>1624.29</v>
      </c>
      <c r="F14" s="93">
        <v>1736.3733333333339</v>
      </c>
      <c r="G14" s="73">
        <f t="shared" ref="G14" si="0">IF(OR(OR(F14=0,E14=0),F14=""),"",(F14/E14-1)*100)</f>
        <v>6.9004508636594464</v>
      </c>
      <c r="H14" s="26">
        <f t="shared" ref="H14" si="1">F14-E14</f>
        <v>112.08333333333394</v>
      </c>
      <c r="I14" s="28">
        <f>IF(F14=0,"",F14/$M$12*100)</f>
        <v>46.038727850835492</v>
      </c>
      <c r="J14" s="18"/>
      <c r="L14" s="23" t="s">
        <v>113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88" t="s">
        <v>190</v>
      </c>
      <c r="C25" s="188"/>
      <c r="D25" s="188"/>
      <c r="E25" s="188"/>
      <c r="F25" s="188"/>
      <c r="G25" s="188"/>
      <c r="H25" s="188"/>
      <c r="I25" s="188"/>
      <c r="J25" s="91"/>
      <c r="K25" s="80"/>
      <c r="L25" s="23"/>
      <c r="M25" s="23"/>
    </row>
    <row r="26" spans="1:13" s="58" customFormat="1">
      <c r="A26" s="89"/>
      <c r="B26" s="188" t="s">
        <v>182</v>
      </c>
      <c r="C26" s="188"/>
      <c r="D26" s="188"/>
      <c r="E26" s="188"/>
      <c r="F26" s="188"/>
      <c r="G26" s="188"/>
      <c r="H26" s="188"/>
      <c r="I26" s="188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89" t="s">
        <v>2</v>
      </c>
      <c r="D28" s="189"/>
      <c r="E28" s="189"/>
      <c r="F28" s="189"/>
      <c r="G28" s="189"/>
      <c r="H28" s="3"/>
      <c r="I28" s="3"/>
      <c r="J28" s="18"/>
    </row>
    <row r="29" spans="1:13">
      <c r="A29" s="16"/>
      <c r="B29" s="11"/>
      <c r="C29" s="75">
        <v>2006</v>
      </c>
      <c r="D29" s="75">
        <v>2007</v>
      </c>
      <c r="E29" s="75">
        <v>2008</v>
      </c>
      <c r="F29" s="75">
        <v>2009</v>
      </c>
      <c r="G29" s="75">
        <v>2010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77</v>
      </c>
      <c r="C31" s="52">
        <v>61.074319534121628</v>
      </c>
      <c r="D31" s="52">
        <v>60.294928943756332</v>
      </c>
      <c r="E31" s="52">
        <v>55.606624320927153</v>
      </c>
      <c r="F31" s="52">
        <v>53.33793039917196</v>
      </c>
      <c r="G31" s="36">
        <v>53.961272149164508</v>
      </c>
      <c r="H31" s="8"/>
      <c r="I31" s="87"/>
      <c r="J31" s="18"/>
    </row>
    <row r="32" spans="1:13">
      <c r="A32" s="16"/>
      <c r="B32" s="11" t="s">
        <v>78</v>
      </c>
      <c r="C32" s="52">
        <v>61.074319534121628</v>
      </c>
      <c r="D32" s="52">
        <v>39.705071056243661</v>
      </c>
      <c r="E32" s="52">
        <v>44.393375679072847</v>
      </c>
      <c r="F32" s="52">
        <v>46.662069600828048</v>
      </c>
      <c r="G32" s="36">
        <v>46.038727850835492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183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118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8:I8"/>
    <mergeCell ref="B25:I25"/>
    <mergeCell ref="B26:I26"/>
    <mergeCell ref="C28:G28"/>
    <mergeCell ref="C10:F10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75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75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75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91" t="s">
        <v>88</v>
      </c>
      <c r="D7" s="191"/>
      <c r="E7" s="191"/>
      <c r="F7" s="191"/>
      <c r="G7" s="191"/>
      <c r="H7" s="191"/>
      <c r="I7" s="191"/>
      <c r="J7" s="191"/>
      <c r="K7" s="191"/>
      <c r="L7" s="18"/>
      <c r="M7" s="16"/>
    </row>
    <row r="8" spans="1:15">
      <c r="A8" s="67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  <c r="M10" s="16"/>
    </row>
    <row r="11" spans="1:15">
      <c r="A11" s="67"/>
      <c r="B11" s="11"/>
      <c r="C11" s="60">
        <v>2006</v>
      </c>
      <c r="D11" s="60">
        <v>2007</v>
      </c>
      <c r="E11" s="60">
        <v>2008</v>
      </c>
      <c r="F11" s="60">
        <v>2009</v>
      </c>
      <c r="G11" s="60">
        <v>2010</v>
      </c>
      <c r="H11" s="190"/>
      <c r="I11" s="190"/>
      <c r="J11" s="190"/>
      <c r="K11" s="190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27</v>
      </c>
      <c r="C13" s="26">
        <v>7316.228666666666</v>
      </c>
      <c r="D13" s="26">
        <v>7468.4450000000006</v>
      </c>
      <c r="E13" s="26">
        <v>7132.759</v>
      </c>
      <c r="F13" s="26">
        <v>7110.0726666666669</v>
      </c>
      <c r="G13" s="26">
        <v>7409.8216666666676</v>
      </c>
      <c r="H13" s="28">
        <f t="shared" ref="H13:H27" si="0">IF(OR(OR(G13=0,F13=0),G13=""),"",(G13/F13-1)*100)</f>
        <v>4.2158359562945114</v>
      </c>
      <c r="I13" s="27">
        <f>IF(OR(OR(G13=0,F13=0),F13=""),"",(F13/E13-1)*100)</f>
        <v>-0.31805831843376708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30</v>
      </c>
      <c r="C14" s="25">
        <f>C13-SUM(C15:C27)</f>
        <v>2847.8839999999982</v>
      </c>
      <c r="D14" s="25">
        <f t="shared" ref="D14:G14" si="3">D13-SUM(D15:D27)</f>
        <v>2942.8813333333328</v>
      </c>
      <c r="E14" s="25">
        <f t="shared" si="3"/>
        <v>2828.5569999999998</v>
      </c>
      <c r="F14" s="25">
        <f t="shared" si="3"/>
        <v>2643.3876666666683</v>
      </c>
      <c r="G14" s="26">
        <f t="shared" si="3"/>
        <v>2678.3916666666673</v>
      </c>
      <c r="H14" s="54">
        <f t="shared" ref="H14" si="4">IF(OR(OR(G14=0,F14=0),G14=""),"",(G14/F14-1)*100)</f>
        <v>1.3242098554594239</v>
      </c>
      <c r="I14" s="53">
        <f t="shared" ref="I14" si="5">IF(OR(OR(G14=0,F14=0),F14=""),"",(F14/E14-1)*100)</f>
        <v>-6.5464239657652801</v>
      </c>
      <c r="J14" s="54">
        <f t="shared" ref="J14" si="6">IF(G14=0,"",G14/$G$13*100)</f>
        <v>36.146506449885322</v>
      </c>
      <c r="K14" s="53">
        <f t="shared" ref="K14" si="7">IF(F14=0,"",F14/$F$13*100)</f>
        <v>37.178068222275108</v>
      </c>
      <c r="L14" s="18"/>
      <c r="M14" s="16"/>
    </row>
    <row r="15" spans="1:15">
      <c r="A15" s="67"/>
      <c r="B15" s="12" t="s">
        <v>5</v>
      </c>
      <c r="C15" s="109">
        <v>1896.6823333333334</v>
      </c>
      <c r="D15" s="109">
        <v>1975.288</v>
      </c>
      <c r="E15" s="109">
        <v>1840.4923333333334</v>
      </c>
      <c r="F15" s="109">
        <v>1856.6743333333334</v>
      </c>
      <c r="G15" s="109">
        <v>2035.1759999999999</v>
      </c>
      <c r="H15" s="50">
        <f t="shared" si="0"/>
        <v>9.6140536583062541</v>
      </c>
      <c r="I15" s="36">
        <f>IF(OR(OR(G15=0,F15=0),F15=""),"",(F15/E15-1)*100)</f>
        <v>0.87922126633870334</v>
      </c>
      <c r="J15" s="50">
        <f t="shared" si="1"/>
        <v>27.465924168665325</v>
      </c>
      <c r="K15" s="36">
        <f t="shared" si="2"/>
        <v>26.113296169781293</v>
      </c>
      <c r="L15" s="18"/>
      <c r="M15" s="16"/>
      <c r="O15" s="58"/>
    </row>
    <row r="16" spans="1:15">
      <c r="A16" s="67"/>
      <c r="B16" s="11" t="s">
        <v>24</v>
      </c>
      <c r="C16" s="55">
        <v>796.96400000000006</v>
      </c>
      <c r="D16" s="55">
        <v>804.30166666666673</v>
      </c>
      <c r="E16" s="55">
        <v>736.55633333333333</v>
      </c>
      <c r="F16" s="55">
        <v>861.59300000000007</v>
      </c>
      <c r="G16" s="56">
        <v>904.56233333333341</v>
      </c>
      <c r="H16" s="54">
        <f t="shared" si="0"/>
        <v>4.9871961974311985</v>
      </c>
      <c r="I16" s="53">
        <f t="shared" ref="I16:I27" si="8">IF(OR(OR(G16=0,F16=0),F16=""),"",(F16/E16-1)*100)</f>
        <v>16.9758457035873</v>
      </c>
      <c r="J16" s="54">
        <f t="shared" si="1"/>
        <v>12.20761273381973</v>
      </c>
      <c r="K16" s="53">
        <f t="shared" si="2"/>
        <v>12.117921157674056</v>
      </c>
      <c r="L16" s="18"/>
      <c r="M16" s="16"/>
      <c r="N16" s="23" t="s">
        <v>5</v>
      </c>
      <c r="O16" s="34">
        <f>J15</f>
        <v>27.465924168665325</v>
      </c>
    </row>
    <row r="17" spans="1:15">
      <c r="A17" s="67"/>
      <c r="B17" s="11" t="s">
        <v>25</v>
      </c>
      <c r="C17" s="55">
        <v>545.92500000000007</v>
      </c>
      <c r="D17" s="55">
        <v>533.49</v>
      </c>
      <c r="E17" s="55">
        <v>495.1756666666667</v>
      </c>
      <c r="F17" s="55">
        <v>495.82133333333331</v>
      </c>
      <c r="G17" s="56">
        <v>507.86899999999997</v>
      </c>
      <c r="H17" s="28">
        <f t="shared" si="0"/>
        <v>2.4298403188245166</v>
      </c>
      <c r="I17" s="27">
        <f t="shared" si="8"/>
        <v>0.13039143684361321</v>
      </c>
      <c r="J17" s="28">
        <f t="shared" si="1"/>
        <v>6.8539976108286895</v>
      </c>
      <c r="K17" s="27">
        <f t="shared" si="2"/>
        <v>6.9735058497761253</v>
      </c>
      <c r="L17" s="18"/>
      <c r="M17" s="16"/>
      <c r="N17" s="23" t="s">
        <v>39</v>
      </c>
      <c r="O17" s="34">
        <f>100-O16</f>
        <v>72.534075831334675</v>
      </c>
    </row>
    <row r="18" spans="1:15">
      <c r="A18" s="67"/>
      <c r="B18" s="11" t="s">
        <v>26</v>
      </c>
      <c r="C18" s="25">
        <v>250.72166666666666</v>
      </c>
      <c r="D18" s="25">
        <v>239.773</v>
      </c>
      <c r="E18" s="25">
        <v>278.98066666666665</v>
      </c>
      <c r="F18" s="25">
        <v>279.26533333333333</v>
      </c>
      <c r="G18" s="26">
        <v>299.16833333333335</v>
      </c>
      <c r="H18" s="28">
        <f t="shared" si="0"/>
        <v>7.126913950412761</v>
      </c>
      <c r="I18" s="27">
        <f t="shared" si="8"/>
        <v>0.10203813406426399</v>
      </c>
      <c r="J18" s="28">
        <f t="shared" si="1"/>
        <v>4.0374565919602654</v>
      </c>
      <c r="K18" s="27">
        <f t="shared" si="2"/>
        <v>3.927742323121123</v>
      </c>
      <c r="L18" s="18"/>
      <c r="M18" s="16"/>
    </row>
    <row r="19" spans="1:15">
      <c r="A19" s="67"/>
      <c r="B19" s="11" t="s">
        <v>20</v>
      </c>
      <c r="C19" s="25">
        <v>212.26166666666668</v>
      </c>
      <c r="D19" s="25">
        <v>203.76833333333332</v>
      </c>
      <c r="E19" s="25">
        <v>221.28899999999999</v>
      </c>
      <c r="F19" s="25">
        <v>213.30766666666665</v>
      </c>
      <c r="G19" s="26">
        <v>204.411</v>
      </c>
      <c r="H19" s="28">
        <f t="shared" si="0"/>
        <v>-4.1708143010955929</v>
      </c>
      <c r="I19" s="27">
        <f t="shared" si="8"/>
        <v>-3.6067465320614001</v>
      </c>
      <c r="J19" s="28">
        <f t="shared" si="1"/>
        <v>2.758649387198477</v>
      </c>
      <c r="K19" s="27">
        <f t="shared" si="2"/>
        <v>3.0000771675188687</v>
      </c>
      <c r="L19" s="18"/>
      <c r="M19" s="16"/>
    </row>
    <row r="20" spans="1:15">
      <c r="A20" s="67"/>
      <c r="B20" s="11" t="s">
        <v>23</v>
      </c>
      <c r="C20" s="25">
        <v>131.26566666666668</v>
      </c>
      <c r="D20" s="25">
        <v>138.88900000000001</v>
      </c>
      <c r="E20" s="25">
        <v>134.07433333333333</v>
      </c>
      <c r="F20" s="25">
        <v>132.71633333333332</v>
      </c>
      <c r="G20" s="26">
        <v>133.36433333333335</v>
      </c>
      <c r="H20" s="28">
        <f t="shared" si="0"/>
        <v>0.48825942046824</v>
      </c>
      <c r="I20" s="27">
        <f t="shared" si="8"/>
        <v>-1.0128709695865212</v>
      </c>
      <c r="J20" s="28">
        <f t="shared" si="1"/>
        <v>1.7998318897913197</v>
      </c>
      <c r="K20" s="27">
        <f t="shared" si="2"/>
        <v>1.8665960188498774</v>
      </c>
      <c r="L20" s="18"/>
      <c r="M20" s="16"/>
    </row>
    <row r="21" spans="1:15">
      <c r="A21" s="67"/>
      <c r="B21" s="11" t="s">
        <v>6</v>
      </c>
      <c r="C21" s="25">
        <v>121.62766666666666</v>
      </c>
      <c r="D21" s="25">
        <v>138.45066666666668</v>
      </c>
      <c r="E21" s="25">
        <v>123.148</v>
      </c>
      <c r="F21" s="25">
        <v>129.50866666666667</v>
      </c>
      <c r="G21" s="26">
        <v>130.86133333333333</v>
      </c>
      <c r="H21" s="28">
        <f t="shared" si="0"/>
        <v>1.044460344996212</v>
      </c>
      <c r="I21" s="27">
        <f t="shared" si="8"/>
        <v>5.1650588451835899</v>
      </c>
      <c r="J21" s="28">
        <f t="shared" si="1"/>
        <v>1.7660523993717345</v>
      </c>
      <c r="K21" s="27">
        <f t="shared" si="2"/>
        <v>1.8214816182375633</v>
      </c>
      <c r="L21" s="18"/>
      <c r="M21" s="16"/>
    </row>
    <row r="22" spans="1:15">
      <c r="A22" s="67"/>
      <c r="B22" s="11" t="s">
        <v>21</v>
      </c>
      <c r="C22" s="25">
        <v>133.50933333333336</v>
      </c>
      <c r="D22" s="25">
        <v>101.47933333333333</v>
      </c>
      <c r="E22" s="25">
        <v>100.09466666666668</v>
      </c>
      <c r="F22" s="25">
        <v>123.33</v>
      </c>
      <c r="G22" s="26">
        <v>120.92933333333335</v>
      </c>
      <c r="H22" s="28">
        <f t="shared" si="0"/>
        <v>-1.946539095651223</v>
      </c>
      <c r="I22" s="27">
        <f t="shared" si="8"/>
        <v>23.213358021073361</v>
      </c>
      <c r="J22" s="28">
        <f t="shared" si="1"/>
        <v>1.6320140858090828</v>
      </c>
      <c r="K22" s="27">
        <f t="shared" si="2"/>
        <v>1.7345814280941712</v>
      </c>
      <c r="L22" s="18"/>
      <c r="M22" s="16"/>
    </row>
    <row r="23" spans="1:15">
      <c r="A23" s="67"/>
      <c r="B23" s="11" t="s">
        <v>8</v>
      </c>
      <c r="C23" s="25">
        <v>106.90366666666665</v>
      </c>
      <c r="D23" s="25">
        <v>104.74633333333334</v>
      </c>
      <c r="E23" s="25">
        <v>95.193333333333328</v>
      </c>
      <c r="F23" s="25">
        <v>95.690333333333328</v>
      </c>
      <c r="G23" s="26">
        <v>101.06200000000001</v>
      </c>
      <c r="H23" s="28">
        <f t="shared" si="0"/>
        <v>5.6135938496051585</v>
      </c>
      <c r="I23" s="27">
        <f t="shared" si="8"/>
        <v>0.52209538483087847</v>
      </c>
      <c r="J23" s="28">
        <f t="shared" si="1"/>
        <v>1.3638924733456248</v>
      </c>
      <c r="K23" s="27">
        <f t="shared" si="2"/>
        <v>1.345841847467288</v>
      </c>
      <c r="L23" s="18"/>
      <c r="M23" s="16"/>
    </row>
    <row r="24" spans="1:15">
      <c r="A24" s="67"/>
      <c r="B24" s="11" t="s">
        <v>22</v>
      </c>
      <c r="C24" s="25">
        <v>87.157333333333327</v>
      </c>
      <c r="D24" s="25">
        <v>96.041333333333327</v>
      </c>
      <c r="E24" s="25">
        <v>93.771666666666661</v>
      </c>
      <c r="F24" s="25">
        <v>91.686666666666667</v>
      </c>
      <c r="G24" s="26">
        <v>96.24133333333333</v>
      </c>
      <c r="H24" s="28">
        <f t="shared" si="0"/>
        <v>4.9676434232531097</v>
      </c>
      <c r="I24" s="27">
        <f t="shared" si="8"/>
        <v>-2.2234861276504869</v>
      </c>
      <c r="J24" s="28">
        <f t="shared" si="1"/>
        <v>1.2988346773077983</v>
      </c>
      <c r="K24" s="27">
        <f t="shared" si="2"/>
        <v>1.2895320619789259</v>
      </c>
      <c r="L24" s="18"/>
      <c r="M24" s="16"/>
    </row>
    <row r="25" spans="1:15">
      <c r="A25" s="67"/>
      <c r="B25" s="11" t="s">
        <v>19</v>
      </c>
      <c r="C25" s="25">
        <v>69.409333333333336</v>
      </c>
      <c r="D25" s="25">
        <v>72.841999999999999</v>
      </c>
      <c r="E25" s="25">
        <v>71.350333333333325</v>
      </c>
      <c r="F25" s="25">
        <v>76.007333333333335</v>
      </c>
      <c r="G25" s="26">
        <v>78.042333333333332</v>
      </c>
      <c r="H25" s="28">
        <f t="shared" si="0"/>
        <v>2.6773732359158364</v>
      </c>
      <c r="I25" s="27">
        <f t="shared" si="8"/>
        <v>6.5269491850073358</v>
      </c>
      <c r="J25" s="28">
        <f t="shared" si="1"/>
        <v>1.0532282265902484</v>
      </c>
      <c r="K25" s="27">
        <f t="shared" si="2"/>
        <v>1.0690092337546668</v>
      </c>
      <c r="L25" s="18"/>
      <c r="M25" s="16"/>
    </row>
    <row r="26" spans="1:15">
      <c r="A26" s="67"/>
      <c r="B26" s="11" t="s">
        <v>11</v>
      </c>
      <c r="C26" s="25">
        <v>63.522000000000006</v>
      </c>
      <c r="D26" s="25">
        <v>65.452333333333343</v>
      </c>
      <c r="E26" s="25">
        <v>60.592333333333336</v>
      </c>
      <c r="F26" s="25">
        <v>64.106333333333339</v>
      </c>
      <c r="G26" s="26">
        <v>65.682333333333332</v>
      </c>
      <c r="H26" s="28">
        <f t="shared" si="0"/>
        <v>2.4584154451718243</v>
      </c>
      <c r="I26" s="27">
        <f t="shared" si="8"/>
        <v>5.799413567172973</v>
      </c>
      <c r="J26" s="28">
        <f t="shared" si="1"/>
        <v>0.88642259271646873</v>
      </c>
      <c r="K26" s="27">
        <f t="shared" si="2"/>
        <v>0.90162697821466242</v>
      </c>
      <c r="L26" s="18"/>
      <c r="M26" s="16"/>
    </row>
    <row r="27" spans="1:15">
      <c r="A27" s="67"/>
      <c r="B27" s="11" t="s">
        <v>9</v>
      </c>
      <c r="C27" s="25">
        <v>52.395000000000003</v>
      </c>
      <c r="D27" s="25">
        <v>51.041666666666671</v>
      </c>
      <c r="E27" s="25">
        <v>53.483333333333334</v>
      </c>
      <c r="F27" s="25">
        <v>46.977666666666664</v>
      </c>
      <c r="G27" s="26">
        <v>54.060333333333332</v>
      </c>
      <c r="H27" s="28">
        <f t="shared" si="0"/>
        <v>15.076667636394614</v>
      </c>
      <c r="I27" s="27">
        <f t="shared" si="8"/>
        <v>-12.16391399189779</v>
      </c>
      <c r="J27" s="28">
        <f t="shared" si="1"/>
        <v>0.72957671270990998</v>
      </c>
      <c r="K27" s="27">
        <f t="shared" si="2"/>
        <v>0.66071992325629292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100"/>
      <c r="B47" s="100"/>
      <c r="C47" s="100"/>
      <c r="D47" s="100"/>
      <c r="E47" s="100"/>
      <c r="F47" s="100"/>
      <c r="G47" s="100"/>
      <c r="H47" s="100"/>
      <c r="I47" s="100"/>
      <c r="J47" s="100"/>
      <c r="K47" s="100"/>
      <c r="L47" s="10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1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89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75">
        <v>2006</v>
      </c>
      <c r="D11" s="75">
        <v>2007</v>
      </c>
      <c r="E11" s="75">
        <v>2008</v>
      </c>
      <c r="F11" s="75">
        <v>2009</v>
      </c>
      <c r="G11" s="75">
        <v>2010</v>
      </c>
      <c r="H11" s="190"/>
      <c r="I11" s="190"/>
      <c r="J11" s="190"/>
      <c r="K11" s="190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27</v>
      </c>
      <c r="C13" s="26">
        <v>9129.3333333333358</v>
      </c>
      <c r="D13" s="26">
        <v>9917.1663333333345</v>
      </c>
      <c r="E13" s="26">
        <v>10237.693000000001</v>
      </c>
      <c r="F13" s="26">
        <v>11757.006666666668</v>
      </c>
      <c r="G13" s="26">
        <v>12023.141333333337</v>
      </c>
      <c r="H13" s="28">
        <f t="shared" ref="H13:H21" si="0">IF(OR(OR(G13=0,F13=0),G13=""),"",(G13/F13-1)*100)</f>
        <v>2.2636260590139123</v>
      </c>
      <c r="I13" s="27">
        <f>IF(OR(OR(G13=0,F13=0),F13=""),"",(F13/E13-1)*100)</f>
        <v>14.840390961778848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30</v>
      </c>
      <c r="C14" s="25">
        <f>C13-SUM(C15:C38)</f>
        <v>5664.26166666667</v>
      </c>
      <c r="D14" s="25">
        <f t="shared" ref="D14:G14" si="3">D13-SUM(D15:D38)</f>
        <v>5906.9250000000011</v>
      </c>
      <c r="E14" s="25">
        <f t="shared" si="3"/>
        <v>6040.255000000001</v>
      </c>
      <c r="F14" s="25">
        <f t="shared" si="3"/>
        <v>7185.760000000002</v>
      </c>
      <c r="G14" s="26">
        <f t="shared" si="3"/>
        <v>6355.981333333335</v>
      </c>
      <c r="H14" s="54">
        <f t="shared" si="0"/>
        <v>-11.547542176007363</v>
      </c>
      <c r="I14" s="53">
        <f t="shared" ref="I14" si="4">IF(OR(OR(G14=0,F14=0),F14=""),"",(F14/E14-1)*100)</f>
        <v>18.964513915389357</v>
      </c>
      <c r="J14" s="54">
        <f t="shared" si="1"/>
        <v>52.864564734940046</v>
      </c>
      <c r="K14" s="53">
        <f t="shared" si="2"/>
        <v>61.118958283599412</v>
      </c>
      <c r="L14" s="18"/>
    </row>
    <row r="15" spans="1:15">
      <c r="A15" s="16"/>
      <c r="B15" s="12" t="s">
        <v>5</v>
      </c>
      <c r="C15" s="29">
        <v>1208.8493333333338</v>
      </c>
      <c r="D15" s="29">
        <v>1300.7553333333335</v>
      </c>
      <c r="E15" s="29">
        <v>1469.3513333333328</v>
      </c>
      <c r="F15" s="29">
        <v>1624.29</v>
      </c>
      <c r="G15" s="109">
        <v>1736.3733333333339</v>
      </c>
      <c r="H15" s="50">
        <f t="shared" si="0"/>
        <v>6.9004508636594464</v>
      </c>
      <c r="I15" s="36">
        <f>IF(OR(OR(G15=0,F15=0),F15=""),"",(F15/E15-1)*100)</f>
        <v>10.54469840886707</v>
      </c>
      <c r="J15" s="50">
        <f t="shared" si="1"/>
        <v>14.441927323264158</v>
      </c>
      <c r="K15" s="36">
        <f t="shared" si="2"/>
        <v>13.815506327857827</v>
      </c>
      <c r="L15" s="18"/>
    </row>
    <row r="16" spans="1:15">
      <c r="A16" s="16"/>
      <c r="B16" s="11" t="s">
        <v>24</v>
      </c>
      <c r="C16" s="55">
        <v>474.85733333333326</v>
      </c>
      <c r="D16" s="55">
        <v>622.69399999999996</v>
      </c>
      <c r="E16" s="55">
        <v>646.94533333333345</v>
      </c>
      <c r="F16" s="55">
        <v>658.7683333333332</v>
      </c>
      <c r="G16" s="56">
        <v>652.6809999999997</v>
      </c>
      <c r="H16" s="54">
        <f t="shared" si="0"/>
        <v>-0.92404765458775628</v>
      </c>
      <c r="I16" s="53">
        <f t="shared" ref="I16:I21" si="5">IF(OR(OR(G16=0,F16=0),F16=""),"",(F16/E16-1)*100)</f>
        <v>1.827511443522245</v>
      </c>
      <c r="J16" s="54">
        <f t="shared" si="1"/>
        <v>5.4285396961149104</v>
      </c>
      <c r="K16" s="53">
        <f t="shared" si="2"/>
        <v>5.6031977527159675</v>
      </c>
      <c r="L16" s="18"/>
      <c r="N16" s="23" t="s">
        <v>5</v>
      </c>
      <c r="O16" s="34">
        <f>J15</f>
        <v>14.441927323264158</v>
      </c>
    </row>
    <row r="17" spans="1:15">
      <c r="A17" s="16"/>
      <c r="B17" s="11" t="s">
        <v>25</v>
      </c>
      <c r="C17" s="55">
        <v>431.07299999999998</v>
      </c>
      <c r="D17" s="55">
        <v>514.57233333333329</v>
      </c>
      <c r="E17" s="55">
        <v>535.74266666666654</v>
      </c>
      <c r="F17" s="55">
        <v>591.77466666666646</v>
      </c>
      <c r="G17" s="56">
        <v>538.30833333333339</v>
      </c>
      <c r="H17" s="28">
        <f t="shared" si="0"/>
        <v>-9.0349141903111381</v>
      </c>
      <c r="I17" s="27">
        <f t="shared" si="5"/>
        <v>10.458752585196374</v>
      </c>
      <c r="J17" s="28">
        <f t="shared" si="1"/>
        <v>4.4772686139928375</v>
      </c>
      <c r="K17" s="27">
        <f t="shared" si="2"/>
        <v>5.033378677452478</v>
      </c>
      <c r="L17" s="18"/>
      <c r="N17" s="23" t="s">
        <v>39</v>
      </c>
      <c r="O17" s="34">
        <f>100-O16</f>
        <v>85.558072676735847</v>
      </c>
    </row>
    <row r="18" spans="1:15">
      <c r="A18" s="16"/>
      <c r="B18" s="11" t="s">
        <v>26</v>
      </c>
      <c r="C18" s="25">
        <v>381.93366666666657</v>
      </c>
      <c r="D18" s="25">
        <v>404.322</v>
      </c>
      <c r="E18" s="25">
        <v>361.23666666666674</v>
      </c>
      <c r="F18" s="25">
        <v>427.67866666666663</v>
      </c>
      <c r="G18" s="26">
        <v>411.76433333333324</v>
      </c>
      <c r="H18" s="28">
        <f t="shared" si="0"/>
        <v>-3.7210959006606315</v>
      </c>
      <c r="I18" s="27">
        <f t="shared" si="5"/>
        <v>18.392927997342422</v>
      </c>
      <c r="J18" s="28">
        <f t="shared" si="1"/>
        <v>3.4247649754540004</v>
      </c>
      <c r="K18" s="27">
        <f t="shared" si="2"/>
        <v>3.6376492656010506</v>
      </c>
      <c r="L18" s="18"/>
    </row>
    <row r="19" spans="1:15">
      <c r="A19" s="16"/>
      <c r="B19" s="11" t="s">
        <v>20</v>
      </c>
      <c r="C19" s="25">
        <v>166.27699999999996</v>
      </c>
      <c r="D19" s="25">
        <v>241.39833333333337</v>
      </c>
      <c r="E19" s="25">
        <v>220.0943333333334</v>
      </c>
      <c r="F19" s="25">
        <v>293.16900000000004</v>
      </c>
      <c r="G19" s="26">
        <v>312.83633333333336</v>
      </c>
      <c r="H19" s="28">
        <f t="shared" si="0"/>
        <v>6.7085310293152789</v>
      </c>
      <c r="I19" s="27">
        <f t="shared" si="5"/>
        <v>33.201521165924298</v>
      </c>
      <c r="J19" s="28">
        <f t="shared" si="1"/>
        <v>2.6019517250954709</v>
      </c>
      <c r="K19" s="27">
        <f t="shared" si="2"/>
        <v>2.4935683742630639</v>
      </c>
      <c r="L19" s="18"/>
    </row>
    <row r="20" spans="1:15">
      <c r="A20" s="16"/>
      <c r="B20" s="11" t="s">
        <v>6</v>
      </c>
      <c r="C20" s="25">
        <v>181.58733333333333</v>
      </c>
      <c r="D20" s="25">
        <v>200.71666666666664</v>
      </c>
      <c r="E20" s="25">
        <v>199.22866666666673</v>
      </c>
      <c r="F20" s="25">
        <v>202.83166666666671</v>
      </c>
      <c r="G20" s="26">
        <v>223.99799999999999</v>
      </c>
      <c r="H20" s="28">
        <f t="shared" si="0"/>
        <v>10.43541853260912</v>
      </c>
      <c r="I20" s="27">
        <f t="shared" si="5"/>
        <v>1.8084746840314025</v>
      </c>
      <c r="J20" s="28">
        <f t="shared" si="1"/>
        <v>1.8630571976974177</v>
      </c>
      <c r="K20" s="27">
        <f t="shared" si="2"/>
        <v>1.7251981938713425</v>
      </c>
      <c r="L20" s="18"/>
    </row>
    <row r="21" spans="1:15">
      <c r="A21" s="16"/>
      <c r="B21" s="11" t="s">
        <v>21</v>
      </c>
      <c r="C21" s="25">
        <v>146.41666666666663</v>
      </c>
      <c r="D21" s="25">
        <v>204.45733333333334</v>
      </c>
      <c r="E21" s="25">
        <v>217.66533333333331</v>
      </c>
      <c r="F21" s="25">
        <v>186.04433333333338</v>
      </c>
      <c r="G21" s="26">
        <v>180.68033333333332</v>
      </c>
      <c r="H21" s="28">
        <f t="shared" si="0"/>
        <v>-2.8831837572765195</v>
      </c>
      <c r="I21" s="27">
        <f t="shared" si="5"/>
        <v>-14.527347793860878</v>
      </c>
      <c r="J21" s="28">
        <f t="shared" si="1"/>
        <v>1.5027714332227757</v>
      </c>
      <c r="K21" s="27">
        <f t="shared" si="2"/>
        <v>1.5824124167659457</v>
      </c>
      <c r="L21" s="18"/>
    </row>
    <row r="22" spans="1:15">
      <c r="A22" s="16"/>
      <c r="B22" s="11" t="s">
        <v>16</v>
      </c>
      <c r="C22" s="25"/>
      <c r="D22" s="25"/>
      <c r="E22" s="25"/>
      <c r="F22" s="25"/>
      <c r="G22" s="26">
        <v>173.42133333333334</v>
      </c>
      <c r="H22" s="28" t="str">
        <f t="shared" ref="H22:H38" si="6">IF(OR(OR(G22=0,F22=0),G22=""),"",(G22/F22-1)*100)</f>
        <v/>
      </c>
      <c r="I22" s="27" t="str">
        <f t="shared" ref="I22:I38" si="7">IF(OR(OR(G22=0,F22=0),F22=""),"",(F22/E22-1)*100)</f>
        <v/>
      </c>
      <c r="J22" s="28">
        <f t="shared" ref="J22:J38" si="8">IF(G22=0,"",G22/$G$13*100)</f>
        <v>1.4423961968452832</v>
      </c>
      <c r="K22" s="27" t="str">
        <f t="shared" ref="K22:K38" si="9">IF(F22=0,"",F22/$F$13*100)</f>
        <v/>
      </c>
      <c r="L22" s="18"/>
    </row>
    <row r="23" spans="1:15">
      <c r="A23" s="16"/>
      <c r="B23" s="11" t="s">
        <v>10</v>
      </c>
      <c r="C23" s="25"/>
      <c r="D23" s="25"/>
      <c r="E23" s="25"/>
      <c r="F23" s="25"/>
      <c r="G23" s="26">
        <v>140.15099999999998</v>
      </c>
      <c r="H23" s="28" t="str">
        <f t="shared" si="6"/>
        <v/>
      </c>
      <c r="I23" s="27" t="str">
        <f t="shared" si="7"/>
        <v/>
      </c>
      <c r="J23" s="28">
        <f t="shared" si="8"/>
        <v>1.1656770565562671</v>
      </c>
      <c r="K23" s="27" t="str">
        <f t="shared" si="9"/>
        <v/>
      </c>
      <c r="L23" s="18"/>
    </row>
    <row r="24" spans="1:15">
      <c r="A24" s="16"/>
      <c r="B24" s="11" t="s">
        <v>18</v>
      </c>
      <c r="C24" s="25"/>
      <c r="D24" s="25"/>
      <c r="E24" s="25"/>
      <c r="F24" s="25"/>
      <c r="G24" s="26">
        <v>138.404</v>
      </c>
      <c r="H24" s="28" t="str">
        <f t="shared" si="6"/>
        <v/>
      </c>
      <c r="I24" s="27" t="str">
        <f t="shared" si="7"/>
        <v/>
      </c>
      <c r="J24" s="28">
        <f t="shared" si="8"/>
        <v>1.1511467441232217</v>
      </c>
      <c r="K24" s="27" t="str">
        <f t="shared" si="9"/>
        <v/>
      </c>
      <c r="L24" s="18"/>
    </row>
    <row r="25" spans="1:15">
      <c r="A25" s="16"/>
      <c r="B25" s="11" t="s">
        <v>23</v>
      </c>
      <c r="C25" s="25">
        <v>93.544666666666672</v>
      </c>
      <c r="D25" s="25">
        <v>95.036666666666662</v>
      </c>
      <c r="E25" s="25">
        <v>108.77733333333336</v>
      </c>
      <c r="F25" s="25">
        <v>112.36633333333336</v>
      </c>
      <c r="G25" s="26">
        <v>124.261</v>
      </c>
      <c r="H25" s="28">
        <f t="shared" si="6"/>
        <v>10.585614315082491</v>
      </c>
      <c r="I25" s="27">
        <f t="shared" si="7"/>
        <v>3.2994006104212881</v>
      </c>
      <c r="J25" s="28">
        <f t="shared" si="8"/>
        <v>1.0335152565785357</v>
      </c>
      <c r="K25" s="27">
        <f t="shared" si="9"/>
        <v>0.95573930098987792</v>
      </c>
      <c r="L25" s="18"/>
    </row>
    <row r="26" spans="1:15">
      <c r="A26" s="16"/>
      <c r="B26" s="11" t="s">
        <v>8</v>
      </c>
      <c r="C26" s="25">
        <v>94.99933333333334</v>
      </c>
      <c r="D26" s="25">
        <v>112.34999999999998</v>
      </c>
      <c r="E26" s="25">
        <v>120.38399999999999</v>
      </c>
      <c r="F26" s="25">
        <v>122.35133333333333</v>
      </c>
      <c r="G26" s="26">
        <v>117.50666666666666</v>
      </c>
      <c r="H26" s="28">
        <f t="shared" si="6"/>
        <v>-3.9596353670032225</v>
      </c>
      <c r="I26" s="27">
        <f t="shared" si="7"/>
        <v>1.6342149565833797</v>
      </c>
      <c r="J26" s="28">
        <f t="shared" si="8"/>
        <v>0.97733748118628094</v>
      </c>
      <c r="K26" s="27">
        <f t="shared" si="9"/>
        <v>1.0406673807562126</v>
      </c>
      <c r="L26" s="18"/>
    </row>
    <row r="27" spans="1:15">
      <c r="A27" s="16"/>
      <c r="B27" s="11" t="s">
        <v>4</v>
      </c>
      <c r="C27" s="25"/>
      <c r="D27" s="25"/>
      <c r="E27" s="25"/>
      <c r="F27" s="25"/>
      <c r="G27" s="26">
        <v>112.67266666666667</v>
      </c>
      <c r="H27" s="28" t="str">
        <f t="shared" si="6"/>
        <v/>
      </c>
      <c r="I27" s="27" t="str">
        <f t="shared" si="7"/>
        <v/>
      </c>
      <c r="J27" s="28">
        <f t="shared" si="8"/>
        <v>0.93713168250205481</v>
      </c>
      <c r="K27" s="27" t="str">
        <f t="shared" si="9"/>
        <v/>
      </c>
      <c r="L27" s="18"/>
    </row>
    <row r="28" spans="1:15">
      <c r="A28" s="16"/>
      <c r="B28" s="11" t="s">
        <v>19</v>
      </c>
      <c r="C28" s="25">
        <v>86.110666666666674</v>
      </c>
      <c r="D28" s="25">
        <v>90.756000000000014</v>
      </c>
      <c r="E28" s="25">
        <v>98.460666666666683</v>
      </c>
      <c r="F28" s="25">
        <v>105.93100000000003</v>
      </c>
      <c r="G28" s="26">
        <v>110.70966666666665</v>
      </c>
      <c r="H28" s="28">
        <f t="shared" si="6"/>
        <v>4.5111125795721962</v>
      </c>
      <c r="I28" s="27">
        <f t="shared" si="7"/>
        <v>7.5871244693312523</v>
      </c>
      <c r="J28" s="28">
        <f t="shared" si="8"/>
        <v>0.92080483458787665</v>
      </c>
      <c r="K28" s="27">
        <f t="shared" si="9"/>
        <v>0.90100314649250302</v>
      </c>
      <c r="L28" s="18"/>
    </row>
    <row r="29" spans="1:15">
      <c r="A29" s="16"/>
      <c r="B29" s="11" t="s">
        <v>15</v>
      </c>
      <c r="C29" s="25"/>
      <c r="D29" s="25"/>
      <c r="E29" s="25"/>
      <c r="F29" s="25"/>
      <c r="G29" s="26">
        <v>99.958999999999989</v>
      </c>
      <c r="H29" s="28" t="str">
        <f t="shared" si="6"/>
        <v/>
      </c>
      <c r="I29" s="27" t="str">
        <f t="shared" si="7"/>
        <v/>
      </c>
      <c r="J29" s="28">
        <f t="shared" si="8"/>
        <v>0.83138838036337892</v>
      </c>
      <c r="K29" s="27" t="str">
        <f t="shared" si="9"/>
        <v/>
      </c>
      <c r="L29" s="18"/>
    </row>
    <row r="30" spans="1:15">
      <c r="A30" s="16"/>
      <c r="B30" s="11" t="s">
        <v>12</v>
      </c>
      <c r="C30" s="25"/>
      <c r="D30" s="25"/>
      <c r="E30" s="25"/>
      <c r="F30" s="25"/>
      <c r="G30" s="26">
        <v>93.445666666666668</v>
      </c>
      <c r="H30" s="28" t="str">
        <f t="shared" si="6"/>
        <v/>
      </c>
      <c r="I30" s="27" t="str">
        <f t="shared" si="7"/>
        <v/>
      </c>
      <c r="J30" s="28">
        <f t="shared" si="8"/>
        <v>0.77721507279960977</v>
      </c>
      <c r="K30" s="27" t="str">
        <f t="shared" si="9"/>
        <v/>
      </c>
      <c r="L30" s="18"/>
    </row>
    <row r="31" spans="1:15">
      <c r="A31" s="16"/>
      <c r="B31" s="11" t="s">
        <v>9</v>
      </c>
      <c r="C31" s="25">
        <v>66.613333333333344</v>
      </c>
      <c r="D31" s="25">
        <v>75.682666666666663</v>
      </c>
      <c r="E31" s="25">
        <v>84.440333333333328</v>
      </c>
      <c r="F31" s="25">
        <v>87.629333333333335</v>
      </c>
      <c r="G31" s="26">
        <v>90.059000000000012</v>
      </c>
      <c r="H31" s="28">
        <f t="shared" si="6"/>
        <v>2.7726636438331287</v>
      </c>
      <c r="I31" s="27">
        <f t="shared" si="7"/>
        <v>3.7766312307309757</v>
      </c>
      <c r="J31" s="28">
        <f t="shared" si="8"/>
        <v>0.74904717081148831</v>
      </c>
      <c r="K31" s="27">
        <f t="shared" si="9"/>
        <v>0.74533710678058074</v>
      </c>
      <c r="L31" s="18"/>
    </row>
    <row r="32" spans="1:15">
      <c r="A32" s="16"/>
      <c r="B32" s="11" t="s">
        <v>11</v>
      </c>
      <c r="C32" s="25">
        <v>74.093666666666664</v>
      </c>
      <c r="D32" s="25">
        <v>76.212666666666649</v>
      </c>
      <c r="E32" s="25">
        <v>78.605333333333334</v>
      </c>
      <c r="F32" s="25">
        <v>87.21599999999998</v>
      </c>
      <c r="G32" s="26">
        <v>89.12700000000001</v>
      </c>
      <c r="H32" s="28">
        <f t="shared" si="6"/>
        <v>2.191111722619743</v>
      </c>
      <c r="I32" s="27">
        <f t="shared" si="7"/>
        <v>10.954303355158235</v>
      </c>
      <c r="J32" s="28">
        <f t="shared" si="8"/>
        <v>0.74129545290215881</v>
      </c>
      <c r="K32" s="27">
        <f t="shared" si="9"/>
        <v>0.74182147269911647</v>
      </c>
      <c r="L32" s="18"/>
    </row>
    <row r="33" spans="1:14">
      <c r="A33" s="16"/>
      <c r="B33" s="11" t="s">
        <v>184</v>
      </c>
      <c r="C33" s="25"/>
      <c r="D33" s="25"/>
      <c r="E33" s="25"/>
      <c r="F33" s="25"/>
      <c r="G33" s="26">
        <v>71.807666666666663</v>
      </c>
      <c r="H33" s="28" t="str">
        <f t="shared" si="6"/>
        <v/>
      </c>
      <c r="I33" s="27" t="str">
        <f t="shared" si="7"/>
        <v/>
      </c>
      <c r="J33" s="28">
        <f t="shared" si="8"/>
        <v>0.59724546751841645</v>
      </c>
      <c r="K33" s="27" t="str">
        <f t="shared" si="9"/>
        <v/>
      </c>
      <c r="L33" s="18"/>
    </row>
    <row r="34" spans="1:14">
      <c r="A34" s="16"/>
      <c r="B34" s="11" t="s">
        <v>22</v>
      </c>
      <c r="C34" s="25">
        <v>58.715666666666692</v>
      </c>
      <c r="D34" s="25">
        <v>71.287333333333336</v>
      </c>
      <c r="E34" s="25">
        <v>56.506000000000014</v>
      </c>
      <c r="F34" s="25">
        <v>71.195999999999998</v>
      </c>
      <c r="G34" s="26">
        <v>70.148333333333341</v>
      </c>
      <c r="H34" s="28">
        <f t="shared" si="6"/>
        <v>-1.4715246174878627</v>
      </c>
      <c r="I34" s="27">
        <f t="shared" si="7"/>
        <v>25.997239231232051</v>
      </c>
      <c r="J34" s="28">
        <f t="shared" si="8"/>
        <v>0.58344430451675622</v>
      </c>
      <c r="K34" s="27">
        <f t="shared" si="9"/>
        <v>0.60556230015463108</v>
      </c>
      <c r="L34" s="18"/>
    </row>
    <row r="35" spans="1:14">
      <c r="A35" s="16"/>
      <c r="B35" s="11" t="s">
        <v>17</v>
      </c>
      <c r="C35" s="25"/>
      <c r="D35" s="25"/>
      <c r="E35" s="25"/>
      <c r="F35" s="25"/>
      <c r="G35" s="26">
        <v>67.737666666666669</v>
      </c>
      <c r="H35" s="28" t="str">
        <f t="shared" si="6"/>
        <v/>
      </c>
      <c r="I35" s="27" t="str">
        <f t="shared" si="7"/>
        <v/>
      </c>
      <c r="J35" s="28">
        <f t="shared" si="8"/>
        <v>0.56339408136930591</v>
      </c>
      <c r="K35" s="27" t="str">
        <f t="shared" si="9"/>
        <v/>
      </c>
      <c r="L35" s="18"/>
    </row>
    <row r="36" spans="1:14">
      <c r="A36" s="16"/>
      <c r="B36" s="11" t="s">
        <v>25</v>
      </c>
      <c r="C36" s="25"/>
      <c r="D36" s="25"/>
      <c r="E36" s="25"/>
      <c r="F36" s="25"/>
      <c r="G36" s="26">
        <v>52.328000000000003</v>
      </c>
      <c r="H36" s="28" t="str">
        <f t="shared" si="6"/>
        <v/>
      </c>
      <c r="I36" s="27" t="str">
        <f t="shared" si="7"/>
        <v/>
      </c>
      <c r="J36" s="28">
        <f t="shared" si="8"/>
        <v>0.43522735489205472</v>
      </c>
      <c r="K36" s="27" t="str">
        <f t="shared" si="9"/>
        <v/>
      </c>
      <c r="L36" s="18"/>
    </row>
    <row r="37" spans="1:14">
      <c r="A37" s="16"/>
      <c r="B37" s="11" t="s">
        <v>13</v>
      </c>
      <c r="C37" s="25"/>
      <c r="D37" s="25"/>
      <c r="E37" s="25"/>
      <c r="F37" s="25"/>
      <c r="G37" s="26">
        <v>35.295333333333332</v>
      </c>
      <c r="H37" s="28" t="str">
        <f t="shared" si="6"/>
        <v/>
      </c>
      <c r="I37" s="27" t="str">
        <f t="shared" si="7"/>
        <v/>
      </c>
      <c r="J37" s="28">
        <f t="shared" si="8"/>
        <v>0.29356166042462989</v>
      </c>
      <c r="K37" s="27" t="str">
        <f t="shared" si="9"/>
        <v/>
      </c>
      <c r="L37" s="18"/>
    </row>
    <row r="38" spans="1:14">
      <c r="A38" s="16"/>
      <c r="B38" s="11" t="s">
        <v>14</v>
      </c>
      <c r="C38" s="25"/>
      <c r="D38" s="25"/>
      <c r="E38" s="25"/>
      <c r="F38" s="25"/>
      <c r="G38" s="26">
        <v>23.484333333333336</v>
      </c>
      <c r="H38" s="28" t="str">
        <f t="shared" si="6"/>
        <v/>
      </c>
      <c r="I38" s="27" t="str">
        <f t="shared" si="7"/>
        <v/>
      </c>
      <c r="J38" s="28">
        <f t="shared" si="8"/>
        <v>0.19532610224105598</v>
      </c>
      <c r="K38" s="27" t="str">
        <f t="shared" si="9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183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74" t="s">
        <v>178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192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7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33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34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34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34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34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34"/>
      <c r="L6" s="18"/>
    </row>
    <row r="7" spans="1:16">
      <c r="A7" s="16"/>
      <c r="B7" s="10"/>
      <c r="C7" s="191" t="s">
        <v>90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34"/>
      <c r="L9" s="18"/>
    </row>
    <row r="10" spans="1:16" ht="15.75" customHeight="1">
      <c r="A10" s="16"/>
      <c r="B10" s="11"/>
      <c r="C10" s="192" t="s">
        <v>2</v>
      </c>
      <c r="D10" s="192"/>
      <c r="E10" s="192"/>
      <c r="F10" s="192"/>
      <c r="G10" s="192"/>
      <c r="H10" s="192"/>
      <c r="I10" s="192"/>
      <c r="J10" s="192"/>
      <c r="K10" s="190" t="s">
        <v>53</v>
      </c>
      <c r="L10" s="18"/>
    </row>
    <row r="11" spans="1:16" ht="15.75" customHeight="1">
      <c r="A11" s="16"/>
      <c r="B11" s="11"/>
      <c r="C11" s="75">
        <v>2003</v>
      </c>
      <c r="D11" s="7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0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34"/>
      <c r="L12" s="18"/>
    </row>
    <row r="13" spans="1:16">
      <c r="A13" s="16"/>
      <c r="B13" s="150" t="s">
        <v>27</v>
      </c>
      <c r="C13" s="144">
        <v>6764.2200000000012</v>
      </c>
      <c r="D13" s="144">
        <v>6725.8556666666664</v>
      </c>
      <c r="E13" s="144">
        <v>7371.619333333334</v>
      </c>
      <c r="F13" s="144">
        <v>7316.228666666666</v>
      </c>
      <c r="G13" s="145">
        <v>7468.4450000000006</v>
      </c>
      <c r="H13" s="145">
        <v>7132.759</v>
      </c>
      <c r="I13" s="145">
        <v>7110.0726666666669</v>
      </c>
      <c r="J13" s="149">
        <v>7409.8216666666676</v>
      </c>
      <c r="K13" s="178"/>
      <c r="L13" s="18"/>
    </row>
    <row r="14" spans="1:16" s="51" customFormat="1">
      <c r="A14" s="94"/>
      <c r="B14" s="150" t="s">
        <v>5</v>
      </c>
      <c r="C14" s="179">
        <v>1662.9896666666664</v>
      </c>
      <c r="D14" s="179">
        <v>1774.683</v>
      </c>
      <c r="E14" s="179">
        <v>1936.2743333333333</v>
      </c>
      <c r="F14" s="179">
        <v>1896.6823333333334</v>
      </c>
      <c r="G14" s="180">
        <v>1975.288</v>
      </c>
      <c r="H14" s="180">
        <v>1840.4923333333334</v>
      </c>
      <c r="I14" s="177">
        <v>1856.6743333333334</v>
      </c>
      <c r="J14" s="149">
        <v>2035.1759999999999</v>
      </c>
      <c r="K14" s="185">
        <v>1</v>
      </c>
      <c r="L14" s="95"/>
      <c r="N14" s="81"/>
      <c r="O14" s="81"/>
      <c r="P14" s="81"/>
    </row>
    <row r="15" spans="1:16">
      <c r="A15" s="16"/>
      <c r="B15" s="68" t="s">
        <v>24</v>
      </c>
      <c r="C15" s="140">
        <v>743.58433333333323</v>
      </c>
      <c r="D15" s="140">
        <v>783.12299999999993</v>
      </c>
      <c r="E15" s="140">
        <v>781.66766666666672</v>
      </c>
      <c r="F15" s="140">
        <v>796.96400000000006</v>
      </c>
      <c r="G15" s="141">
        <v>804.30166666666673</v>
      </c>
      <c r="H15" s="141">
        <v>736.55633333333333</v>
      </c>
      <c r="I15" s="139">
        <v>861.59300000000007</v>
      </c>
      <c r="J15" s="148">
        <v>904.56233333333341</v>
      </c>
      <c r="K15" s="146">
        <v>2</v>
      </c>
      <c r="L15" s="18"/>
    </row>
    <row r="16" spans="1:16">
      <c r="A16" s="16"/>
      <c r="B16" s="68" t="s">
        <v>25</v>
      </c>
      <c r="C16" s="140">
        <v>512.27699999999993</v>
      </c>
      <c r="D16" s="140">
        <v>503.70866666666672</v>
      </c>
      <c r="E16" s="140">
        <v>561.81033333333335</v>
      </c>
      <c r="F16" s="140">
        <v>545.92500000000007</v>
      </c>
      <c r="G16" s="141">
        <v>533.49</v>
      </c>
      <c r="H16" s="141">
        <v>495.1756666666667</v>
      </c>
      <c r="I16" s="139">
        <v>495.82133333333331</v>
      </c>
      <c r="J16" s="148">
        <v>507.86899999999997</v>
      </c>
      <c r="K16" s="146">
        <v>3</v>
      </c>
      <c r="L16" s="18"/>
    </row>
    <row r="17" spans="1:16">
      <c r="A17" s="16"/>
      <c r="B17" s="68" t="s">
        <v>26</v>
      </c>
      <c r="C17" s="140">
        <v>231.41366666666667</v>
      </c>
      <c r="D17" s="140">
        <v>238.41500000000002</v>
      </c>
      <c r="E17" s="140">
        <v>240.54666666666668</v>
      </c>
      <c r="F17" s="140">
        <v>250.72166666666666</v>
      </c>
      <c r="G17" s="141">
        <v>239.773</v>
      </c>
      <c r="H17" s="141">
        <v>278.98066666666665</v>
      </c>
      <c r="I17" s="139">
        <v>279.26533333333333</v>
      </c>
      <c r="J17" s="148">
        <v>299.16833333333335</v>
      </c>
      <c r="K17" s="146">
        <v>4</v>
      </c>
      <c r="L17" s="18"/>
    </row>
    <row r="18" spans="1:16">
      <c r="A18" s="16"/>
      <c r="B18" s="68" t="s">
        <v>20</v>
      </c>
      <c r="C18" s="140">
        <v>214.703</v>
      </c>
      <c r="D18" s="140">
        <v>214.55833333333334</v>
      </c>
      <c r="E18" s="140">
        <v>228.76266666666663</v>
      </c>
      <c r="F18" s="140">
        <v>212.26166666666668</v>
      </c>
      <c r="G18" s="141">
        <v>203.76833333333332</v>
      </c>
      <c r="H18" s="141">
        <v>221.28899999999999</v>
      </c>
      <c r="I18" s="139">
        <v>213.30766666666665</v>
      </c>
      <c r="J18" s="148">
        <v>204.411</v>
      </c>
      <c r="K18" s="146">
        <v>5</v>
      </c>
      <c r="L18" s="18"/>
    </row>
    <row r="19" spans="1:16">
      <c r="A19" s="16"/>
      <c r="B19" s="68" t="s">
        <v>23</v>
      </c>
      <c r="C19" s="140">
        <v>133.34100000000001</v>
      </c>
      <c r="D19" s="140">
        <v>136.755</v>
      </c>
      <c r="E19" s="140">
        <v>136.1866666666667</v>
      </c>
      <c r="F19" s="140">
        <v>131.26566666666668</v>
      </c>
      <c r="G19" s="141">
        <v>138.88900000000001</v>
      </c>
      <c r="H19" s="141">
        <v>134.07433333333333</v>
      </c>
      <c r="I19" s="139">
        <v>132.71633333333332</v>
      </c>
      <c r="J19" s="148">
        <v>133.36433333333335</v>
      </c>
      <c r="K19" s="146">
        <v>6</v>
      </c>
      <c r="L19" s="18"/>
    </row>
    <row r="20" spans="1:16">
      <c r="A20" s="16"/>
      <c r="B20" s="68" t="s">
        <v>6</v>
      </c>
      <c r="C20" s="140">
        <v>105.39266666666667</v>
      </c>
      <c r="D20" s="140">
        <v>98.108999999999995</v>
      </c>
      <c r="E20" s="140">
        <v>123.86733333333332</v>
      </c>
      <c r="F20" s="140">
        <v>121.62766666666666</v>
      </c>
      <c r="G20" s="141">
        <v>138.45066666666668</v>
      </c>
      <c r="H20" s="141">
        <v>123.148</v>
      </c>
      <c r="I20" s="139">
        <v>129.50866666666667</v>
      </c>
      <c r="J20" s="148">
        <v>130.86133333333333</v>
      </c>
      <c r="K20" s="146">
        <v>7</v>
      </c>
      <c r="L20" s="18"/>
    </row>
    <row r="21" spans="1:16">
      <c r="A21" s="16"/>
      <c r="B21" s="68" t="s">
        <v>21</v>
      </c>
      <c r="C21" s="142">
        <v>116.46499999999999</v>
      </c>
      <c r="D21" s="142">
        <v>126.05633333333334</v>
      </c>
      <c r="E21" s="142">
        <v>126.676</v>
      </c>
      <c r="F21" s="142">
        <v>133.50933333333336</v>
      </c>
      <c r="G21" s="143">
        <v>101.47933333333333</v>
      </c>
      <c r="H21" s="143">
        <v>100.09466666666668</v>
      </c>
      <c r="I21" s="139">
        <v>123.33</v>
      </c>
      <c r="J21" s="148">
        <v>120.92933333333335</v>
      </c>
      <c r="K21" s="146">
        <v>8</v>
      </c>
      <c r="L21" s="18"/>
    </row>
    <row r="22" spans="1:16" s="51" customFormat="1">
      <c r="A22" s="94"/>
      <c r="B22" s="68" t="s">
        <v>8</v>
      </c>
      <c r="C22" s="140">
        <v>87.533666666666662</v>
      </c>
      <c r="D22" s="140">
        <v>84.23533333333333</v>
      </c>
      <c r="E22" s="140">
        <v>91.408666666666662</v>
      </c>
      <c r="F22" s="140">
        <v>106.90366666666665</v>
      </c>
      <c r="G22" s="141">
        <v>104.74633333333334</v>
      </c>
      <c r="H22" s="141">
        <v>95.193333333333328</v>
      </c>
      <c r="I22" s="139">
        <v>95.690333333333328</v>
      </c>
      <c r="J22" s="148">
        <v>101.06200000000001</v>
      </c>
      <c r="K22" s="146">
        <v>9</v>
      </c>
      <c r="L22" s="95"/>
      <c r="N22" s="81"/>
      <c r="O22" s="81"/>
      <c r="P22" s="81"/>
    </row>
    <row r="23" spans="1:16">
      <c r="A23" s="16"/>
      <c r="B23" s="68" t="s">
        <v>22</v>
      </c>
      <c r="C23" s="140">
        <v>83.592333333333329</v>
      </c>
      <c r="D23" s="140">
        <v>85.546333333333337</v>
      </c>
      <c r="E23" s="140">
        <v>86.976333333333343</v>
      </c>
      <c r="F23" s="140">
        <v>87.157333333333327</v>
      </c>
      <c r="G23" s="141">
        <v>96.041333333333327</v>
      </c>
      <c r="H23" s="141">
        <v>93.771666666666661</v>
      </c>
      <c r="I23" s="139">
        <v>91.686666666666667</v>
      </c>
      <c r="J23" s="148">
        <v>96.24133333333333</v>
      </c>
      <c r="K23" s="146">
        <v>10</v>
      </c>
      <c r="L23" s="18"/>
      <c r="O23" s="78"/>
    </row>
    <row r="24" spans="1:16" s="51" customFormat="1">
      <c r="A24" s="94"/>
      <c r="B24" s="68" t="s">
        <v>19</v>
      </c>
      <c r="C24" s="140">
        <v>60.866</v>
      </c>
      <c r="D24" s="140">
        <v>64.975666666666655</v>
      </c>
      <c r="E24" s="140">
        <v>65.052666666666667</v>
      </c>
      <c r="F24" s="140">
        <v>69.409333333333336</v>
      </c>
      <c r="G24" s="141">
        <v>72.841999999999999</v>
      </c>
      <c r="H24" s="141">
        <v>71.350333333333325</v>
      </c>
      <c r="I24" s="139">
        <v>76.007333333333335</v>
      </c>
      <c r="J24" s="148">
        <v>78.042333333333332</v>
      </c>
      <c r="K24" s="146">
        <v>11</v>
      </c>
      <c r="L24" s="95"/>
      <c r="N24" s="81"/>
      <c r="O24" s="138"/>
      <c r="P24" s="81"/>
    </row>
    <row r="25" spans="1:16">
      <c r="A25" s="16"/>
      <c r="B25" s="68" t="s">
        <v>11</v>
      </c>
      <c r="C25" s="140">
        <v>57.190666666666672</v>
      </c>
      <c r="D25" s="140">
        <v>58.464333333333329</v>
      </c>
      <c r="E25" s="140">
        <v>61.69</v>
      </c>
      <c r="F25" s="140">
        <v>63.522000000000006</v>
      </c>
      <c r="G25" s="141">
        <v>65.452333333333343</v>
      </c>
      <c r="H25" s="141">
        <v>60.592333333333336</v>
      </c>
      <c r="I25" s="139">
        <v>64.106333333333339</v>
      </c>
      <c r="J25" s="148">
        <v>65.682333333333332</v>
      </c>
      <c r="K25" s="146">
        <v>12</v>
      </c>
      <c r="L25" s="18"/>
    </row>
    <row r="26" spans="1:16">
      <c r="A26" s="16"/>
      <c r="B26" s="68" t="s">
        <v>9</v>
      </c>
      <c r="C26" s="140">
        <v>41.246333333333332</v>
      </c>
      <c r="D26" s="140">
        <v>44.902333333333331</v>
      </c>
      <c r="E26" s="140">
        <v>48.163333333333327</v>
      </c>
      <c r="F26" s="140">
        <v>52.395000000000003</v>
      </c>
      <c r="G26" s="141">
        <v>51.041666666666671</v>
      </c>
      <c r="H26" s="141">
        <v>53.483333333333334</v>
      </c>
      <c r="I26" s="139">
        <v>46.977666666666664</v>
      </c>
      <c r="J26" s="148">
        <v>54.060333333333332</v>
      </c>
      <c r="K26" s="146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35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35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35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35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35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35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35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35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35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35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35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35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34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34"/>
      <c r="L40" s="18"/>
    </row>
    <row r="41" spans="1:14">
      <c r="A41" s="16"/>
      <c r="B41" s="74" t="s">
        <v>183</v>
      </c>
      <c r="C41" s="11"/>
      <c r="D41" s="11"/>
      <c r="E41" s="11"/>
      <c r="F41" s="11"/>
      <c r="G41" s="11"/>
      <c r="H41" s="11"/>
      <c r="I41" s="11"/>
      <c r="J41" s="11"/>
      <c r="K41" s="134"/>
      <c r="L41" s="18"/>
    </row>
    <row r="42" spans="1:14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1"/>
      <c r="K42" s="134"/>
      <c r="L42" s="18"/>
    </row>
    <row r="43" spans="1:14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1"/>
      <c r="K43" s="134"/>
      <c r="L43" s="18"/>
    </row>
    <row r="44" spans="1:14">
      <c r="A44" s="16"/>
      <c r="B44" s="74" t="s">
        <v>186</v>
      </c>
      <c r="C44" s="11"/>
      <c r="D44" s="11"/>
      <c r="E44" s="11"/>
      <c r="F44" s="11"/>
      <c r="G44" s="11"/>
      <c r="H44" s="11"/>
      <c r="I44" s="11"/>
      <c r="J44" s="11"/>
      <c r="K44" s="134"/>
      <c r="L44" s="18"/>
    </row>
    <row r="45" spans="1:14">
      <c r="A45" s="20"/>
      <c r="B45" s="92" t="s">
        <v>177</v>
      </c>
      <c r="C45" s="21"/>
      <c r="D45" s="21"/>
      <c r="E45" s="21"/>
      <c r="F45" s="21"/>
      <c r="G45" s="21"/>
      <c r="H45" s="21"/>
      <c r="I45" s="21"/>
      <c r="J45" s="21"/>
      <c r="K45" s="136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3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91" t="s">
        <v>91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6">
      <c r="A8" s="16"/>
      <c r="B8" s="10"/>
      <c r="C8" s="188" t="s">
        <v>182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89" t="s">
        <v>2</v>
      </c>
      <c r="D10" s="189"/>
      <c r="E10" s="189"/>
      <c r="F10" s="189"/>
      <c r="G10" s="189"/>
      <c r="H10" s="189"/>
      <c r="I10" s="189"/>
      <c r="J10" s="189"/>
      <c r="K10" s="193" t="s">
        <v>53</v>
      </c>
      <c r="L10" s="18"/>
    </row>
    <row r="11" spans="1:16">
      <c r="A11" s="16"/>
      <c r="C11" s="125">
        <v>2003</v>
      </c>
      <c r="D11" s="125">
        <v>2004</v>
      </c>
      <c r="E11" s="125">
        <v>2005</v>
      </c>
      <c r="F11" s="125">
        <v>2006</v>
      </c>
      <c r="G11" s="125">
        <v>2007</v>
      </c>
      <c r="H11" s="125">
        <v>2008</v>
      </c>
      <c r="I11" s="125">
        <v>2009</v>
      </c>
      <c r="J11" s="125">
        <v>2010</v>
      </c>
      <c r="K11" s="194"/>
      <c r="L11" s="18"/>
      <c r="O11" s="77"/>
    </row>
    <row r="12" spans="1:16" ht="12" customHeight="1">
      <c r="A12" s="16"/>
      <c r="C12" s="125"/>
      <c r="D12" s="125"/>
      <c r="E12" s="125"/>
      <c r="F12" s="125"/>
      <c r="G12" s="125"/>
      <c r="H12" s="125"/>
      <c r="K12" s="134"/>
      <c r="L12" s="18"/>
    </row>
    <row r="13" spans="1:16">
      <c r="A13" s="16"/>
      <c r="B13" s="150" t="s">
        <v>27</v>
      </c>
      <c r="C13" s="144">
        <v>10157.330333333332</v>
      </c>
      <c r="D13" s="144">
        <v>10181.807333333334</v>
      </c>
      <c r="E13" s="144">
        <v>10001.198666666665</v>
      </c>
      <c r="F13" s="144">
        <v>9129.3333333333358</v>
      </c>
      <c r="G13" s="145">
        <v>9917.1663333333345</v>
      </c>
      <c r="H13" s="145">
        <v>10237.693000000001</v>
      </c>
      <c r="I13" s="145">
        <v>11757.006666666668</v>
      </c>
      <c r="J13" s="149">
        <v>12023.141333333337</v>
      </c>
      <c r="K13" s="167"/>
      <c r="L13" s="18"/>
    </row>
    <row r="14" spans="1:16" s="12" customFormat="1">
      <c r="A14" s="94"/>
      <c r="B14" s="150" t="s">
        <v>5</v>
      </c>
      <c r="C14" s="179">
        <v>1299.9186666666669</v>
      </c>
      <c r="D14" s="179">
        <v>1270.8466666666668</v>
      </c>
      <c r="E14" s="179">
        <v>1255.2286666666669</v>
      </c>
      <c r="F14" s="179">
        <v>1208.8493333333338</v>
      </c>
      <c r="G14" s="180">
        <v>1300.7553333333335</v>
      </c>
      <c r="H14" s="180">
        <v>1469.3513333333328</v>
      </c>
      <c r="I14" s="177">
        <v>1624.29</v>
      </c>
      <c r="J14" s="149">
        <v>1736.3733333333339</v>
      </c>
      <c r="K14" s="132">
        <v>1</v>
      </c>
      <c r="L14" s="95"/>
      <c r="N14" s="82"/>
      <c r="O14" s="82"/>
      <c r="P14" s="82"/>
    </row>
    <row r="15" spans="1:16">
      <c r="A15" s="16"/>
      <c r="B15" s="68" t="s">
        <v>24</v>
      </c>
      <c r="C15" s="140">
        <v>569.63866666666672</v>
      </c>
      <c r="D15" s="140">
        <v>555.80100000000004</v>
      </c>
      <c r="E15" s="140">
        <v>541.7016666666666</v>
      </c>
      <c r="F15" s="140">
        <v>474.85733333333326</v>
      </c>
      <c r="G15" s="141">
        <v>622.69399999999996</v>
      </c>
      <c r="H15" s="141">
        <v>646.94533333333345</v>
      </c>
      <c r="I15" s="139">
        <v>658.7683333333332</v>
      </c>
      <c r="J15" s="148">
        <v>652.6809999999997</v>
      </c>
      <c r="K15" s="147">
        <v>2</v>
      </c>
      <c r="L15" s="18"/>
    </row>
    <row r="16" spans="1:16">
      <c r="A16" s="16"/>
      <c r="B16" s="68" t="s">
        <v>25</v>
      </c>
      <c r="C16" s="140">
        <v>472.29233333333332</v>
      </c>
      <c r="D16" s="140">
        <v>465.0303333333332</v>
      </c>
      <c r="E16" s="140">
        <v>460.73733333333337</v>
      </c>
      <c r="F16" s="140">
        <v>431.07299999999998</v>
      </c>
      <c r="G16" s="141">
        <v>514.57233333333329</v>
      </c>
      <c r="H16" s="141">
        <v>535.74266666666654</v>
      </c>
      <c r="I16" s="139">
        <v>591.77466666666646</v>
      </c>
      <c r="J16" s="148">
        <v>538.30833333333339</v>
      </c>
      <c r="K16" s="147">
        <v>3</v>
      </c>
      <c r="L16" s="18"/>
    </row>
    <row r="17" spans="1:16">
      <c r="A17" s="16"/>
      <c r="B17" s="68" t="s">
        <v>26</v>
      </c>
      <c r="C17" s="140">
        <v>358.5436666666667</v>
      </c>
      <c r="D17" s="140">
        <v>333.464</v>
      </c>
      <c r="E17" s="140">
        <v>346.81566666666669</v>
      </c>
      <c r="F17" s="140">
        <v>381.93366666666657</v>
      </c>
      <c r="G17" s="141">
        <v>404.322</v>
      </c>
      <c r="H17" s="141">
        <v>361.23666666666674</v>
      </c>
      <c r="I17" s="139">
        <v>427.67866666666663</v>
      </c>
      <c r="J17" s="148">
        <v>411.76433333333324</v>
      </c>
      <c r="K17" s="147">
        <v>4</v>
      </c>
      <c r="L17" s="18"/>
    </row>
    <row r="18" spans="1:16">
      <c r="A18" s="16"/>
      <c r="B18" s="68" t="s">
        <v>20</v>
      </c>
      <c r="C18" s="140">
        <v>213.10433333333336</v>
      </c>
      <c r="D18" s="140">
        <v>206.03866666666664</v>
      </c>
      <c r="E18" s="140">
        <v>194.76600000000002</v>
      </c>
      <c r="F18" s="140">
        <v>166.27699999999996</v>
      </c>
      <c r="G18" s="141">
        <v>241.39833333333337</v>
      </c>
      <c r="H18" s="141">
        <v>220.0943333333334</v>
      </c>
      <c r="I18" s="139">
        <v>293.16900000000004</v>
      </c>
      <c r="J18" s="148">
        <v>312.83633333333336</v>
      </c>
      <c r="K18" s="147">
        <v>5</v>
      </c>
      <c r="L18" s="18"/>
    </row>
    <row r="19" spans="1:16">
      <c r="A19" s="16"/>
      <c r="B19" s="68" t="s">
        <v>6</v>
      </c>
      <c r="C19" s="140">
        <v>184.55699999999996</v>
      </c>
      <c r="D19" s="140">
        <v>194.43733333333341</v>
      </c>
      <c r="E19" s="140">
        <v>194.82600000000002</v>
      </c>
      <c r="F19" s="140">
        <v>181.58733333333333</v>
      </c>
      <c r="G19" s="141">
        <v>200.71666666666664</v>
      </c>
      <c r="H19" s="141">
        <v>199.22866666666673</v>
      </c>
      <c r="I19" s="139">
        <v>202.83166666666671</v>
      </c>
      <c r="J19" s="148">
        <v>223.99799999999999</v>
      </c>
      <c r="K19" s="147">
        <v>6</v>
      </c>
      <c r="L19" s="18"/>
    </row>
    <row r="20" spans="1:16">
      <c r="A20" s="16"/>
      <c r="B20" s="68" t="s">
        <v>21</v>
      </c>
      <c r="C20" s="140">
        <v>162.06599999999997</v>
      </c>
      <c r="D20" s="140">
        <v>153.77433333333335</v>
      </c>
      <c r="E20" s="140">
        <v>150.80000000000001</v>
      </c>
      <c r="F20" s="140">
        <v>146.41666666666663</v>
      </c>
      <c r="G20" s="141">
        <v>204.45733333333334</v>
      </c>
      <c r="H20" s="141">
        <v>217.66533333333331</v>
      </c>
      <c r="I20" s="139">
        <v>186.04433333333338</v>
      </c>
      <c r="J20" s="148">
        <v>180.68033333333332</v>
      </c>
      <c r="K20" s="147">
        <v>7</v>
      </c>
      <c r="L20" s="18"/>
    </row>
    <row r="21" spans="1:16">
      <c r="A21" s="16"/>
      <c r="B21" s="68" t="s">
        <v>16</v>
      </c>
      <c r="C21" s="142"/>
      <c r="D21" s="142"/>
      <c r="E21" s="142"/>
      <c r="F21" s="142"/>
      <c r="G21" s="143"/>
      <c r="H21" s="143"/>
      <c r="I21" s="139"/>
      <c r="J21" s="148">
        <v>173.42133333333334</v>
      </c>
      <c r="K21" s="147">
        <v>8</v>
      </c>
      <c r="L21" s="18"/>
    </row>
    <row r="22" spans="1:16" s="12" customFormat="1">
      <c r="A22" s="94"/>
      <c r="B22" s="68" t="s">
        <v>10</v>
      </c>
      <c r="C22" s="140"/>
      <c r="D22" s="140"/>
      <c r="E22" s="140"/>
      <c r="F22" s="140"/>
      <c r="G22" s="141"/>
      <c r="H22" s="141"/>
      <c r="I22" s="139"/>
      <c r="J22" s="148">
        <v>140.15099999999998</v>
      </c>
      <c r="K22" s="147">
        <v>9</v>
      </c>
      <c r="L22" s="95"/>
      <c r="N22" s="82"/>
      <c r="O22" s="82"/>
      <c r="P22" s="82"/>
    </row>
    <row r="23" spans="1:16">
      <c r="A23" s="16"/>
      <c r="B23" s="68" t="s">
        <v>18</v>
      </c>
      <c r="C23" s="140"/>
      <c r="D23" s="140"/>
      <c r="E23" s="140"/>
      <c r="F23" s="140"/>
      <c r="G23" s="141"/>
      <c r="H23" s="141"/>
      <c r="I23" s="139"/>
      <c r="J23" s="148">
        <v>138.404</v>
      </c>
      <c r="K23" s="147">
        <v>10</v>
      </c>
      <c r="L23" s="18"/>
      <c r="O23" s="83"/>
    </row>
    <row r="24" spans="1:16">
      <c r="A24" s="16"/>
      <c r="B24" s="68" t="s">
        <v>23</v>
      </c>
      <c r="C24" s="140">
        <v>108.22299999999998</v>
      </c>
      <c r="D24" s="140">
        <v>98.865333333333325</v>
      </c>
      <c r="E24" s="140">
        <v>110.86899999999997</v>
      </c>
      <c r="F24" s="140">
        <v>93.544666666666672</v>
      </c>
      <c r="G24" s="141">
        <v>95.036666666666662</v>
      </c>
      <c r="H24" s="141">
        <v>108.77733333333336</v>
      </c>
      <c r="I24" s="139">
        <v>112.36633333333336</v>
      </c>
      <c r="J24" s="148">
        <v>124.261</v>
      </c>
      <c r="K24" s="181">
        <v>11</v>
      </c>
      <c r="L24" s="18"/>
      <c r="O24" s="83"/>
    </row>
    <row r="25" spans="1:16">
      <c r="A25" s="16"/>
      <c r="B25" s="68" t="s">
        <v>8</v>
      </c>
      <c r="C25" s="140">
        <v>108.03233333333337</v>
      </c>
      <c r="D25" s="140">
        <v>109.73500000000001</v>
      </c>
      <c r="E25" s="140">
        <v>100.67366666666665</v>
      </c>
      <c r="F25" s="140">
        <v>94.99933333333334</v>
      </c>
      <c r="G25" s="141">
        <v>112.34999999999998</v>
      </c>
      <c r="H25" s="141">
        <v>120.38399999999999</v>
      </c>
      <c r="I25" s="139">
        <v>122.35133333333333</v>
      </c>
      <c r="J25" s="148">
        <v>117.50666666666666</v>
      </c>
      <c r="K25" s="181">
        <v>12</v>
      </c>
      <c r="L25" s="18"/>
    </row>
    <row r="26" spans="1:16">
      <c r="A26" s="16"/>
      <c r="B26" s="68" t="s">
        <v>4</v>
      </c>
      <c r="C26" s="140"/>
      <c r="D26" s="140"/>
      <c r="E26" s="140"/>
      <c r="F26" s="140"/>
      <c r="G26" s="141"/>
      <c r="H26" s="141"/>
      <c r="I26" s="139"/>
      <c r="J26" s="148">
        <v>112.67266666666667</v>
      </c>
      <c r="K26" s="147">
        <v>13</v>
      </c>
      <c r="L26" s="18"/>
    </row>
    <row r="27" spans="1:16">
      <c r="A27" s="16"/>
      <c r="B27" s="68" t="s">
        <v>19</v>
      </c>
      <c r="C27" s="140">
        <v>87.198999999999998</v>
      </c>
      <c r="D27" s="140">
        <v>92.367666666666679</v>
      </c>
      <c r="E27" s="140">
        <v>88.510666666666637</v>
      </c>
      <c r="F27" s="140">
        <v>86.110666666666674</v>
      </c>
      <c r="G27" s="141">
        <v>90.756000000000014</v>
      </c>
      <c r="H27" s="141">
        <v>98.460666666666683</v>
      </c>
      <c r="I27" s="139">
        <v>105.93100000000003</v>
      </c>
      <c r="J27" s="148">
        <v>110.70966666666665</v>
      </c>
      <c r="K27" s="181">
        <v>14</v>
      </c>
      <c r="L27" s="18"/>
    </row>
    <row r="28" spans="1:16">
      <c r="A28" s="16"/>
      <c r="B28" s="68" t="s">
        <v>15</v>
      </c>
      <c r="C28" s="140"/>
      <c r="D28" s="140"/>
      <c r="E28" s="140"/>
      <c r="F28" s="140"/>
      <c r="G28" s="141"/>
      <c r="H28" s="141"/>
      <c r="I28" s="139"/>
      <c r="J28" s="148">
        <v>99.958999999999989</v>
      </c>
      <c r="K28" s="181">
        <v>15</v>
      </c>
      <c r="L28" s="18"/>
    </row>
    <row r="29" spans="1:16">
      <c r="A29" s="16"/>
      <c r="B29" s="68" t="s">
        <v>12</v>
      </c>
      <c r="C29" s="140"/>
      <c r="D29" s="140"/>
      <c r="E29" s="140"/>
      <c r="F29" s="140"/>
      <c r="G29" s="141"/>
      <c r="H29" s="141"/>
      <c r="I29" s="139"/>
      <c r="J29" s="148">
        <v>93.445666666666668</v>
      </c>
      <c r="K29" s="147">
        <v>16</v>
      </c>
      <c r="L29" s="18"/>
    </row>
    <row r="30" spans="1:16">
      <c r="A30" s="16"/>
      <c r="B30" s="68" t="s">
        <v>9</v>
      </c>
      <c r="C30" s="140">
        <v>80.487333333333339</v>
      </c>
      <c r="D30" s="140">
        <v>72.855000000000004</v>
      </c>
      <c r="E30" s="140">
        <v>75.561333333333337</v>
      </c>
      <c r="F30" s="140">
        <v>66.613333333333344</v>
      </c>
      <c r="G30" s="141">
        <v>75.682666666666663</v>
      </c>
      <c r="H30" s="141">
        <v>84.440333333333328</v>
      </c>
      <c r="I30" s="139">
        <v>87.629333333333335</v>
      </c>
      <c r="J30" s="148">
        <v>90.059000000000012</v>
      </c>
      <c r="K30" s="181">
        <v>17</v>
      </c>
      <c r="L30" s="18"/>
    </row>
    <row r="31" spans="1:16">
      <c r="A31" s="16"/>
      <c r="B31" s="68" t="s">
        <v>11</v>
      </c>
      <c r="C31" s="140">
        <v>67.700333333333333</v>
      </c>
      <c r="D31" s="140">
        <v>73.780666666666676</v>
      </c>
      <c r="E31" s="140">
        <v>68.531000000000006</v>
      </c>
      <c r="F31" s="140">
        <v>74.093666666666664</v>
      </c>
      <c r="G31" s="141">
        <v>76.212666666666649</v>
      </c>
      <c r="H31" s="141">
        <v>78.605333333333334</v>
      </c>
      <c r="I31" s="139">
        <v>87.21599999999998</v>
      </c>
      <c r="J31" s="148">
        <v>89.12700000000001</v>
      </c>
      <c r="K31" s="181">
        <v>18</v>
      </c>
      <c r="L31" s="18"/>
    </row>
    <row r="32" spans="1:16">
      <c r="A32" s="16"/>
      <c r="B32" s="68" t="s">
        <v>184</v>
      </c>
      <c r="C32" s="140"/>
      <c r="D32" s="140"/>
      <c r="E32" s="140"/>
      <c r="F32" s="140"/>
      <c r="G32" s="141"/>
      <c r="H32" s="141"/>
      <c r="I32" s="139"/>
      <c r="J32" s="148">
        <v>71.807666666666663</v>
      </c>
      <c r="K32" s="147">
        <v>19</v>
      </c>
      <c r="L32" s="18"/>
    </row>
    <row r="33" spans="1:14">
      <c r="A33" s="16"/>
      <c r="B33" s="68" t="s">
        <v>22</v>
      </c>
      <c r="C33" s="140">
        <v>71.304333333333346</v>
      </c>
      <c r="D33" s="140">
        <v>67.173000000000002</v>
      </c>
      <c r="E33" s="140">
        <v>63.594999999999999</v>
      </c>
      <c r="F33" s="140">
        <v>58.715666666666692</v>
      </c>
      <c r="G33" s="141">
        <v>71.287333333333336</v>
      </c>
      <c r="H33" s="141">
        <v>56.506000000000014</v>
      </c>
      <c r="I33" s="139">
        <v>71.195999999999998</v>
      </c>
      <c r="J33" s="148">
        <v>70.148333333333341</v>
      </c>
      <c r="K33" s="181">
        <v>20</v>
      </c>
      <c r="L33" s="18"/>
    </row>
    <row r="34" spans="1:14">
      <c r="A34" s="16"/>
      <c r="B34" s="68" t="s">
        <v>17</v>
      </c>
      <c r="C34" s="140"/>
      <c r="D34" s="140"/>
      <c r="E34" s="140"/>
      <c r="F34" s="140"/>
      <c r="G34" s="141"/>
      <c r="H34" s="141"/>
      <c r="I34" s="139"/>
      <c r="J34" s="148">
        <v>67.737666666666669</v>
      </c>
      <c r="K34" s="181">
        <v>21</v>
      </c>
      <c r="L34" s="18"/>
    </row>
    <row r="35" spans="1:14">
      <c r="A35" s="16"/>
      <c r="B35" s="68" t="s">
        <v>7</v>
      </c>
      <c r="C35" s="140"/>
      <c r="D35" s="140"/>
      <c r="E35" s="140"/>
      <c r="F35" s="140"/>
      <c r="G35" s="141"/>
      <c r="H35" s="141"/>
      <c r="I35" s="139"/>
      <c r="J35" s="148">
        <v>52.328000000000003</v>
      </c>
      <c r="K35" s="147">
        <v>22</v>
      </c>
      <c r="L35" s="18"/>
    </row>
    <row r="36" spans="1:14">
      <c r="A36" s="16"/>
      <c r="B36" s="68" t="s">
        <v>25</v>
      </c>
      <c r="C36" s="140"/>
      <c r="D36" s="140"/>
      <c r="E36" s="140"/>
      <c r="F36" s="140"/>
      <c r="G36" s="141"/>
      <c r="H36" s="141"/>
      <c r="I36" s="139"/>
      <c r="J36" s="148">
        <v>35.295333333333332</v>
      </c>
      <c r="K36" s="181">
        <v>23</v>
      </c>
      <c r="L36" s="18"/>
    </row>
    <row r="37" spans="1:14">
      <c r="A37" s="16"/>
      <c r="B37" s="68" t="s">
        <v>14</v>
      </c>
      <c r="C37" s="140"/>
      <c r="D37" s="140"/>
      <c r="E37" s="140"/>
      <c r="F37" s="140"/>
      <c r="G37" s="141"/>
      <c r="H37" s="141"/>
      <c r="I37" s="139"/>
      <c r="J37" s="148">
        <v>23.484333333333336</v>
      </c>
      <c r="K37" s="181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  <c r="N39" s="61" t="str">
        <f>IF(F39="","",1)</f>
        <v/>
      </c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61" t="str">
        <f>IF(F40="","",1)</f>
        <v/>
      </c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  <c r="N44" s="61" t="str">
        <f>IF(F44="","",1)</f>
        <v/>
      </c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B47" s="74" t="s">
        <v>183</v>
      </c>
      <c r="L47" s="18"/>
    </row>
    <row r="48" spans="1:14">
      <c r="A48" s="16"/>
      <c r="B48" s="74" t="s">
        <v>108</v>
      </c>
      <c r="L48" s="18"/>
    </row>
    <row r="49" spans="1:12">
      <c r="A49" s="16"/>
      <c r="B49" s="74" t="s">
        <v>106</v>
      </c>
      <c r="L49" s="18"/>
    </row>
    <row r="50" spans="1:12">
      <c r="A50" s="16"/>
      <c r="B50" s="74" t="s">
        <v>186</v>
      </c>
      <c r="L50" s="18"/>
    </row>
    <row r="51" spans="1:12">
      <c r="A51" s="20"/>
      <c r="B51" s="92" t="s">
        <v>177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B52" s="63"/>
      <c r="C52" s="63"/>
      <c r="D52" s="63"/>
      <c r="E52" s="63"/>
    </row>
    <row r="53" spans="1:12">
      <c r="B53" s="63"/>
      <c r="C53" s="63"/>
      <c r="D53" s="63"/>
      <c r="E53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SheetLayoutView="100" workbookViewId="0">
      <pane ySplit="11" topLeftCell="A12" activePane="bottomLeft" state="frozen"/>
      <selection activeCell="B36" sqref="B36"/>
      <selection pane="bottomLeft" activeCell="B7" sqref="B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57"/>
      <c r="G2" s="157"/>
      <c r="H2" s="157"/>
      <c r="I2" s="10"/>
      <c r="J2" s="17"/>
      <c r="K2" s="33"/>
    </row>
    <row r="3" spans="1:22">
      <c r="A3" s="16"/>
      <c r="B3" s="10"/>
      <c r="C3" s="10"/>
      <c r="D3" s="11"/>
      <c r="E3" s="10"/>
      <c r="F3" s="157"/>
      <c r="G3" s="157"/>
      <c r="H3" s="157"/>
      <c r="I3" s="10"/>
      <c r="J3" s="17"/>
      <c r="K3" s="33"/>
    </row>
    <row r="4" spans="1:22">
      <c r="A4" s="16"/>
      <c r="B4" s="10"/>
      <c r="C4" s="10"/>
      <c r="D4" s="11"/>
      <c r="E4" s="10"/>
      <c r="F4" s="157"/>
      <c r="G4" s="157"/>
      <c r="H4" s="157"/>
      <c r="I4" s="10"/>
      <c r="J4" s="18"/>
    </row>
    <row r="5" spans="1:22">
      <c r="A5" s="16"/>
      <c r="B5" s="10"/>
      <c r="C5" s="10"/>
      <c r="D5" s="10"/>
      <c r="E5" s="10"/>
      <c r="F5" s="157"/>
      <c r="G5" s="157"/>
      <c r="H5" s="157"/>
      <c r="I5" s="10"/>
      <c r="J5" s="18"/>
    </row>
    <row r="6" spans="1:22">
      <c r="A6" s="16"/>
      <c r="B6" s="10"/>
      <c r="C6" s="10"/>
      <c r="D6" s="10"/>
      <c r="E6" s="10"/>
      <c r="F6" s="157"/>
      <c r="G6" s="157"/>
      <c r="H6" s="157"/>
      <c r="I6" s="10"/>
      <c r="J6" s="18"/>
    </row>
    <row r="7" spans="1:22">
      <c r="A7" s="16"/>
      <c r="B7" s="188" t="s">
        <v>193</v>
      </c>
      <c r="C7" s="188"/>
      <c r="D7" s="188"/>
      <c r="E7" s="188"/>
      <c r="F7" s="188"/>
      <c r="G7" s="188"/>
      <c r="H7" s="188"/>
      <c r="I7" s="188"/>
      <c r="J7" s="18"/>
    </row>
    <row r="8" spans="1:22">
      <c r="A8" s="16"/>
      <c r="B8" s="188" t="s">
        <v>187</v>
      </c>
      <c r="C8" s="188"/>
      <c r="D8" s="188"/>
      <c r="E8" s="188"/>
      <c r="F8" s="188"/>
      <c r="G8" s="188"/>
      <c r="H8" s="188"/>
      <c r="I8" s="188"/>
      <c r="J8" s="18"/>
    </row>
    <row r="9" spans="1:22">
      <c r="A9" s="16"/>
      <c r="B9" s="10"/>
      <c r="C9" s="119"/>
      <c r="D9" s="10"/>
      <c r="E9" s="10"/>
      <c r="F9" s="157"/>
      <c r="G9" s="157"/>
      <c r="H9" s="157"/>
      <c r="I9" s="10"/>
      <c r="J9" s="18"/>
    </row>
    <row r="10" spans="1:22" ht="15.75" customHeight="1">
      <c r="A10" s="16"/>
      <c r="B10" s="11"/>
      <c r="C10" s="189" t="s">
        <v>2</v>
      </c>
      <c r="D10" s="189"/>
      <c r="E10" s="189"/>
      <c r="F10" s="189"/>
      <c r="G10" s="190" t="s">
        <v>110</v>
      </c>
      <c r="H10" s="190"/>
      <c r="I10" s="190" t="s">
        <v>28</v>
      </c>
      <c r="J10" s="18"/>
    </row>
    <row r="11" spans="1:22" ht="15.75" customHeight="1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109</v>
      </c>
      <c r="H11" s="156" t="s">
        <v>111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G12" s="155"/>
      <c r="H12" s="155"/>
      <c r="I12" s="155"/>
      <c r="J12" s="18"/>
    </row>
    <row r="13" spans="1:22">
      <c r="A13" s="16"/>
      <c r="B13" s="120" t="s">
        <v>124</v>
      </c>
      <c r="C13" s="27">
        <v>3.656333333333333</v>
      </c>
      <c r="D13" s="27">
        <v>7.1706666666666665</v>
      </c>
      <c r="E13" s="27">
        <v>1.6173333333333335</v>
      </c>
      <c r="F13" s="36">
        <v>0</v>
      </c>
      <c r="G13" s="28" t="str">
        <f>IF(OR(OR(F13=0,E13=0),F13=""),"",(F13/E13-1)*100)</f>
        <v/>
      </c>
      <c r="H13" s="26">
        <f>F13-E13</f>
        <v>-1.6173333333333335</v>
      </c>
      <c r="I13" s="28" t="str">
        <f>IF(F13=0,"",F13/$L$13*100)</f>
        <v/>
      </c>
      <c r="J13" s="18"/>
      <c r="K13" s="169" t="s">
        <v>174</v>
      </c>
      <c r="L13" s="87">
        <f>SUM(F13:F23)</f>
        <v>3771.5486666666666</v>
      </c>
      <c r="M13" s="184">
        <f>F13/'Población económicamente activa'!$G$15</f>
        <v>0</v>
      </c>
      <c r="N13" s="183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161</v>
      </c>
      <c r="C14" s="27">
        <v>25.068666666666669</v>
      </c>
      <c r="D14" s="27">
        <v>25.913666666666668</v>
      </c>
      <c r="E14" s="27">
        <v>18.625333333333334</v>
      </c>
      <c r="F14" s="36">
        <v>13.542</v>
      </c>
      <c r="G14" s="28">
        <f>IF(OR(OR(F14=0,E14=0),F14=""),"",(F14/E14-1)*100)</f>
        <v>-27.292576419213976</v>
      </c>
      <c r="H14" s="26">
        <f>F14-E14</f>
        <v>-5.0833333333333339</v>
      </c>
      <c r="I14" s="28">
        <f t="shared" ref="I14:I23" si="0">IF(F14=0,"",F14/$L$13*100)</f>
        <v>0.35905674821819433</v>
      </c>
      <c r="J14" s="18"/>
      <c r="K14" s="120"/>
      <c r="L14" s="23"/>
      <c r="M14" s="184">
        <f>F14/'Población económicamente activa'!$G$15</f>
        <v>3.2378788952318314E-3</v>
      </c>
      <c r="N14" s="183"/>
    </row>
    <row r="15" spans="1:22">
      <c r="A15" s="16"/>
      <c r="B15" s="120" t="s">
        <v>126</v>
      </c>
      <c r="C15" s="53">
        <v>12.120666666666665</v>
      </c>
      <c r="D15" s="53">
        <v>10.371333333333334</v>
      </c>
      <c r="E15" s="53">
        <v>13.675333333333334</v>
      </c>
      <c r="F15" s="36">
        <v>16.098333333333333</v>
      </c>
      <c r="G15" s="28">
        <f t="shared" ref="G15:G23" si="1">IF(OR(OR(F15=0,E15=0),F15=""),"",(F15/E15-1)*100)</f>
        <v>17.718032467215906</v>
      </c>
      <c r="H15" s="26">
        <f t="shared" ref="H15:H23" si="2">F15-E15</f>
        <v>2.4229999999999983</v>
      </c>
      <c r="I15" s="28">
        <f t="shared" si="0"/>
        <v>0.42683615554565296</v>
      </c>
      <c r="J15" s="18"/>
      <c r="K15" s="120"/>
      <c r="M15" s="184">
        <f>F15/'Población económicamente activa'!$G$15</f>
        <v>3.8490956836809255E-3</v>
      </c>
      <c r="N15" s="183"/>
    </row>
    <row r="16" spans="1:22">
      <c r="A16" s="16"/>
      <c r="B16" s="121" t="s">
        <v>127</v>
      </c>
      <c r="C16" s="27">
        <v>595.62900000000002</v>
      </c>
      <c r="D16" s="27">
        <v>576.41466666666668</v>
      </c>
      <c r="E16" s="27">
        <v>586.12233333333336</v>
      </c>
      <c r="F16" s="36">
        <v>680.81899999999996</v>
      </c>
      <c r="G16" s="28">
        <f t="shared" si="1"/>
        <v>16.156467904595551</v>
      </c>
      <c r="H16" s="26">
        <f t="shared" si="2"/>
        <v>94.696666666666601</v>
      </c>
      <c r="I16" s="28">
        <f t="shared" si="0"/>
        <v>18.051444119418317</v>
      </c>
      <c r="J16" s="18"/>
      <c r="K16" s="121"/>
      <c r="M16" s="184">
        <f>F16/'Población económicamente activa'!$G$15</f>
        <v>0.16278315400774185</v>
      </c>
      <c r="N16" s="183"/>
    </row>
    <row r="17" spans="1:14">
      <c r="A17" s="16"/>
      <c r="B17" s="120" t="s">
        <v>163</v>
      </c>
      <c r="C17" s="27">
        <v>17.285</v>
      </c>
      <c r="D17" s="27">
        <v>8.3453333333333344</v>
      </c>
      <c r="E17" s="27">
        <v>12.805999999999999</v>
      </c>
      <c r="F17" s="36">
        <v>14.164000000000001</v>
      </c>
      <c r="G17" s="28">
        <f t="shared" si="1"/>
        <v>10.604404185538051</v>
      </c>
      <c r="H17" s="26">
        <f t="shared" si="2"/>
        <v>1.3580000000000023</v>
      </c>
      <c r="I17" s="28">
        <f t="shared" si="0"/>
        <v>0.37554864730191295</v>
      </c>
      <c r="J17" s="18"/>
      <c r="K17" s="120"/>
      <c r="M17" s="184">
        <f>F17/'Población económicamente activa'!$G$15</f>
        <v>3.3865984841281688E-3</v>
      </c>
      <c r="N17" s="183"/>
    </row>
    <row r="18" spans="1:14">
      <c r="A18" s="16"/>
      <c r="B18" s="120" t="s">
        <v>129</v>
      </c>
      <c r="C18" s="27">
        <v>159.10900000000001</v>
      </c>
      <c r="D18" s="27">
        <v>200.12199999999999</v>
      </c>
      <c r="E18" s="27">
        <v>171.994</v>
      </c>
      <c r="F18" s="36">
        <v>227.67966666666666</v>
      </c>
      <c r="G18" s="28">
        <f t="shared" si="1"/>
        <v>32.376517010283301</v>
      </c>
      <c r="H18" s="26">
        <f t="shared" si="2"/>
        <v>55.685666666666663</v>
      </c>
      <c r="I18" s="28">
        <f t="shared" si="0"/>
        <v>6.0367686271404342</v>
      </c>
      <c r="J18" s="18"/>
      <c r="K18" s="120"/>
      <c r="M18" s="184">
        <f>F18/'Población económicamente activa'!$G$15</f>
        <v>5.4437984608877436E-2</v>
      </c>
      <c r="N18" s="183"/>
    </row>
    <row r="19" spans="1:14">
      <c r="A19" s="16"/>
      <c r="B19" s="120" t="s">
        <v>130</v>
      </c>
      <c r="C19" s="27">
        <v>857.04</v>
      </c>
      <c r="D19" s="27">
        <v>942.76599999999996</v>
      </c>
      <c r="E19" s="27">
        <v>990.95600000000002</v>
      </c>
      <c r="F19" s="36">
        <v>1087.009</v>
      </c>
      <c r="G19" s="28">
        <f t="shared" si="1"/>
        <v>9.6929631588082543</v>
      </c>
      <c r="H19" s="26">
        <f t="shared" si="2"/>
        <v>96.052999999999997</v>
      </c>
      <c r="I19" s="28">
        <f t="shared" si="0"/>
        <v>28.821290564459552</v>
      </c>
      <c r="J19" s="18"/>
      <c r="K19" s="120"/>
      <c r="M19" s="184">
        <f>F19/'Población económicamente activa'!$G$15</f>
        <v>0.25990278393347055</v>
      </c>
      <c r="N19" s="183"/>
    </row>
    <row r="20" spans="1:14">
      <c r="A20" s="16"/>
      <c r="B20" s="120" t="s">
        <v>165</v>
      </c>
      <c r="C20" s="27">
        <v>304.70533333333333</v>
      </c>
      <c r="D20" s="27">
        <v>293.28933333333333</v>
      </c>
      <c r="E20" s="27">
        <v>350.68599999999998</v>
      </c>
      <c r="F20" s="36">
        <v>343.58833333333331</v>
      </c>
      <c r="G20" s="28">
        <f t="shared" si="1"/>
        <v>-2.0239378437310496</v>
      </c>
      <c r="H20" s="26">
        <f t="shared" si="2"/>
        <v>-7.0976666666666688</v>
      </c>
      <c r="I20" s="28">
        <f t="shared" si="0"/>
        <v>9.1100066232739412</v>
      </c>
      <c r="J20" s="18"/>
      <c r="K20" s="120"/>
      <c r="M20" s="184">
        <f>F20/'Población económicamente activa'!$G$15</f>
        <v>8.215163293072511E-2</v>
      </c>
      <c r="N20" s="183"/>
    </row>
    <row r="21" spans="1:14">
      <c r="A21" s="16"/>
      <c r="B21" s="120" t="s">
        <v>132</v>
      </c>
      <c r="C21" s="27">
        <v>101.86533333333334</v>
      </c>
      <c r="D21" s="27">
        <v>88.859333333333325</v>
      </c>
      <c r="E21" s="27">
        <v>101.88866666666667</v>
      </c>
      <c r="F21" s="36">
        <v>99.636666666666656</v>
      </c>
      <c r="G21" s="28">
        <f t="shared" si="1"/>
        <v>-2.2102556385073968</v>
      </c>
      <c r="H21" s="26">
        <f t="shared" si="2"/>
        <v>-2.2520000000000095</v>
      </c>
      <c r="I21" s="28">
        <f t="shared" si="0"/>
        <v>2.6417971892359686</v>
      </c>
      <c r="J21" s="18"/>
      <c r="K21" s="120"/>
      <c r="M21" s="184">
        <f>F21/'Población económicamente activa'!$G$15</f>
        <v>2.3823029108791086E-2</v>
      </c>
      <c r="N21" s="183"/>
    </row>
    <row r="22" spans="1:14">
      <c r="A22" s="16"/>
      <c r="B22" s="120" t="s">
        <v>133</v>
      </c>
      <c r="C22" s="27">
        <v>384.03233333333333</v>
      </c>
      <c r="D22" s="27">
        <v>417.60399999999998</v>
      </c>
      <c r="E22" s="27">
        <v>429.85266666666666</v>
      </c>
      <c r="F22" s="36">
        <v>467.45966666666664</v>
      </c>
      <c r="G22" s="28">
        <f t="shared" si="1"/>
        <v>8.7488116083185083</v>
      </c>
      <c r="H22" s="26">
        <f t="shared" si="2"/>
        <v>37.606999999999971</v>
      </c>
      <c r="I22" s="28">
        <f t="shared" si="0"/>
        <v>12.394369209606735</v>
      </c>
      <c r="J22" s="18"/>
      <c r="K22" s="120"/>
      <c r="M22" s="184">
        <f>F22/'Población económicamente activa'!$G$15</f>
        <v>0.11176914702939793</v>
      </c>
      <c r="N22" s="183"/>
    </row>
    <row r="23" spans="1:14">
      <c r="A23" s="16"/>
      <c r="B23" s="120" t="s">
        <v>167</v>
      </c>
      <c r="C23" s="27">
        <v>815.53233333333321</v>
      </c>
      <c r="D23" s="27">
        <v>738.98700000000008</v>
      </c>
      <c r="E23" s="27">
        <v>802.74233333333325</v>
      </c>
      <c r="F23" s="36">
        <v>821.55200000000002</v>
      </c>
      <c r="G23" s="28">
        <f t="shared" si="1"/>
        <v>2.3431761208557278</v>
      </c>
      <c r="H23" s="26">
        <f t="shared" si="2"/>
        <v>18.809666666666772</v>
      </c>
      <c r="I23" s="28">
        <f t="shared" si="0"/>
        <v>21.782882115799293</v>
      </c>
      <c r="J23" s="18"/>
      <c r="K23" s="120"/>
      <c r="M23" s="184">
        <f>F23/'Población económicamente activa'!$G$15</f>
        <v>0.19643227604013452</v>
      </c>
      <c r="N23" s="183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2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5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5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5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5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5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5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5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5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5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5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5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5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5"/>
    </row>
    <row r="38" spans="1:12">
      <c r="A38" s="16"/>
      <c r="B38" s="74" t="s">
        <v>162</v>
      </c>
      <c r="C38" s="5"/>
      <c r="D38" s="6"/>
      <c r="E38" s="6"/>
      <c r="F38" s="6"/>
      <c r="G38" s="6"/>
      <c r="H38" s="6"/>
      <c r="I38" s="6"/>
      <c r="J38" s="18"/>
      <c r="L38" s="105"/>
    </row>
    <row r="39" spans="1:12">
      <c r="A39" s="16"/>
      <c r="B39" s="74" t="s">
        <v>164</v>
      </c>
      <c r="C39" s="5"/>
      <c r="D39" s="6"/>
      <c r="E39" s="6"/>
      <c r="F39" s="6"/>
      <c r="G39" s="6"/>
      <c r="H39" s="6"/>
      <c r="I39" s="6"/>
      <c r="J39" s="18"/>
      <c r="L39" s="105"/>
    </row>
    <row r="40" spans="1:12">
      <c r="A40" s="16"/>
      <c r="B40" s="74" t="s">
        <v>166</v>
      </c>
      <c r="C40" s="5"/>
      <c r="D40" s="6"/>
      <c r="E40" s="6"/>
      <c r="F40" s="6"/>
      <c r="G40" s="6"/>
      <c r="H40" s="6"/>
      <c r="I40" s="6"/>
      <c r="J40" s="18"/>
      <c r="L40" s="105"/>
    </row>
    <row r="41" spans="1:12">
      <c r="A41" s="16"/>
      <c r="B41" s="74" t="s">
        <v>168</v>
      </c>
      <c r="C41" s="5"/>
      <c r="D41" s="6"/>
      <c r="E41" s="6"/>
      <c r="F41" s="6"/>
      <c r="G41" s="6"/>
      <c r="H41" s="6"/>
      <c r="I41" s="6"/>
      <c r="J41" s="18"/>
      <c r="L41" s="105"/>
    </row>
    <row r="42" spans="1:12">
      <c r="A42" s="16"/>
      <c r="B42" s="74" t="s">
        <v>183</v>
      </c>
      <c r="C42" s="5"/>
      <c r="D42" s="6"/>
      <c r="E42" s="6"/>
      <c r="F42" s="6"/>
      <c r="G42" s="6"/>
      <c r="H42" s="6"/>
      <c r="I42" s="6"/>
      <c r="J42" s="18"/>
      <c r="L42" s="105"/>
    </row>
    <row r="43" spans="1:12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8"/>
      <c r="L44" s="105"/>
    </row>
    <row r="45" spans="1:12">
      <c r="A45" s="16"/>
      <c r="B45" s="74" t="s">
        <v>186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177</v>
      </c>
      <c r="C46" s="96"/>
      <c r="D46" s="96"/>
      <c r="E46" s="97"/>
      <c r="F46" s="97"/>
      <c r="G46" s="97"/>
      <c r="H46" s="97"/>
      <c r="I46" s="97"/>
      <c r="J46" s="98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B8:I8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5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19.460333333333335</v>
      </c>
      <c r="D13" s="28">
        <v>13.604666666666667</v>
      </c>
      <c r="E13" s="28">
        <v>20.945</v>
      </c>
      <c r="F13" s="28">
        <v>4.8306666666666667</v>
      </c>
      <c r="G13" s="28">
        <v>3.5726666666666667</v>
      </c>
      <c r="H13" s="28">
        <f t="shared" ref="H13:H17" si="0">IF(OR(OR(G13=0,F13=0),G13=""),"",(G13/F13-1)*100)</f>
        <v>-26.041954181617445</v>
      </c>
      <c r="I13" s="27">
        <f>IF(OR(OR(G13=0,F13=0),F13=""),"",(F13/E13-1)*100)</f>
        <v>-76.936420784594574</v>
      </c>
      <c r="J13" s="28">
        <f>IF(G13=0,"",G13/$G$13*100)</f>
        <v>100</v>
      </c>
      <c r="K13" s="27">
        <f>IF(F13=0,"",F13/$F$13*100)</f>
        <v>100</v>
      </c>
      <c r="L13" s="18"/>
      <c r="N13" s="172">
        <f>SUM(G15:G27)</f>
        <v>0.66333333333333333</v>
      </c>
    </row>
    <row r="14" spans="1:15">
      <c r="A14" s="16"/>
      <c r="B14" s="11" t="s">
        <v>30</v>
      </c>
      <c r="C14" s="25">
        <f>C13-SUM(C15:C27)</f>
        <v>8.6766666666666676</v>
      </c>
      <c r="D14" s="27">
        <f>D13-SUM(D15:D27)</f>
        <v>7.3766666666666678</v>
      </c>
      <c r="E14" s="27">
        <f>E13-SUM(E15:E27)</f>
        <v>8.0613333333333319</v>
      </c>
      <c r="F14" s="27">
        <f>F13-SUM(F15:F27)</f>
        <v>1.8746666666666663</v>
      </c>
      <c r="G14" s="28">
        <f>G13-SUM(G15:G27)</f>
        <v>2.9093333333333335</v>
      </c>
      <c r="H14" s="28">
        <f>IF(OR(OR(G14=0,F14=0),G14=""),"",(G14/F14-1)*100)</f>
        <v>55.192034139402615</v>
      </c>
      <c r="I14" s="27">
        <f>IF(OR(OR(G14=0,F14=0),F14=""),"",(F14/E14-1)*100)</f>
        <v>-76.744955342375135</v>
      </c>
      <c r="J14" s="28">
        <f>IF(G14=0,"",G14/$G$13*100)</f>
        <v>81.433103190893831</v>
      </c>
      <c r="K14" s="27">
        <f t="shared" ref="K14:K17" si="1">IF(F14=0,"",F14/$F$13*100)</f>
        <v>38.807617996135789</v>
      </c>
      <c r="L14" s="18"/>
      <c r="N14" s="124"/>
    </row>
    <row r="15" spans="1:15">
      <c r="A15" s="16"/>
      <c r="B15" s="11" t="s">
        <v>24</v>
      </c>
      <c r="C15" s="27">
        <v>2.9563333333333333</v>
      </c>
      <c r="D15" s="27">
        <v>1.3403333333333334</v>
      </c>
      <c r="E15" s="27">
        <v>1.6370000000000002</v>
      </c>
      <c r="F15" s="27">
        <v>0.68266666666666664</v>
      </c>
      <c r="G15" s="28">
        <v>0.37</v>
      </c>
      <c r="H15" s="28">
        <f t="shared" si="0"/>
        <v>-45.80078125</v>
      </c>
      <c r="I15" s="27">
        <f t="shared" ref="I15:I17" si="2">IF(OR(OR(G15=0,F15=0),F15=""),"",(F15/E15-1)*100)</f>
        <v>-58.29769904296478</v>
      </c>
      <c r="J15" s="28">
        <f>IF(G15=0,"",G15/$G$13*100)</f>
        <v>10.356409777943647</v>
      </c>
      <c r="K15" s="27">
        <f t="shared" si="1"/>
        <v>14.131934860612752</v>
      </c>
      <c r="L15" s="18"/>
      <c r="N15" s="23" t="s">
        <v>5</v>
      </c>
      <c r="O15" s="34">
        <v>0</v>
      </c>
    </row>
    <row r="16" spans="1:15">
      <c r="A16" s="16"/>
      <c r="B16" s="11" t="s">
        <v>26</v>
      </c>
      <c r="C16" s="53">
        <v>0.89266666666666661</v>
      </c>
      <c r="D16" s="53">
        <v>0.29466666666666669</v>
      </c>
      <c r="E16" s="53">
        <v>0.54433333333333334</v>
      </c>
      <c r="F16" s="53">
        <v>0.26766666666666666</v>
      </c>
      <c r="G16" s="54">
        <v>0.18266666666666667</v>
      </c>
      <c r="H16" s="28">
        <f t="shared" si="0"/>
        <v>-31.755915317559147</v>
      </c>
      <c r="I16" s="27">
        <f t="shared" si="2"/>
        <v>-50.82669932639314</v>
      </c>
      <c r="J16" s="28">
        <f t="shared" ref="J16:J17" si="3">IF(G16=0,"",G16/$G$13*100)</f>
        <v>5.1128941966784849</v>
      </c>
      <c r="K16" s="27">
        <f t="shared" si="1"/>
        <v>5.5409881313828322</v>
      </c>
      <c r="L16" s="18"/>
      <c r="N16" s="23" t="s">
        <v>39</v>
      </c>
      <c r="O16" s="34">
        <f>100-O15</f>
        <v>100</v>
      </c>
    </row>
    <row r="17" spans="1:14">
      <c r="A17" s="16"/>
      <c r="B17" s="11" t="s">
        <v>6</v>
      </c>
      <c r="C17" s="27">
        <v>0.64266666666666661</v>
      </c>
      <c r="D17" s="27">
        <v>0.17466666666666666</v>
      </c>
      <c r="E17" s="27">
        <v>0.94233333333333336</v>
      </c>
      <c r="F17" s="27">
        <v>0.38833333333333336</v>
      </c>
      <c r="G17" s="28">
        <v>0.11066666666666668</v>
      </c>
      <c r="H17" s="28">
        <f t="shared" si="0"/>
        <v>-71.502145922746777</v>
      </c>
      <c r="I17" s="27">
        <f t="shared" si="2"/>
        <v>-58.790237000353727</v>
      </c>
      <c r="J17" s="28">
        <f t="shared" si="3"/>
        <v>3.097592834484046</v>
      </c>
      <c r="K17" s="27">
        <f t="shared" si="1"/>
        <v>8.0389180237372351</v>
      </c>
      <c r="L17" s="18"/>
    </row>
    <row r="18" spans="1:14">
      <c r="A18" s="16"/>
      <c r="B18" s="12" t="s">
        <v>5</v>
      </c>
      <c r="C18" s="50">
        <v>3.5826666666666669</v>
      </c>
      <c r="D18" s="50">
        <v>3.656333333333333</v>
      </c>
      <c r="E18" s="50">
        <v>7.1706666666666665</v>
      </c>
      <c r="F18" s="50">
        <v>1.6173333333333335</v>
      </c>
      <c r="G18" s="50">
        <v>0</v>
      </c>
      <c r="H18" s="50" t="str">
        <f t="shared" ref="H18:H27" si="4">IF(OR(OR(G18=0,F18=0),G18=""),"",(G18/F18-1)*100)</f>
        <v/>
      </c>
      <c r="I18" s="50" t="str">
        <f t="shared" ref="I18:I27" si="5">IF(OR(OR(G18=0,F18=0),F18=""),"",(F18/E18-1)*100)</f>
        <v/>
      </c>
      <c r="J18" s="50" t="str">
        <f t="shared" ref="J18:J27" si="6">IF(G18=0,"",G18/$G$13*100)</f>
        <v/>
      </c>
      <c r="K18" s="50">
        <f t="shared" ref="K18:K27" si="7">IF(F18=0,"",F18/$F$13*100)</f>
        <v>33.480540988131388</v>
      </c>
      <c r="L18" s="18"/>
      <c r="N18" s="171"/>
    </row>
    <row r="19" spans="1:14">
      <c r="A19" s="16"/>
      <c r="B19" s="11" t="s">
        <v>20</v>
      </c>
      <c r="C19" s="27">
        <v>0.30599999999999999</v>
      </c>
      <c r="D19" s="27">
        <v>0.20766666666666667</v>
      </c>
      <c r="E19" s="27">
        <v>0.73333333333333339</v>
      </c>
      <c r="F19" s="27">
        <v>0</v>
      </c>
      <c r="G19" s="28">
        <v>0</v>
      </c>
      <c r="H19" s="28" t="str">
        <f t="shared" si="4"/>
        <v/>
      </c>
      <c r="I19" s="27" t="str">
        <f t="shared" si="5"/>
        <v/>
      </c>
      <c r="J19" s="28" t="str">
        <f t="shared" si="6"/>
        <v/>
      </c>
      <c r="K19" s="27" t="str">
        <f t="shared" si="7"/>
        <v/>
      </c>
      <c r="L19" s="18"/>
      <c r="N19" s="171"/>
    </row>
    <row r="20" spans="1:14">
      <c r="A20" s="16"/>
      <c r="B20" s="11" t="s">
        <v>21</v>
      </c>
      <c r="C20" s="27">
        <v>0.24866666666666667</v>
      </c>
      <c r="D20" s="27">
        <v>0.11433333333333334</v>
      </c>
      <c r="E20" s="27">
        <v>0.32366666666666666</v>
      </c>
      <c r="F20" s="27">
        <v>0</v>
      </c>
      <c r="G20" s="28">
        <v>0</v>
      </c>
      <c r="H20" s="28" t="str">
        <f t="shared" si="4"/>
        <v/>
      </c>
      <c r="I20" s="27" t="str">
        <f t="shared" si="5"/>
        <v/>
      </c>
      <c r="J20" s="28" t="str">
        <f t="shared" si="6"/>
        <v/>
      </c>
      <c r="K20" s="27" t="str">
        <f t="shared" si="7"/>
        <v/>
      </c>
      <c r="L20" s="18"/>
    </row>
    <row r="21" spans="1:14">
      <c r="A21" s="16"/>
      <c r="B21" s="11" t="s">
        <v>8</v>
      </c>
      <c r="C21" s="27">
        <v>0</v>
      </c>
      <c r="D21" s="27">
        <v>0</v>
      </c>
      <c r="E21" s="27">
        <v>0</v>
      </c>
      <c r="F21" s="27">
        <v>0</v>
      </c>
      <c r="G21" s="28">
        <v>0</v>
      </c>
      <c r="H21" s="28" t="str">
        <f t="shared" si="4"/>
        <v/>
      </c>
      <c r="I21" s="27" t="str">
        <f t="shared" si="5"/>
        <v/>
      </c>
      <c r="J21" s="28" t="str">
        <f t="shared" si="6"/>
        <v/>
      </c>
      <c r="K21" s="27" t="str">
        <f t="shared" si="7"/>
        <v/>
      </c>
      <c r="L21" s="18"/>
    </row>
    <row r="22" spans="1:14">
      <c r="A22" s="16"/>
      <c r="B22" s="11" t="s">
        <v>22</v>
      </c>
      <c r="C22" s="27">
        <v>0.377</v>
      </c>
      <c r="D22" s="27">
        <v>5.8999999999999997E-2</v>
      </c>
      <c r="E22" s="27">
        <v>0.15233333333333332</v>
      </c>
      <c r="F22" s="27">
        <v>0</v>
      </c>
      <c r="G22" s="28">
        <v>0</v>
      </c>
      <c r="H22" s="28" t="str">
        <f t="shared" si="4"/>
        <v/>
      </c>
      <c r="I22" s="27" t="str">
        <f t="shared" si="5"/>
        <v/>
      </c>
      <c r="J22" s="28" t="str">
        <f t="shared" si="6"/>
        <v/>
      </c>
      <c r="K22" s="27" t="str">
        <f t="shared" si="7"/>
        <v/>
      </c>
      <c r="L22" s="18"/>
    </row>
    <row r="23" spans="1:14">
      <c r="A23" s="16"/>
      <c r="B23" s="11" t="s">
        <v>9</v>
      </c>
      <c r="C23" s="27">
        <v>0.126</v>
      </c>
      <c r="D23" s="27">
        <v>0</v>
      </c>
      <c r="E23" s="27">
        <v>0</v>
      </c>
      <c r="F23" s="27">
        <v>0</v>
      </c>
      <c r="G23" s="28">
        <v>0</v>
      </c>
      <c r="H23" s="28" t="str">
        <f t="shared" si="4"/>
        <v/>
      </c>
      <c r="I23" s="27" t="str">
        <f t="shared" si="5"/>
        <v/>
      </c>
      <c r="J23" s="28" t="str">
        <f t="shared" si="6"/>
        <v/>
      </c>
      <c r="K23" s="27" t="str">
        <f t="shared" si="7"/>
        <v/>
      </c>
      <c r="L23" s="18"/>
    </row>
    <row r="24" spans="1:14">
      <c r="A24" s="16"/>
      <c r="B24" s="11" t="s">
        <v>11</v>
      </c>
      <c r="C24" s="27">
        <v>0.10633333333333334</v>
      </c>
      <c r="D24" s="27">
        <v>5.7333333333333326E-2</v>
      </c>
      <c r="E24" s="27">
        <v>0</v>
      </c>
      <c r="F24" s="27">
        <v>0</v>
      </c>
      <c r="G24" s="28">
        <v>0</v>
      </c>
      <c r="H24" s="28" t="str">
        <f t="shared" si="4"/>
        <v/>
      </c>
      <c r="I24" s="27" t="str">
        <f t="shared" si="5"/>
        <v/>
      </c>
      <c r="J24" s="28" t="str">
        <f t="shared" si="6"/>
        <v/>
      </c>
      <c r="K24" s="27" t="str">
        <f t="shared" si="7"/>
        <v/>
      </c>
      <c r="L24" s="18"/>
    </row>
    <row r="25" spans="1:14">
      <c r="A25" s="16"/>
      <c r="B25" s="11" t="s">
        <v>23</v>
      </c>
      <c r="C25" s="27">
        <v>0.12966666666666668</v>
      </c>
      <c r="D25" s="27">
        <v>0</v>
      </c>
      <c r="E25" s="27">
        <v>0.29799999999999999</v>
      </c>
      <c r="F25" s="27">
        <v>0</v>
      </c>
      <c r="G25" s="28">
        <v>0</v>
      </c>
      <c r="H25" s="28" t="str">
        <f t="shared" si="4"/>
        <v/>
      </c>
      <c r="I25" s="27" t="str">
        <f t="shared" si="5"/>
        <v/>
      </c>
      <c r="J25" s="28" t="str">
        <f t="shared" si="6"/>
        <v/>
      </c>
      <c r="K25" s="27" t="str">
        <f t="shared" si="7"/>
        <v/>
      </c>
      <c r="L25" s="18"/>
    </row>
    <row r="26" spans="1:14" s="23" customFormat="1">
      <c r="A26" s="16"/>
      <c r="B26" s="11" t="s">
        <v>19</v>
      </c>
      <c r="C26" s="27">
        <v>0.14000000000000001</v>
      </c>
      <c r="D26" s="27">
        <v>6.6000000000000003E-2</v>
      </c>
      <c r="E26" s="27">
        <v>0</v>
      </c>
      <c r="F26" s="27">
        <v>0</v>
      </c>
      <c r="G26" s="28">
        <v>0</v>
      </c>
      <c r="H26" s="28" t="str">
        <f t="shared" si="4"/>
        <v/>
      </c>
      <c r="I26" s="27" t="str">
        <f t="shared" si="5"/>
        <v/>
      </c>
      <c r="J26" s="28" t="str">
        <f t="shared" si="6"/>
        <v/>
      </c>
      <c r="K26" s="27" t="str">
        <f t="shared" si="7"/>
        <v/>
      </c>
      <c r="L26" s="18"/>
      <c r="M26" s="9"/>
    </row>
    <row r="27" spans="1:14" s="23" customFormat="1">
      <c r="A27" s="16"/>
      <c r="B27" s="11" t="s">
        <v>198</v>
      </c>
      <c r="C27" s="27">
        <v>1.2756666666666667</v>
      </c>
      <c r="D27" s="27">
        <v>0.25766666666666665</v>
      </c>
      <c r="E27" s="27">
        <v>1.0820000000000001</v>
      </c>
      <c r="F27" s="27">
        <v>0</v>
      </c>
      <c r="G27" s="28">
        <v>0</v>
      </c>
      <c r="H27" s="28" t="str">
        <f t="shared" si="4"/>
        <v/>
      </c>
      <c r="I27" s="27" t="str">
        <f t="shared" si="5"/>
        <v/>
      </c>
      <c r="J27" s="28" t="str">
        <f t="shared" si="6"/>
        <v/>
      </c>
      <c r="K27" s="27" t="str">
        <f t="shared" si="7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3130.85</v>
      </c>
      <c r="D13" s="26">
        <v>3216.1496666666667</v>
      </c>
      <c r="E13" s="26">
        <v>3219.9046666666668</v>
      </c>
      <c r="F13" s="26">
        <v>3397.6129999999998</v>
      </c>
      <c r="G13" s="26">
        <v>3521.2080000000001</v>
      </c>
      <c r="H13" s="28">
        <f t="shared" ref="H13:H27" si="0">IF(OR(OR(G13=0,F13=0),G13=""),"",(G13/F13-1)*100)</f>
        <v>3.6377009388650183</v>
      </c>
      <c r="I13" s="27">
        <f>IF(OR(OR(G13=0,F13=0),F13=""),"",(F13/E13-1)*100)</f>
        <v>5.5190557401595841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3055.0616666666665</v>
      </c>
      <c r="D14" s="25">
        <f>D13-SUM(D15:D27)</f>
        <v>3132.6869999999999</v>
      </c>
      <c r="E14" s="25">
        <f>E13-SUM(E15:E27)</f>
        <v>3138.9850000000001</v>
      </c>
      <c r="F14" s="25">
        <f>F13-SUM(F15:F27)</f>
        <v>3310.4989999999998</v>
      </c>
      <c r="G14" s="26">
        <f>G13-SUM(G15:G27)</f>
        <v>3442.7563333333333</v>
      </c>
      <c r="H14" s="28">
        <f t="shared" si="0"/>
        <v>3.9950875482316572</v>
      </c>
      <c r="I14" s="27">
        <f>IF(OR(OR(G14=0,F14=0),F14=""),"",(F14/E14-1)*100)</f>
        <v>5.4639955272165919</v>
      </c>
      <c r="J14" s="28">
        <f t="shared" si="1"/>
        <v>97.772024070527308</v>
      </c>
      <c r="K14" s="27">
        <f t="shared" si="2"/>
        <v>97.436023467063492</v>
      </c>
      <c r="L14" s="18"/>
    </row>
    <row r="15" spans="1:15">
      <c r="A15" s="16"/>
      <c r="B15" s="12" t="s">
        <v>5</v>
      </c>
      <c r="C15" s="26">
        <v>23.179333333333332</v>
      </c>
      <c r="D15" s="26">
        <v>25.068666666666669</v>
      </c>
      <c r="E15" s="26">
        <v>25.913666666666668</v>
      </c>
      <c r="F15" s="26">
        <v>18.625333333333334</v>
      </c>
      <c r="G15" s="26">
        <v>13.542</v>
      </c>
      <c r="H15" s="28">
        <f t="shared" si="0"/>
        <v>-27.292576419213976</v>
      </c>
      <c r="I15" s="27">
        <f t="shared" ref="I15:I27" si="3">IF(OR(OR(G15=0,F15=0),F15=""),"",(F15/E15-1)*100)</f>
        <v>-28.125442173370551</v>
      </c>
      <c r="J15" s="28">
        <f t="shared" si="1"/>
        <v>0.38458392687963905</v>
      </c>
      <c r="K15" s="27">
        <f t="shared" si="2"/>
        <v>0.54818878234022927</v>
      </c>
      <c r="L15" s="18"/>
      <c r="N15" s="23" t="s">
        <v>5</v>
      </c>
      <c r="O15" s="170">
        <f>J15</f>
        <v>0.38458392687963905</v>
      </c>
    </row>
    <row r="16" spans="1:15">
      <c r="A16" s="16"/>
      <c r="B16" s="11" t="s">
        <v>24</v>
      </c>
      <c r="C16" s="55">
        <v>7.9110000000000005</v>
      </c>
      <c r="D16" s="55">
        <v>8.0990000000000002</v>
      </c>
      <c r="E16" s="55">
        <v>9.7040000000000006</v>
      </c>
      <c r="F16" s="55">
        <v>12.493</v>
      </c>
      <c r="G16" s="56">
        <v>12.997333333333332</v>
      </c>
      <c r="H16" s="28">
        <f t="shared" si="0"/>
        <v>4.0369273459804011</v>
      </c>
      <c r="I16" s="27">
        <f t="shared" si="3"/>
        <v>28.740725474031326</v>
      </c>
      <c r="J16" s="28">
        <f t="shared" si="1"/>
        <v>0.36911575042807276</v>
      </c>
      <c r="K16" s="27">
        <f t="shared" si="2"/>
        <v>0.36769932302472358</v>
      </c>
      <c r="L16" s="18"/>
      <c r="N16" s="23" t="s">
        <v>39</v>
      </c>
      <c r="O16" s="170">
        <f>100-O15</f>
        <v>99.615416073120358</v>
      </c>
    </row>
    <row r="17" spans="1:14">
      <c r="A17" s="16"/>
      <c r="B17" s="11" t="s">
        <v>25</v>
      </c>
      <c r="C17" s="25">
        <v>8.6883333333333344</v>
      </c>
      <c r="D17" s="25">
        <v>10.333</v>
      </c>
      <c r="E17" s="25">
        <v>9.1083333333333325</v>
      </c>
      <c r="F17" s="25">
        <v>16.513666666666666</v>
      </c>
      <c r="G17" s="26">
        <v>11.334333333333333</v>
      </c>
      <c r="H17" s="28">
        <f t="shared" si="0"/>
        <v>-31.36392079287862</v>
      </c>
      <c r="I17" s="27">
        <f t="shared" si="3"/>
        <v>81.3028362305581</v>
      </c>
      <c r="J17" s="28">
        <f t="shared" si="1"/>
        <v>0.32188764007503484</v>
      </c>
      <c r="K17" s="27">
        <f t="shared" si="2"/>
        <v>0.48603730521005978</v>
      </c>
      <c r="L17" s="18"/>
    </row>
    <row r="18" spans="1:14">
      <c r="A18" s="16"/>
      <c r="B18" s="11" t="s">
        <v>20</v>
      </c>
      <c r="C18" s="25">
        <v>5.9116666666666662</v>
      </c>
      <c r="D18" s="25">
        <v>6.5110000000000001</v>
      </c>
      <c r="E18" s="25">
        <v>6.9006666666666661</v>
      </c>
      <c r="F18" s="25">
        <v>11.48</v>
      </c>
      <c r="G18" s="26">
        <v>8.509666666666666</v>
      </c>
      <c r="H18" s="28">
        <f t="shared" si="0"/>
        <v>-25.873983739837403</v>
      </c>
      <c r="I18" s="27">
        <f t="shared" si="3"/>
        <v>66.360738092937893</v>
      </c>
      <c r="J18" s="28">
        <f t="shared" si="1"/>
        <v>0.24166895754714479</v>
      </c>
      <c r="K18" s="27">
        <f t="shared" si="2"/>
        <v>0.33788427345904321</v>
      </c>
      <c r="L18" s="18"/>
    </row>
    <row r="19" spans="1:14">
      <c r="A19" s="16"/>
      <c r="B19" s="11" t="s">
        <v>8</v>
      </c>
      <c r="C19" s="25">
        <v>4.2263333333333328</v>
      </c>
      <c r="D19" s="25">
        <v>5.3980000000000006</v>
      </c>
      <c r="E19" s="25">
        <v>4.3653333333333331</v>
      </c>
      <c r="F19" s="25">
        <v>5.6870000000000003</v>
      </c>
      <c r="G19" s="26">
        <v>5.9963333333333333</v>
      </c>
      <c r="H19" s="28">
        <f t="shared" si="0"/>
        <v>5.4393060195768062</v>
      </c>
      <c r="I19" s="27">
        <f t="shared" si="3"/>
        <v>30.276420281001837</v>
      </c>
      <c r="J19" s="28">
        <f t="shared" si="1"/>
        <v>0.17029193769108025</v>
      </c>
      <c r="K19" s="27">
        <f t="shared" si="2"/>
        <v>0.16738221804543368</v>
      </c>
      <c r="L19" s="18"/>
    </row>
    <row r="20" spans="1:14">
      <c r="A20" s="16"/>
      <c r="B20" s="11" t="s">
        <v>23</v>
      </c>
      <c r="C20" s="25">
        <v>5.2559999999999993</v>
      </c>
      <c r="D20" s="25">
        <v>4.0676666666666668</v>
      </c>
      <c r="E20" s="25">
        <v>5.1343333333333332</v>
      </c>
      <c r="F20" s="25">
        <v>4.5326666666666666</v>
      </c>
      <c r="G20" s="26">
        <v>4.1186666666666669</v>
      </c>
      <c r="H20" s="28">
        <f t="shared" si="0"/>
        <v>-9.1336961317840739</v>
      </c>
      <c r="I20" s="27">
        <f t="shared" si="3"/>
        <v>-11.718496396805811</v>
      </c>
      <c r="J20" s="28">
        <f t="shared" si="1"/>
        <v>0.11696743466068085</v>
      </c>
      <c r="K20" s="27">
        <f t="shared" si="2"/>
        <v>0.13340738532218552</v>
      </c>
      <c r="L20" s="18"/>
    </row>
    <row r="21" spans="1:14">
      <c r="A21" s="16"/>
      <c r="B21" s="11" t="s">
        <v>21</v>
      </c>
      <c r="C21" s="25">
        <v>3.3086666666666669</v>
      </c>
      <c r="D21" s="25">
        <v>2.7146666666666661</v>
      </c>
      <c r="E21" s="25">
        <v>2.3556666666666666</v>
      </c>
      <c r="F21" s="25">
        <v>3.4366666666666661</v>
      </c>
      <c r="G21" s="26">
        <v>3.9896666666666665</v>
      </c>
      <c r="H21" s="28">
        <f t="shared" si="0"/>
        <v>16.091173617846756</v>
      </c>
      <c r="I21" s="27">
        <f t="shared" si="3"/>
        <v>45.889344842224403</v>
      </c>
      <c r="J21" s="28">
        <f t="shared" si="1"/>
        <v>0.1133039191853099</v>
      </c>
      <c r="K21" s="27">
        <f t="shared" si="2"/>
        <v>0.10114944423236744</v>
      </c>
      <c r="L21" s="18"/>
    </row>
    <row r="22" spans="1:14">
      <c r="A22" s="16"/>
      <c r="B22" s="11" t="s">
        <v>26</v>
      </c>
      <c r="C22" s="25">
        <v>4.7753333333333332</v>
      </c>
      <c r="D22" s="25">
        <v>5.1796666666666669</v>
      </c>
      <c r="E22" s="25">
        <v>4.0656666666666661</v>
      </c>
      <c r="F22" s="25">
        <v>2.4489999999999998</v>
      </c>
      <c r="G22" s="26">
        <v>3.7926666666666669</v>
      </c>
      <c r="H22" s="28">
        <f t="shared" si="0"/>
        <v>54.865931672791632</v>
      </c>
      <c r="I22" s="27">
        <f t="shared" si="3"/>
        <v>-39.763876363040083</v>
      </c>
      <c r="J22" s="28">
        <f>IF(G22=0,"",G22/$G$13*100)</f>
        <v>0.10770924826555735</v>
      </c>
      <c r="K22" s="27">
        <f t="shared" si="2"/>
        <v>7.2080016176062425E-2</v>
      </c>
      <c r="L22" s="18"/>
    </row>
    <row r="23" spans="1:14">
      <c r="A23" s="16"/>
      <c r="B23" s="11" t="s">
        <v>19</v>
      </c>
      <c r="C23" s="25">
        <v>2.9136666666666664</v>
      </c>
      <c r="D23" s="25">
        <v>5.4386666666666672</v>
      </c>
      <c r="E23" s="25">
        <v>3.6776666666666671</v>
      </c>
      <c r="F23" s="25">
        <v>2.9243333333333332</v>
      </c>
      <c r="G23" s="26">
        <v>3.6153333333333335</v>
      </c>
      <c r="H23" s="28">
        <f t="shared" si="0"/>
        <v>23.629317223298774</v>
      </c>
      <c r="I23" s="27">
        <f t="shared" si="3"/>
        <v>-20.48400253784104</v>
      </c>
      <c r="J23" s="28">
        <f t="shared" si="1"/>
        <v>0.1026730977929544</v>
      </c>
      <c r="K23" s="27">
        <f t="shared" si="2"/>
        <v>8.6070230286184254E-2</v>
      </c>
      <c r="L23" s="18"/>
    </row>
    <row r="24" spans="1:14">
      <c r="A24" s="16"/>
      <c r="B24" s="11" t="s">
        <v>9</v>
      </c>
      <c r="C24" s="25">
        <v>2.1403333333333334</v>
      </c>
      <c r="D24" s="25">
        <v>1.92</v>
      </c>
      <c r="E24" s="25">
        <v>2.0003333333333333</v>
      </c>
      <c r="F24" s="25">
        <v>1.5763333333333334</v>
      </c>
      <c r="G24" s="26">
        <v>2.8223333333333334</v>
      </c>
      <c r="H24" s="28">
        <f t="shared" si="0"/>
        <v>79.044195390145916</v>
      </c>
      <c r="I24" s="27">
        <f t="shared" si="3"/>
        <v>-21.196467255457417</v>
      </c>
      <c r="J24" s="28">
        <f t="shared" si="1"/>
        <v>8.0152417390092642E-2</v>
      </c>
      <c r="K24" s="27">
        <f t="shared" si="2"/>
        <v>4.6395317339948172E-2</v>
      </c>
      <c r="L24" s="18"/>
    </row>
    <row r="25" spans="1:14">
      <c r="A25" s="16"/>
      <c r="B25" s="11" t="s">
        <v>11</v>
      </c>
      <c r="C25" s="25">
        <v>1.5549999999999999</v>
      </c>
      <c r="D25" s="25">
        <v>1.1566666666666665</v>
      </c>
      <c r="E25" s="25">
        <v>2.4449999999999998</v>
      </c>
      <c r="F25" s="25">
        <v>1.4243333333333332</v>
      </c>
      <c r="G25" s="26">
        <v>2.7769999999999997</v>
      </c>
      <c r="H25" s="28">
        <f t="shared" si="0"/>
        <v>94.968406271940069</v>
      </c>
      <c r="I25" s="27">
        <f t="shared" si="3"/>
        <v>-41.745057941376963</v>
      </c>
      <c r="J25" s="28">
        <f t="shared" si="1"/>
        <v>7.8864980427171577E-2</v>
      </c>
      <c r="K25" s="27">
        <f t="shared" si="2"/>
        <v>4.1921588283696035E-2</v>
      </c>
      <c r="L25" s="18"/>
    </row>
    <row r="26" spans="1:14">
      <c r="A26" s="16"/>
      <c r="B26" s="11" t="s">
        <v>22</v>
      </c>
      <c r="C26" s="25">
        <v>1.7</v>
      </c>
      <c r="D26" s="25">
        <v>3.1470000000000002</v>
      </c>
      <c r="E26" s="25">
        <v>1.8083333333333333</v>
      </c>
      <c r="F26" s="25">
        <v>2.8866666666666667</v>
      </c>
      <c r="G26" s="26">
        <v>2.6773333333333333</v>
      </c>
      <c r="H26" s="28">
        <f t="shared" si="0"/>
        <v>-7.2517321016166258</v>
      </c>
      <c r="I26" s="27">
        <f t="shared" si="3"/>
        <v>59.631336405529957</v>
      </c>
      <c r="J26" s="28">
        <f t="shared" si="1"/>
        <v>7.6034512398396606E-2</v>
      </c>
      <c r="K26" s="27">
        <f t="shared" si="2"/>
        <v>8.4961608831455107E-2</v>
      </c>
      <c r="L26" s="18"/>
    </row>
    <row r="27" spans="1:14">
      <c r="A27" s="16"/>
      <c r="B27" s="11" t="s">
        <v>6</v>
      </c>
      <c r="C27" s="25">
        <v>4.222666666666667</v>
      </c>
      <c r="D27" s="25">
        <v>4.4286666666666665</v>
      </c>
      <c r="E27" s="25">
        <v>3.4406666666666665</v>
      </c>
      <c r="F27" s="25">
        <v>3.085</v>
      </c>
      <c r="G27" s="26">
        <v>2.2789999999999999</v>
      </c>
      <c r="H27" s="28">
        <f t="shared" si="0"/>
        <v>-26.126418152350084</v>
      </c>
      <c r="I27" s="27">
        <f t="shared" si="3"/>
        <v>-10.337143964347995</v>
      </c>
      <c r="J27" s="28">
        <f t="shared" si="1"/>
        <v>6.4722106731553486E-2</v>
      </c>
      <c r="K27" s="27">
        <f t="shared" si="2"/>
        <v>9.0799040385117435E-2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281.048</v>
      </c>
      <c r="D13" s="26">
        <v>261.22699999999998</v>
      </c>
      <c r="E13" s="26">
        <v>222.42699999999999</v>
      </c>
      <c r="F13" s="26">
        <v>195.875</v>
      </c>
      <c r="G13" s="26">
        <v>177.53200000000001</v>
      </c>
      <c r="H13" s="28">
        <f t="shared" ref="H13:H26" si="0">IF(OR(OR(G13=0,F13=0),G13=""),"",(G13/F13-1)*100)</f>
        <v>-9.3646458200382874</v>
      </c>
      <c r="I13" s="27">
        <f>IF(OR(OR(G13=0,F13=0),F13=""),"",(F13/E13-1)*100)</f>
        <v>-11.937399686189176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263.03133333333335</v>
      </c>
      <c r="D14" s="25">
        <f>D13-SUM(D15:D27)</f>
        <v>238.08566666666664</v>
      </c>
      <c r="E14" s="25">
        <f>E13-SUM(E15:E27)</f>
        <v>202.11433333333332</v>
      </c>
      <c r="F14" s="25">
        <f>F13-SUM(F15:F27)</f>
        <v>168.11633333333333</v>
      </c>
      <c r="G14" s="26">
        <f>G13-SUM(G15:G27)</f>
        <v>150.71300000000002</v>
      </c>
      <c r="H14" s="28">
        <f t="shared" si="0"/>
        <v>-10.35195866354448</v>
      </c>
      <c r="I14" s="27">
        <f>IF(OR(OR(G14=0,F14=0),F14=""),"",(F14/E14-1)*100)</f>
        <v>-16.82117217482514</v>
      </c>
      <c r="J14" s="28">
        <f t="shared" si="1"/>
        <v>84.893427663745129</v>
      </c>
      <c r="K14" s="27">
        <f t="shared" si="2"/>
        <v>85.828376941076371</v>
      </c>
      <c r="L14" s="18"/>
    </row>
    <row r="15" spans="1:15">
      <c r="A15" s="16"/>
      <c r="B15" s="12" t="s">
        <v>5</v>
      </c>
      <c r="C15" s="109">
        <v>9.1579999999999995</v>
      </c>
      <c r="D15" s="109">
        <v>12.120666666666665</v>
      </c>
      <c r="E15" s="109">
        <v>10.371333333333334</v>
      </c>
      <c r="F15" s="109">
        <v>13.675333333333334</v>
      </c>
      <c r="G15" s="109">
        <v>16.098333333333333</v>
      </c>
      <c r="H15" s="50">
        <f t="shared" si="0"/>
        <v>17.718032467215906</v>
      </c>
      <c r="I15" s="36">
        <f t="shared" ref="I15:I26" si="3">IF(OR(OR(G15=0,F15=0),F15=""),"",(F15/E15-1)*100)</f>
        <v>31.857041846114285</v>
      </c>
      <c r="J15" s="50">
        <f t="shared" si="1"/>
        <v>9.0678488009673366</v>
      </c>
      <c r="K15" s="36">
        <f t="shared" si="2"/>
        <v>6.9816634758562008</v>
      </c>
      <c r="L15" s="18"/>
      <c r="N15" s="23" t="s">
        <v>5</v>
      </c>
      <c r="O15" s="34">
        <f>J15</f>
        <v>9.0678488009673366</v>
      </c>
    </row>
    <row r="16" spans="1:15">
      <c r="A16" s="16"/>
      <c r="B16" s="11" t="s">
        <v>6</v>
      </c>
      <c r="C16" s="55">
        <v>1.7663333333333331</v>
      </c>
      <c r="D16" s="55">
        <v>1.804</v>
      </c>
      <c r="E16" s="55">
        <v>0.65500000000000003</v>
      </c>
      <c r="F16" s="55">
        <v>1.6890000000000001</v>
      </c>
      <c r="G16" s="56">
        <v>2.1566666666666667</v>
      </c>
      <c r="H16" s="28">
        <f t="shared" si="0"/>
        <v>27.688967831063739</v>
      </c>
      <c r="I16" s="27"/>
      <c r="J16" s="28">
        <f t="shared" si="1"/>
        <v>1.2148044671758707</v>
      </c>
      <c r="K16" s="27">
        <f t="shared" si="2"/>
        <v>0.86228462029355446</v>
      </c>
      <c r="L16" s="18"/>
      <c r="N16" s="23" t="s">
        <v>39</v>
      </c>
      <c r="O16" s="34">
        <f>100-O15</f>
        <v>90.93215119903266</v>
      </c>
    </row>
    <row r="17" spans="1:14">
      <c r="A17" s="16"/>
      <c r="B17" s="11" t="s">
        <v>20</v>
      </c>
      <c r="C17" s="25">
        <v>1.4056666666666668</v>
      </c>
      <c r="D17" s="25">
        <v>1.7066666666666668</v>
      </c>
      <c r="E17" s="25">
        <v>1.4426666666666668</v>
      </c>
      <c r="F17" s="25">
        <v>3.2036666666666669</v>
      </c>
      <c r="G17" s="26">
        <v>1.4906666666666666</v>
      </c>
      <c r="H17" s="28">
        <f t="shared" si="0"/>
        <v>-53.469982311934253</v>
      </c>
      <c r="I17" s="27">
        <f t="shared" si="3"/>
        <v>122.06561922365991</v>
      </c>
      <c r="J17" s="28">
        <f t="shared" si="1"/>
        <v>0.83966083109899414</v>
      </c>
      <c r="K17" s="27">
        <f t="shared" si="2"/>
        <v>1.6355669006594342</v>
      </c>
      <c r="L17" s="18"/>
    </row>
    <row r="18" spans="1:14">
      <c r="A18" s="16"/>
      <c r="B18" s="11" t="s">
        <v>24</v>
      </c>
      <c r="C18" s="25">
        <v>1.1266666666666667</v>
      </c>
      <c r="D18" s="25">
        <v>1.1723333333333332</v>
      </c>
      <c r="E18" s="25">
        <v>0.85300000000000009</v>
      </c>
      <c r="F18" s="25">
        <v>2.765333333333333</v>
      </c>
      <c r="G18" s="26">
        <v>1.38</v>
      </c>
      <c r="H18" s="28">
        <f t="shared" si="0"/>
        <v>-50.09643201542913</v>
      </c>
      <c r="I18" s="27">
        <f t="shared" si="3"/>
        <v>224.1891363813989</v>
      </c>
      <c r="J18" s="28">
        <f t="shared" si="1"/>
        <v>0.77732465133046424</v>
      </c>
      <c r="K18" s="27">
        <f t="shared" si="2"/>
        <v>1.4117847266539034</v>
      </c>
      <c r="L18" s="18"/>
    </row>
    <row r="19" spans="1:14">
      <c r="A19" s="16"/>
      <c r="B19" s="11" t="s">
        <v>21</v>
      </c>
      <c r="C19" s="25">
        <v>1.6923333333333332</v>
      </c>
      <c r="D19" s="25">
        <v>1.2256666666666667</v>
      </c>
      <c r="E19" s="25">
        <v>2.214</v>
      </c>
      <c r="F19" s="25">
        <v>1.8633333333333333</v>
      </c>
      <c r="G19" s="26">
        <v>1.3276666666666666</v>
      </c>
      <c r="H19" s="28">
        <f t="shared" si="0"/>
        <v>-28.747763864042941</v>
      </c>
      <c r="I19" s="27">
        <f t="shared" si="3"/>
        <v>-15.838602830472748</v>
      </c>
      <c r="J19" s="28">
        <f t="shared" si="1"/>
        <v>0.7478463976447437</v>
      </c>
      <c r="K19" s="27">
        <f t="shared" si="2"/>
        <v>0.9512869602212296</v>
      </c>
      <c r="L19" s="18"/>
    </row>
    <row r="20" spans="1:14">
      <c r="A20" s="16"/>
      <c r="B20" s="11" t="s">
        <v>19</v>
      </c>
      <c r="C20" s="25">
        <v>0.47599999999999998</v>
      </c>
      <c r="D20" s="25">
        <v>1.4279999999999999</v>
      </c>
      <c r="E20" s="25">
        <v>1.1223333333333334</v>
      </c>
      <c r="F20" s="25">
        <v>1.4196666666666669</v>
      </c>
      <c r="G20" s="26">
        <v>1.1133333333333333</v>
      </c>
      <c r="H20" s="28">
        <f t="shared" si="0"/>
        <v>-21.577835172575732</v>
      </c>
      <c r="I20" s="27">
        <f t="shared" si="3"/>
        <v>26.492426492426489</v>
      </c>
      <c r="J20" s="28">
        <f t="shared" si="1"/>
        <v>0.62711698923762094</v>
      </c>
      <c r="K20" s="27">
        <f t="shared" si="2"/>
        <v>0.72478196128483308</v>
      </c>
      <c r="L20" s="18"/>
    </row>
    <row r="21" spans="1:14">
      <c r="A21" s="16"/>
      <c r="B21" s="11" t="s">
        <v>26</v>
      </c>
      <c r="C21" s="25">
        <v>0.57866666666666666</v>
      </c>
      <c r="D21" s="25">
        <v>0.20299999999999999</v>
      </c>
      <c r="E21" s="25">
        <v>1.6866666666666668</v>
      </c>
      <c r="F21" s="25">
        <v>0.59299999999999997</v>
      </c>
      <c r="G21" s="26">
        <v>0.83666666666666656</v>
      </c>
      <c r="H21" s="28">
        <f t="shared" si="0"/>
        <v>41.090500281056762</v>
      </c>
      <c r="I21" s="27">
        <f t="shared" si="3"/>
        <v>-64.841897233201578</v>
      </c>
      <c r="J21" s="28">
        <f t="shared" si="1"/>
        <v>0.47127653981629591</v>
      </c>
      <c r="K21" s="27">
        <f t="shared" si="2"/>
        <v>0.30274409700063815</v>
      </c>
      <c r="L21" s="18"/>
    </row>
    <row r="22" spans="1:14">
      <c r="A22" s="16"/>
      <c r="B22" s="11" t="s">
        <v>9</v>
      </c>
      <c r="C22" s="25">
        <v>0.19799999999999998</v>
      </c>
      <c r="D22" s="25">
        <v>0.14100000000000001</v>
      </c>
      <c r="E22" s="25">
        <v>0.36600000000000005</v>
      </c>
      <c r="F22" s="25">
        <v>0.3773333333333333</v>
      </c>
      <c r="G22" s="26">
        <v>0.7446666666666667</v>
      </c>
      <c r="H22" s="28">
        <f t="shared" si="0"/>
        <v>97.349823321554794</v>
      </c>
      <c r="I22" s="27">
        <f t="shared" si="3"/>
        <v>3.096539162112899</v>
      </c>
      <c r="J22" s="28">
        <f t="shared" si="1"/>
        <v>0.41945489639426509</v>
      </c>
      <c r="K22" s="27">
        <f t="shared" si="2"/>
        <v>0.19263986385875342</v>
      </c>
      <c r="L22" s="18"/>
    </row>
    <row r="23" spans="1:14">
      <c r="A23" s="16"/>
      <c r="B23" s="11" t="s">
        <v>8</v>
      </c>
      <c r="C23" s="25">
        <v>0.82266666666666666</v>
      </c>
      <c r="D23" s="25">
        <v>0.5136666666666666</v>
      </c>
      <c r="E23" s="25">
        <v>0.26333333333333336</v>
      </c>
      <c r="F23" s="25">
        <v>0.3136666666666667</v>
      </c>
      <c r="G23" s="26">
        <v>0.62</v>
      </c>
      <c r="H23" s="28">
        <f t="shared" si="0"/>
        <v>97.662061636556814</v>
      </c>
      <c r="I23" s="27">
        <f t="shared" si="3"/>
        <v>19.113924050632903</v>
      </c>
      <c r="J23" s="28">
        <f t="shared" si="1"/>
        <v>0.34923281436586079</v>
      </c>
      <c r="K23" s="27">
        <f t="shared" si="2"/>
        <v>0.1601361412465433</v>
      </c>
      <c r="L23" s="18"/>
    </row>
    <row r="24" spans="1:14">
      <c r="A24" s="16"/>
      <c r="B24" s="11" t="s">
        <v>22</v>
      </c>
      <c r="C24" s="25">
        <v>0.11799999999999999</v>
      </c>
      <c r="D24" s="25">
        <v>0.40766666666666662</v>
      </c>
      <c r="E24" s="25">
        <v>0.26633333333333337</v>
      </c>
      <c r="F24" s="25">
        <v>0.42899999999999999</v>
      </c>
      <c r="G24" s="26">
        <v>0.52433333333333332</v>
      </c>
      <c r="H24" s="28">
        <f t="shared" si="0"/>
        <v>22.222222222222211</v>
      </c>
      <c r="I24" s="27">
        <f t="shared" si="3"/>
        <v>61.076345431789726</v>
      </c>
      <c r="J24" s="28">
        <f t="shared" si="1"/>
        <v>0.29534581559005318</v>
      </c>
      <c r="K24" s="27">
        <f t="shared" si="2"/>
        <v>0.21901723037651566</v>
      </c>
      <c r="L24" s="18"/>
    </row>
    <row r="25" spans="1:14">
      <c r="A25" s="16"/>
      <c r="B25" s="11" t="s">
        <v>23</v>
      </c>
      <c r="C25" s="25">
        <v>0.45433333333333331</v>
      </c>
      <c r="D25" s="25">
        <v>0.41799999999999998</v>
      </c>
      <c r="E25" s="25">
        <v>0.52866666666666662</v>
      </c>
      <c r="F25" s="25">
        <v>0.18466666666666667</v>
      </c>
      <c r="G25" s="26">
        <v>0.48266666666666663</v>
      </c>
      <c r="H25" s="28">
        <f t="shared" si="0"/>
        <v>161.37184115523465</v>
      </c>
      <c r="I25" s="27">
        <f t="shared" si="3"/>
        <v>-65.069356872635552</v>
      </c>
      <c r="J25" s="28">
        <f t="shared" si="1"/>
        <v>0.27187586838804645</v>
      </c>
      <c r="K25" s="27">
        <f t="shared" si="2"/>
        <v>9.42778132312274E-2</v>
      </c>
      <c r="L25" s="18"/>
    </row>
    <row r="26" spans="1:14">
      <c r="A26" s="16"/>
      <c r="B26" s="11" t="s">
        <v>11</v>
      </c>
      <c r="C26" s="25">
        <v>0</v>
      </c>
      <c r="D26" s="25">
        <v>0.18600000000000003</v>
      </c>
      <c r="E26" s="25">
        <v>0.19099999999999998</v>
      </c>
      <c r="F26" s="25">
        <v>8.9666666666666672E-2</v>
      </c>
      <c r="G26" s="26">
        <v>4.4000000000000004E-2</v>
      </c>
      <c r="H26" s="28">
        <f t="shared" si="0"/>
        <v>-50.929368029739777</v>
      </c>
      <c r="I26" s="27">
        <f t="shared" si="3"/>
        <v>-53.054101221640479</v>
      </c>
      <c r="J26" s="28">
        <f t="shared" si="1"/>
        <v>2.4784264245319151E-2</v>
      </c>
      <c r="K26" s="27">
        <f t="shared" si="2"/>
        <v>4.5777494150180814E-2</v>
      </c>
      <c r="L26" s="18"/>
    </row>
    <row r="27" spans="1:14" s="23" customFormat="1">
      <c r="A27" s="16"/>
      <c r="B27" s="11" t="s">
        <v>25</v>
      </c>
      <c r="C27" s="25">
        <v>0.22</v>
      </c>
      <c r="D27" s="25">
        <v>1.8146666666666667</v>
      </c>
      <c r="E27" s="25">
        <v>0.35233333333333333</v>
      </c>
      <c r="F27" s="25">
        <v>1.155</v>
      </c>
      <c r="G27" s="26">
        <v>0</v>
      </c>
      <c r="H27" s="28" t="str">
        <f t="shared" ref="H27" si="4">IF(OR(OR(G27=0,F27=0),G27=""),"",(G27/F27-1)*100)</f>
        <v/>
      </c>
      <c r="I27" s="27" t="str">
        <f t="shared" ref="I27" si="5">IF(OR(OR(G27=0,F27=0),F27=""),"",(F27/E27-1)*100)</f>
        <v/>
      </c>
      <c r="J27" s="28" t="str">
        <f t="shared" ref="J27" si="6">IF(G27=0,"",G27/$G$13*100)</f>
        <v/>
      </c>
      <c r="K27" s="27">
        <f t="shared" ref="K27" si="7">IF(F27=0,"",F27/$F$13*100)</f>
        <v>0.58966177409061904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2130.0709999999999</v>
      </c>
      <c r="D13" s="26">
        <v>2300.5556666666666</v>
      </c>
      <c r="E13" s="26">
        <v>2310.1840000000002</v>
      </c>
      <c r="F13" s="26">
        <v>2461.0946666666669</v>
      </c>
      <c r="G13" s="26">
        <v>2618.021666666667</v>
      </c>
      <c r="H13" s="28">
        <f t="shared" ref="H13:H27" si="0">IF(OR(OR(G13=0,F13=0),G13=""),"",(G13/F13-1)*100)</f>
        <v>6.3763089703714471</v>
      </c>
      <c r="I13" s="27">
        <f>IF(OR(OR(G13=0,F13=0),F13=""),"",(F13/E13-1)*100)</f>
        <v>6.5324089625184323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643.06699999999978</v>
      </c>
      <c r="D14" s="25">
        <f>D13-SUM(D15:D27)</f>
        <v>688.04133333333289</v>
      </c>
      <c r="E14" s="25">
        <f>E13-SUM(E15:E27)</f>
        <v>784.48700000000031</v>
      </c>
      <c r="F14" s="25">
        <f>F13-SUM(F15:F27)</f>
        <v>903.55966666666654</v>
      </c>
      <c r="G14" s="26">
        <f>G13-SUM(G15:G27)</f>
        <v>939.07066666666719</v>
      </c>
      <c r="H14" s="28">
        <f t="shared" si="0"/>
        <v>3.9301223051494416</v>
      </c>
      <c r="I14" s="27">
        <f>IF(OR(OR(G14=0,F14=0),F14=""),"",(F14/E14-1)*100)</f>
        <v>15.178411709393046</v>
      </c>
      <c r="J14" s="28">
        <f t="shared" si="1"/>
        <v>35.86947650675161</v>
      </c>
      <c r="K14" s="27">
        <f t="shared" si="2"/>
        <v>36.713730638019605</v>
      </c>
      <c r="L14" s="18"/>
    </row>
    <row r="15" spans="1:15">
      <c r="A15" s="16"/>
      <c r="B15" s="12" t="s">
        <v>5</v>
      </c>
      <c r="C15" s="109">
        <v>574.48400000000004</v>
      </c>
      <c r="D15" s="109">
        <v>595.62900000000002</v>
      </c>
      <c r="E15" s="109">
        <v>576.41466666666668</v>
      </c>
      <c r="F15" s="109">
        <v>586.12233333333336</v>
      </c>
      <c r="G15" s="109">
        <v>680.81899999999996</v>
      </c>
      <c r="H15" s="50">
        <f t="shared" si="0"/>
        <v>16.156467904595551</v>
      </c>
      <c r="I15" s="36">
        <f t="shared" ref="I15:I27" si="3">IF(OR(OR(G15=0,F15=0),F15=""),"",(F15/E15-1)*100)</f>
        <v>1.6841463668516354</v>
      </c>
      <c r="J15" s="50">
        <f t="shared" si="1"/>
        <v>26.005094177346379</v>
      </c>
      <c r="K15" s="36">
        <f t="shared" si="2"/>
        <v>23.815513530293565</v>
      </c>
      <c r="L15" s="18"/>
      <c r="N15" s="23" t="s">
        <v>5</v>
      </c>
      <c r="O15" s="34">
        <f>J15</f>
        <v>26.005094177346379</v>
      </c>
    </row>
    <row r="16" spans="1:15">
      <c r="A16" s="16"/>
      <c r="B16" s="11" t="s">
        <v>24</v>
      </c>
      <c r="C16" s="55">
        <v>314.93666666666667</v>
      </c>
      <c r="D16" s="55">
        <v>339.95433333333335</v>
      </c>
      <c r="E16" s="55">
        <v>303.23166666666668</v>
      </c>
      <c r="F16" s="55">
        <v>318.7063333333333</v>
      </c>
      <c r="G16" s="56">
        <v>334.98666666666668</v>
      </c>
      <c r="H16" s="28">
        <f t="shared" si="0"/>
        <v>5.1082553531516695</v>
      </c>
      <c r="I16" s="27">
        <f t="shared" si="3"/>
        <v>5.1032488911118445</v>
      </c>
      <c r="J16" s="28">
        <f t="shared" si="1"/>
        <v>12.795412311968388</v>
      </c>
      <c r="K16" s="27">
        <f t="shared" si="2"/>
        <v>12.949779529000912</v>
      </c>
      <c r="L16" s="18"/>
      <c r="N16" s="23" t="s">
        <v>39</v>
      </c>
      <c r="O16" s="34">
        <f>100-O15</f>
        <v>73.994905822653621</v>
      </c>
    </row>
    <row r="17" spans="1:14">
      <c r="A17" s="16"/>
      <c r="B17" s="11" t="s">
        <v>25</v>
      </c>
      <c r="C17" s="25">
        <v>189.607</v>
      </c>
      <c r="D17" s="25">
        <v>211.55133333333333</v>
      </c>
      <c r="E17" s="25">
        <v>209.36666666666665</v>
      </c>
      <c r="F17" s="25">
        <v>195.83933333333334</v>
      </c>
      <c r="G17" s="26">
        <v>199.77533333333335</v>
      </c>
      <c r="H17" s="28">
        <f t="shared" si="0"/>
        <v>2.0098107632447126</v>
      </c>
      <c r="I17" s="27">
        <f t="shared" si="3"/>
        <v>-6.4610730775354064</v>
      </c>
      <c r="J17" s="28">
        <f t="shared" si="1"/>
        <v>7.6307746370828351</v>
      </c>
      <c r="K17" s="27">
        <f t="shared" si="2"/>
        <v>7.957407570939977</v>
      </c>
      <c r="L17" s="18"/>
    </row>
    <row r="18" spans="1:14">
      <c r="A18" s="16"/>
      <c r="B18" s="11" t="s">
        <v>26</v>
      </c>
      <c r="C18" s="25">
        <v>100.77933333333333</v>
      </c>
      <c r="D18" s="25">
        <v>111.06333333333333</v>
      </c>
      <c r="E18" s="25">
        <v>112.11633333333333</v>
      </c>
      <c r="F18" s="25">
        <v>122.166</v>
      </c>
      <c r="G18" s="26">
        <v>121.32933333333334</v>
      </c>
      <c r="H18" s="28">
        <f t="shared" si="0"/>
        <v>-0.68486049037101981</v>
      </c>
      <c r="I18" s="27">
        <f t="shared" si="3"/>
        <v>8.9636062542180817</v>
      </c>
      <c r="J18" s="28">
        <f t="shared" si="1"/>
        <v>4.6343899623952689</v>
      </c>
      <c r="K18" s="27">
        <f t="shared" si="2"/>
        <v>4.9638886977664676</v>
      </c>
      <c r="L18" s="18"/>
    </row>
    <row r="19" spans="1:14">
      <c r="A19" s="16"/>
      <c r="B19" s="11" t="s">
        <v>20</v>
      </c>
      <c r="C19" s="25">
        <v>77.62266666666666</v>
      </c>
      <c r="D19" s="25">
        <v>105.08633333333334</v>
      </c>
      <c r="E19" s="25">
        <v>84.465000000000003</v>
      </c>
      <c r="F19" s="25">
        <v>96.85</v>
      </c>
      <c r="G19" s="26">
        <v>92.443333333333342</v>
      </c>
      <c r="H19" s="28">
        <f t="shared" si="0"/>
        <v>-4.549991395628961</v>
      </c>
      <c r="I19" s="27">
        <f t="shared" si="3"/>
        <v>14.662878115195621</v>
      </c>
      <c r="J19" s="28">
        <f t="shared" si="1"/>
        <v>3.5310377492419533</v>
      </c>
      <c r="K19" s="27">
        <f t="shared" si="2"/>
        <v>3.935240741111949</v>
      </c>
      <c r="L19" s="18"/>
    </row>
    <row r="20" spans="1:14">
      <c r="A20" s="16"/>
      <c r="B20" s="11" t="s">
        <v>21</v>
      </c>
      <c r="C20" s="25">
        <v>59.16866666666666</v>
      </c>
      <c r="D20" s="25">
        <v>59.862000000000002</v>
      </c>
      <c r="E20" s="25">
        <v>54.262666666666668</v>
      </c>
      <c r="F20" s="25">
        <v>48.458333333333336</v>
      </c>
      <c r="G20" s="26">
        <v>50.804666666666662</v>
      </c>
      <c r="H20" s="28">
        <f t="shared" si="0"/>
        <v>4.8419604471195088</v>
      </c>
      <c r="I20" s="27">
        <f t="shared" si="3"/>
        <v>-10.696734403027254</v>
      </c>
      <c r="J20" s="28">
        <f t="shared" si="1"/>
        <v>1.9405747214977207</v>
      </c>
      <c r="K20" s="27">
        <f t="shared" si="2"/>
        <v>1.9689747814116321</v>
      </c>
      <c r="L20" s="18"/>
    </row>
    <row r="21" spans="1:14">
      <c r="A21" s="16"/>
      <c r="B21" s="11" t="s">
        <v>23</v>
      </c>
      <c r="C21" s="25">
        <v>36.286999999999999</v>
      </c>
      <c r="D21" s="25">
        <v>38.184666666666665</v>
      </c>
      <c r="E21" s="25">
        <v>41.777666666666669</v>
      </c>
      <c r="F21" s="25">
        <v>42.638666666666666</v>
      </c>
      <c r="G21" s="26">
        <v>46.817</v>
      </c>
      <c r="H21" s="28">
        <f t="shared" si="0"/>
        <v>9.7993996059914323</v>
      </c>
      <c r="I21" s="27">
        <f t="shared" si="3"/>
        <v>2.0609097364620688</v>
      </c>
      <c r="J21" s="28">
        <f t="shared" si="1"/>
        <v>1.7882586915183412</v>
      </c>
      <c r="K21" s="27">
        <f t="shared" si="2"/>
        <v>1.7325081901224442</v>
      </c>
      <c r="L21" s="18"/>
    </row>
    <row r="22" spans="1:14">
      <c r="A22" s="16"/>
      <c r="B22" s="11" t="s">
        <v>6</v>
      </c>
      <c r="C22" s="25">
        <v>31.921999999999997</v>
      </c>
      <c r="D22" s="25">
        <v>41.917000000000002</v>
      </c>
      <c r="E22" s="25">
        <v>37.272333333333336</v>
      </c>
      <c r="F22" s="25">
        <v>37.377666666666663</v>
      </c>
      <c r="G22" s="26">
        <v>41.366666666666667</v>
      </c>
      <c r="H22" s="28">
        <f t="shared" si="0"/>
        <v>10.672148252521563</v>
      </c>
      <c r="I22" s="27">
        <f t="shared" si="3"/>
        <v>0.28260461289426608</v>
      </c>
      <c r="J22" s="28">
        <f t="shared" si="1"/>
        <v>1.5800735033387168</v>
      </c>
      <c r="K22" s="27">
        <f t="shared" si="2"/>
        <v>1.5187415247740703</v>
      </c>
      <c r="L22" s="18"/>
    </row>
    <row r="23" spans="1:14">
      <c r="A23" s="16"/>
      <c r="B23" s="11" t="s">
        <v>8</v>
      </c>
      <c r="C23" s="25">
        <v>35.56133333333333</v>
      </c>
      <c r="D23" s="25">
        <v>35.605666666666664</v>
      </c>
      <c r="E23" s="25">
        <v>34.004333333333335</v>
      </c>
      <c r="F23" s="25">
        <v>32.722000000000001</v>
      </c>
      <c r="G23" s="26">
        <v>33.830333333333336</v>
      </c>
      <c r="H23" s="28">
        <f t="shared" si="0"/>
        <v>3.3871197767047612</v>
      </c>
      <c r="I23" s="27">
        <f t="shared" si="3"/>
        <v>-3.7710879985884183</v>
      </c>
      <c r="J23" s="28">
        <f t="shared" si="1"/>
        <v>1.2922098301962104</v>
      </c>
      <c r="K23" s="27">
        <f t="shared" si="2"/>
        <v>1.3295709605644317</v>
      </c>
      <c r="L23" s="18"/>
    </row>
    <row r="24" spans="1:14">
      <c r="A24" s="16"/>
      <c r="B24" s="11" t="s">
        <v>22</v>
      </c>
      <c r="C24" s="25">
        <v>25.896333333333335</v>
      </c>
      <c r="D24" s="25">
        <v>28.723333333333333</v>
      </c>
      <c r="E24" s="25">
        <v>25.329333333333334</v>
      </c>
      <c r="F24" s="25">
        <v>25.346</v>
      </c>
      <c r="G24" s="26">
        <v>26.024333333333331</v>
      </c>
      <c r="H24" s="28">
        <f t="shared" si="0"/>
        <v>2.6762934322312359</v>
      </c>
      <c r="I24" s="27">
        <f t="shared" si="3"/>
        <v>6.5799863136284387E-2</v>
      </c>
      <c r="J24" s="28">
        <f t="shared" si="1"/>
        <v>0.99404575847029508</v>
      </c>
      <c r="K24" s="27">
        <f t="shared" si="2"/>
        <v>1.0298669264246099</v>
      </c>
      <c r="L24" s="18"/>
    </row>
    <row r="25" spans="1:14">
      <c r="A25" s="16"/>
      <c r="B25" s="11" t="s">
        <v>19</v>
      </c>
      <c r="C25" s="25">
        <v>13.753333333333332</v>
      </c>
      <c r="D25" s="25">
        <v>12.311666666666667</v>
      </c>
      <c r="E25" s="25">
        <v>15.578333333333333</v>
      </c>
      <c r="F25" s="25">
        <v>17.396666666666665</v>
      </c>
      <c r="G25" s="26">
        <v>18.012666666666671</v>
      </c>
      <c r="H25" s="28">
        <f t="shared" si="0"/>
        <v>3.540908219965555</v>
      </c>
      <c r="I25" s="27">
        <f t="shared" si="3"/>
        <v>11.672194286936977</v>
      </c>
      <c r="J25" s="28">
        <f t="shared" si="1"/>
        <v>0.68802588213873972</v>
      </c>
      <c r="K25" s="27">
        <f t="shared" si="2"/>
        <v>0.70686702556748449</v>
      </c>
      <c r="L25" s="18"/>
    </row>
    <row r="26" spans="1:14">
      <c r="A26" s="16"/>
      <c r="B26" s="11" t="s">
        <v>11</v>
      </c>
      <c r="C26" s="25">
        <v>14.531666666666666</v>
      </c>
      <c r="D26" s="25">
        <v>16.545000000000002</v>
      </c>
      <c r="E26" s="25">
        <v>15.975</v>
      </c>
      <c r="F26" s="25">
        <v>16.922333333333331</v>
      </c>
      <c r="G26" s="26">
        <v>16.513333333333332</v>
      </c>
      <c r="H26" s="28">
        <f t="shared" si="0"/>
        <v>-2.4169243800106321</v>
      </c>
      <c r="I26" s="27">
        <f t="shared" si="3"/>
        <v>5.9300991131976843</v>
      </c>
      <c r="J26" s="28">
        <f t="shared" si="1"/>
        <v>0.63075617530539907</v>
      </c>
      <c r="K26" s="27">
        <f t="shared" si="2"/>
        <v>0.68759375909148268</v>
      </c>
      <c r="L26" s="18"/>
    </row>
    <row r="27" spans="1:14">
      <c r="A27" s="16"/>
      <c r="B27" s="11" t="s">
        <v>9</v>
      </c>
      <c r="C27" s="25">
        <v>12.454000000000001</v>
      </c>
      <c r="D27" s="25">
        <v>16.080666666666669</v>
      </c>
      <c r="E27" s="25">
        <v>15.902999999999999</v>
      </c>
      <c r="F27" s="25">
        <v>16.989333333333331</v>
      </c>
      <c r="G27" s="26">
        <v>16.228333333333335</v>
      </c>
      <c r="H27" s="28">
        <f t="shared" si="0"/>
        <v>-4.4792811175639375</v>
      </c>
      <c r="I27" s="27">
        <f t="shared" si="3"/>
        <v>6.8309962480873621</v>
      </c>
      <c r="J27" s="28">
        <f t="shared" si="1"/>
        <v>0.61987009274815019</v>
      </c>
      <c r="K27" s="27">
        <f t="shared" si="2"/>
        <v>0.69031612491135363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67.722666666666669</v>
      </c>
      <c r="D13" s="26">
        <v>70.845333333333329</v>
      </c>
      <c r="E13" s="26">
        <v>74.328333333333333</v>
      </c>
      <c r="F13" s="26">
        <v>88.144333333333336</v>
      </c>
      <c r="G13" s="26">
        <v>91.796666666666667</v>
      </c>
      <c r="H13" s="28">
        <f t="shared" ref="H13:H27" si="0">IF(OR(OR(G13=0,F13=0),G13=""),"",(G13/F13-1)*100)</f>
        <v>4.1435826844607115</v>
      </c>
      <c r="I13" s="27">
        <f>IF(OR(OR(G13=0,F13=0),F13=""),"",(F13/E13-1)*100)</f>
        <v>18.58779738547436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36.411000000000008</v>
      </c>
      <c r="D14" s="25">
        <f>D13-SUM(D15:D27)</f>
        <v>32.382000000000005</v>
      </c>
      <c r="E14" s="25">
        <f>E13-SUM(E15:E27)</f>
        <v>36.504999999999995</v>
      </c>
      <c r="F14" s="25">
        <f>F13-SUM(F15:F27)</f>
        <v>52.296333333333337</v>
      </c>
      <c r="G14" s="26">
        <f>G13-SUM(G15:G27)</f>
        <v>34.248000000000012</v>
      </c>
      <c r="H14" s="28">
        <f t="shared" si="0"/>
        <v>-34.511661110721569</v>
      </c>
      <c r="I14" s="27">
        <f>IF(OR(OR(G14=0,F14=0),F14=""),"",(F14/E14-1)*100)</f>
        <v>43.258001187052031</v>
      </c>
      <c r="J14" s="28">
        <f t="shared" si="1"/>
        <v>37.308544246341562</v>
      </c>
      <c r="K14" s="27">
        <f t="shared" si="2"/>
        <v>59.330340766848309</v>
      </c>
      <c r="L14" s="18"/>
    </row>
    <row r="15" spans="1:15">
      <c r="A15" s="16"/>
      <c r="B15" s="11" t="s">
        <v>24</v>
      </c>
      <c r="C15" s="25">
        <v>5.9409999999999998</v>
      </c>
      <c r="D15" s="25">
        <v>3.3193333333333332</v>
      </c>
      <c r="E15" s="25">
        <v>5.6473333333333331</v>
      </c>
      <c r="F15" s="25">
        <v>2.5763333333333338</v>
      </c>
      <c r="G15" s="26">
        <v>17.145666666666667</v>
      </c>
      <c r="H15" s="28">
        <f t="shared" si="0"/>
        <v>565.5065338336135</v>
      </c>
      <c r="I15" s="27">
        <f t="shared" ref="I15:I27" si="3">IF(OR(OR(G15=0,F15=0),F15=""),"",(F15/E15-1)*100)</f>
        <v>-54.379648211545259</v>
      </c>
      <c r="J15" s="28">
        <f t="shared" si="1"/>
        <v>18.677875013617051</v>
      </c>
      <c r="K15" s="27">
        <f t="shared" si="2"/>
        <v>2.9228575858535057</v>
      </c>
      <c r="L15" s="18"/>
      <c r="N15" s="23" t="s">
        <v>5</v>
      </c>
      <c r="O15" s="34">
        <f>J16</f>
        <v>15.429754166817968</v>
      </c>
    </row>
    <row r="16" spans="1:15">
      <c r="A16" s="16"/>
      <c r="B16" s="12" t="s">
        <v>5</v>
      </c>
      <c r="C16" s="109">
        <v>4.0229999999999997</v>
      </c>
      <c r="D16" s="109">
        <v>17.285</v>
      </c>
      <c r="E16" s="109">
        <v>8.3453333333333344</v>
      </c>
      <c r="F16" s="109">
        <v>12.805999999999999</v>
      </c>
      <c r="G16" s="109">
        <v>14.164000000000001</v>
      </c>
      <c r="H16" s="50">
        <f t="shared" si="0"/>
        <v>10.604404185538051</v>
      </c>
      <c r="I16" s="36">
        <f t="shared" si="3"/>
        <v>53.451030516056839</v>
      </c>
      <c r="J16" s="50">
        <f t="shared" si="1"/>
        <v>15.429754166817968</v>
      </c>
      <c r="K16" s="36">
        <f t="shared" si="2"/>
        <v>14.528443878033375</v>
      </c>
      <c r="L16" s="18"/>
      <c r="N16" s="23" t="s">
        <v>39</v>
      </c>
      <c r="O16" s="34">
        <f>100-O15</f>
        <v>84.570245833182028</v>
      </c>
    </row>
    <row r="17" spans="1:14">
      <c r="A17" s="16"/>
      <c r="B17" s="11" t="s">
        <v>25</v>
      </c>
      <c r="C17" s="162">
        <v>2.7063333333333333</v>
      </c>
      <c r="D17" s="162">
        <v>3.5190000000000001</v>
      </c>
      <c r="E17" s="162">
        <v>3.1646666666666667</v>
      </c>
      <c r="F17" s="162">
        <v>1.3846666666666667</v>
      </c>
      <c r="G17" s="163">
        <v>5.3140000000000001</v>
      </c>
      <c r="H17" s="164">
        <f t="shared" si="0"/>
        <v>283.7746750120366</v>
      </c>
      <c r="I17" s="49">
        <f t="shared" si="3"/>
        <v>-56.246050136928581</v>
      </c>
      <c r="J17" s="164">
        <f t="shared" si="1"/>
        <v>5.7888812229928464</v>
      </c>
      <c r="K17" s="49">
        <f t="shared" si="2"/>
        <v>1.5709083208222878</v>
      </c>
      <c r="L17" s="18"/>
    </row>
    <row r="18" spans="1:14">
      <c r="A18" s="16"/>
      <c r="B18" s="11" t="s">
        <v>26</v>
      </c>
      <c r="C18" s="25">
        <v>5.905666666666666</v>
      </c>
      <c r="D18" s="25">
        <v>2.720333333333333</v>
      </c>
      <c r="E18" s="25">
        <v>4.6923333333333339</v>
      </c>
      <c r="F18" s="25">
        <v>4.8730000000000002</v>
      </c>
      <c r="G18" s="26">
        <v>4.6626666666666665</v>
      </c>
      <c r="H18" s="28">
        <f t="shared" si="0"/>
        <v>-4.3163007045625594</v>
      </c>
      <c r="I18" s="27">
        <f t="shared" si="3"/>
        <v>3.8502521844142823</v>
      </c>
      <c r="J18" s="28">
        <f t="shared" si="1"/>
        <v>5.0793420240386364</v>
      </c>
      <c r="K18" s="27">
        <f t="shared" si="2"/>
        <v>5.5284325330045796</v>
      </c>
      <c r="L18" s="18"/>
    </row>
    <row r="19" spans="1:14">
      <c r="A19" s="16"/>
      <c r="B19" s="11" t="s">
        <v>20</v>
      </c>
      <c r="C19" s="25">
        <v>1.9240000000000002</v>
      </c>
      <c r="D19" s="25">
        <v>1.4813333333333334</v>
      </c>
      <c r="E19" s="25">
        <v>4.6723333333333334</v>
      </c>
      <c r="F19" s="25">
        <v>2.4683333333333333</v>
      </c>
      <c r="G19" s="26">
        <v>3.8360000000000003</v>
      </c>
      <c r="H19" s="28">
        <f t="shared" si="0"/>
        <v>55.408507765023643</v>
      </c>
      <c r="I19" s="27">
        <f t="shared" si="3"/>
        <v>-47.171292002568308</v>
      </c>
      <c r="J19" s="28">
        <f t="shared" si="1"/>
        <v>4.1788009731653295</v>
      </c>
      <c r="K19" s="27">
        <f t="shared" si="2"/>
        <v>2.800331274840886</v>
      </c>
      <c r="L19" s="18"/>
    </row>
    <row r="20" spans="1:14">
      <c r="A20" s="16"/>
      <c r="B20" s="11" t="s">
        <v>22</v>
      </c>
      <c r="C20" s="25">
        <v>1.4183333333333332</v>
      </c>
      <c r="D20" s="25">
        <v>1.4179999999999999</v>
      </c>
      <c r="E20" s="25">
        <v>2.2493333333333334</v>
      </c>
      <c r="F20" s="25">
        <v>1.8089999999999999</v>
      </c>
      <c r="G20" s="26">
        <v>2.4323333333333337</v>
      </c>
      <c r="H20" s="28">
        <f t="shared" si="0"/>
        <v>34.457342915054376</v>
      </c>
      <c r="I20" s="27">
        <f t="shared" si="3"/>
        <v>-19.576170717249564</v>
      </c>
      <c r="J20" s="28">
        <f t="shared" si="1"/>
        <v>2.6496967936381135</v>
      </c>
      <c r="K20" s="27">
        <f t="shared" si="2"/>
        <v>2.052315709461376</v>
      </c>
      <c r="L20" s="18"/>
    </row>
    <row r="21" spans="1:14">
      <c r="A21" s="16"/>
      <c r="B21" s="11" t="s">
        <v>21</v>
      </c>
      <c r="C21" s="25">
        <v>1.383</v>
      </c>
      <c r="D21" s="25">
        <v>1.1479999999999999</v>
      </c>
      <c r="E21" s="25">
        <v>1.5826666666666664</v>
      </c>
      <c r="F21" s="25">
        <v>1.875</v>
      </c>
      <c r="G21" s="26">
        <v>2.2580000000000005</v>
      </c>
      <c r="H21" s="28">
        <f t="shared" si="0"/>
        <v>20.426666666666684</v>
      </c>
      <c r="I21" s="27">
        <f t="shared" si="3"/>
        <v>18.47093513058131</v>
      </c>
      <c r="J21" s="28">
        <f t="shared" si="1"/>
        <v>2.4597843058934608</v>
      </c>
      <c r="K21" s="27">
        <f t="shared" si="2"/>
        <v>2.1271928995246432</v>
      </c>
      <c r="L21" s="18"/>
    </row>
    <row r="22" spans="1:14">
      <c r="A22" s="16"/>
      <c r="B22" s="11" t="s">
        <v>6</v>
      </c>
      <c r="C22" s="25">
        <v>2.9456666666666664</v>
      </c>
      <c r="D22" s="25">
        <v>2.6763333333333335</v>
      </c>
      <c r="E22" s="25">
        <v>2.3273333333333333</v>
      </c>
      <c r="F22" s="25">
        <v>2.9946666666666668</v>
      </c>
      <c r="G22" s="26">
        <v>2.2013333333333334</v>
      </c>
      <c r="H22" s="28">
        <f t="shared" si="0"/>
        <v>-26.491540516473734</v>
      </c>
      <c r="I22" s="27">
        <f t="shared" si="3"/>
        <v>28.673732454884004</v>
      </c>
      <c r="J22" s="28">
        <f t="shared" si="1"/>
        <v>2.3980536693416608</v>
      </c>
      <c r="K22" s="27">
        <f t="shared" si="2"/>
        <v>3.3974579572141144</v>
      </c>
      <c r="L22" s="18"/>
    </row>
    <row r="23" spans="1:14">
      <c r="A23" s="16"/>
      <c r="B23" s="11" t="s">
        <v>8</v>
      </c>
      <c r="C23" s="25">
        <v>1.3790000000000002</v>
      </c>
      <c r="D23" s="25">
        <v>1.4370000000000001</v>
      </c>
      <c r="E23" s="25">
        <v>0.98633333333333317</v>
      </c>
      <c r="F23" s="25">
        <v>1.4509999999999998</v>
      </c>
      <c r="G23" s="26">
        <v>2.0123333333333333</v>
      </c>
      <c r="H23" s="28">
        <f t="shared" si="0"/>
        <v>38.685963703193217</v>
      </c>
      <c r="I23" s="27">
        <f t="shared" si="3"/>
        <v>47.110510307536344</v>
      </c>
      <c r="J23" s="28">
        <f t="shared" si="1"/>
        <v>2.192163840371836</v>
      </c>
      <c r="K23" s="27">
        <f t="shared" si="2"/>
        <v>1.6461636785121372</v>
      </c>
      <c r="L23" s="18"/>
    </row>
    <row r="24" spans="1:14">
      <c r="A24" s="16"/>
      <c r="B24" s="11" t="s">
        <v>11</v>
      </c>
      <c r="C24" s="25">
        <v>0.67600000000000005</v>
      </c>
      <c r="D24" s="25">
        <v>0.73933333333333329</v>
      </c>
      <c r="E24" s="25">
        <v>0.86433333333333329</v>
      </c>
      <c r="F24" s="25">
        <v>0.83033333333333337</v>
      </c>
      <c r="G24" s="26">
        <v>1.1396666666666666</v>
      </c>
      <c r="H24" s="28">
        <f t="shared" si="0"/>
        <v>37.254114813327966</v>
      </c>
      <c r="I24" s="27">
        <f t="shared" si="3"/>
        <v>-3.9336675665252563</v>
      </c>
      <c r="J24" s="28">
        <f t="shared" si="1"/>
        <v>1.2415120374741275</v>
      </c>
      <c r="K24" s="27">
        <f t="shared" si="2"/>
        <v>0.94201555781615753</v>
      </c>
      <c r="L24" s="18"/>
    </row>
    <row r="25" spans="1:14">
      <c r="A25" s="16"/>
      <c r="B25" s="11" t="s">
        <v>23</v>
      </c>
      <c r="C25" s="25">
        <v>1.0306666666666666</v>
      </c>
      <c r="D25" s="25">
        <v>1.4973333333333334</v>
      </c>
      <c r="E25" s="25">
        <v>1.502</v>
      </c>
      <c r="F25" s="25">
        <v>1.0846666666666667</v>
      </c>
      <c r="G25" s="26">
        <v>0.94</v>
      </c>
      <c r="H25" s="28">
        <f t="shared" si="0"/>
        <v>-13.337430854333132</v>
      </c>
      <c r="I25" s="27">
        <f t="shared" si="3"/>
        <v>-27.785175321793165</v>
      </c>
      <c r="J25" s="28">
        <f t="shared" si="1"/>
        <v>1.0240023239769054</v>
      </c>
      <c r="K25" s="27">
        <f t="shared" si="2"/>
        <v>1.2305574568983446</v>
      </c>
      <c r="L25" s="18"/>
    </row>
    <row r="26" spans="1:14">
      <c r="A26" s="16"/>
      <c r="B26" s="11" t="s">
        <v>19</v>
      </c>
      <c r="C26" s="25">
        <v>1.0336666666666667</v>
      </c>
      <c r="D26" s="25">
        <v>0.79366666666666674</v>
      </c>
      <c r="E26" s="25">
        <v>0.98633333333333317</v>
      </c>
      <c r="F26" s="25">
        <v>0.8706666666666667</v>
      </c>
      <c r="G26" s="26">
        <v>0.73033333333333328</v>
      </c>
      <c r="H26" s="28">
        <f t="shared" si="0"/>
        <v>-16.11791730474733</v>
      </c>
      <c r="I26" s="27">
        <f t="shared" si="3"/>
        <v>-11.726934775261899</v>
      </c>
      <c r="J26" s="28">
        <f t="shared" si="1"/>
        <v>0.79559896873524805</v>
      </c>
      <c r="K26" s="27">
        <f t="shared" si="2"/>
        <v>0.98777384063259888</v>
      </c>
      <c r="L26" s="18"/>
    </row>
    <row r="27" spans="1:14">
      <c r="A27" s="16"/>
      <c r="B27" s="11" t="s">
        <v>9</v>
      </c>
      <c r="C27" s="25">
        <v>0.94533333333333347</v>
      </c>
      <c r="D27" s="25">
        <v>0.4286666666666667</v>
      </c>
      <c r="E27" s="25">
        <v>0.80299999999999994</v>
      </c>
      <c r="F27" s="25">
        <v>0.82433333333333325</v>
      </c>
      <c r="G27" s="26">
        <v>0.71233333333333315</v>
      </c>
      <c r="H27" s="28">
        <f t="shared" si="0"/>
        <v>-13.586736756975348</v>
      </c>
      <c r="I27" s="27">
        <f t="shared" si="3"/>
        <v>2.6567040265670361</v>
      </c>
      <c r="J27" s="28">
        <f t="shared" si="1"/>
        <v>0.77599041359526477</v>
      </c>
      <c r="K27" s="27">
        <f t="shared" si="2"/>
        <v>0.93520854053767855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822.38933333333318</v>
      </c>
      <c r="D13" s="26">
        <v>891.47266666666667</v>
      </c>
      <c r="E13" s="26">
        <v>947.97333333333336</v>
      </c>
      <c r="F13" s="26">
        <v>974.46266666666668</v>
      </c>
      <c r="G13" s="26">
        <v>1104.6109999999999</v>
      </c>
      <c r="H13" s="28">
        <f t="shared" ref="H13:H27" si="0">IF(OR(OR(G13=0,F13=0),G13=""),"",(G13/F13-1)*100)</f>
        <v>13.355907597623018</v>
      </c>
      <c r="I13" s="27">
        <f>IF(OR(OR(G13=0,F13=0),F13=""),"",(F13/E13-1)*100)</f>
        <v>2.7943120762890628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367.91766666666649</v>
      </c>
      <c r="D14" s="25">
        <f>D13-SUM(D15:D27)</f>
        <v>406.73966666666666</v>
      </c>
      <c r="E14" s="25">
        <f>E13-SUM(E15:E27)</f>
        <v>417.77233333333345</v>
      </c>
      <c r="F14" s="25">
        <f>F13-SUM(F15:F27)</f>
        <v>441.26566666666668</v>
      </c>
      <c r="G14" s="26">
        <f>G13-SUM(G15:G27)</f>
        <v>504.00233333333324</v>
      </c>
      <c r="H14" s="28">
        <f t="shared" si="0"/>
        <v>14.217436661361194</v>
      </c>
      <c r="I14" s="27">
        <f>IF(OR(OR(G14=0,F14=0),F14=""),"",(F14/E14-1)*100)</f>
        <v>5.6234775399998327</v>
      </c>
      <c r="J14" s="28">
        <f t="shared" si="1"/>
        <v>45.627133292474298</v>
      </c>
      <c r="K14" s="27">
        <f t="shared" si="2"/>
        <v>45.282973043605566</v>
      </c>
      <c r="L14" s="18"/>
    </row>
    <row r="15" spans="1:15">
      <c r="A15" s="16"/>
      <c r="B15" s="12" t="s">
        <v>5</v>
      </c>
      <c r="C15" s="109">
        <v>146.74866666666665</v>
      </c>
      <c r="D15" s="109">
        <v>159.10900000000001</v>
      </c>
      <c r="E15" s="109">
        <v>200.12199999999999</v>
      </c>
      <c r="F15" s="109">
        <v>171.994</v>
      </c>
      <c r="G15" s="109">
        <v>227.67966666666666</v>
      </c>
      <c r="H15" s="50">
        <f t="shared" si="0"/>
        <v>32.376517010283301</v>
      </c>
      <c r="I15" s="36">
        <f t="shared" ref="I15:I27" si="3">IF(OR(OR(G15=0,F15=0),F15=""),"",(F15/E15-1)*100)</f>
        <v>-14.055426190024079</v>
      </c>
      <c r="J15" s="50">
        <f t="shared" si="1"/>
        <v>20.611750803374825</v>
      </c>
      <c r="K15" s="36">
        <f t="shared" si="2"/>
        <v>17.65013744326788</v>
      </c>
      <c r="L15" s="18"/>
      <c r="N15" s="23" t="s">
        <v>5</v>
      </c>
      <c r="O15" s="34">
        <f>J15</f>
        <v>20.611750803374825</v>
      </c>
    </row>
    <row r="16" spans="1:15">
      <c r="A16" s="16"/>
      <c r="B16" s="11" t="s">
        <v>24</v>
      </c>
      <c r="C16" s="55">
        <v>74.217666666666659</v>
      </c>
      <c r="D16" s="55">
        <v>80.300333333333327</v>
      </c>
      <c r="E16" s="55">
        <v>79.376333333333321</v>
      </c>
      <c r="F16" s="55">
        <v>93.12166666666667</v>
      </c>
      <c r="G16" s="56">
        <v>101.20333333333333</v>
      </c>
      <c r="H16" s="28">
        <f t="shared" si="0"/>
        <v>8.6786104200597727</v>
      </c>
      <c r="I16" s="27">
        <f t="shared" si="3"/>
        <v>17.316664496974354</v>
      </c>
      <c r="J16" s="28">
        <f t="shared" si="1"/>
        <v>9.1618980196044895</v>
      </c>
      <c r="K16" s="27">
        <f t="shared" si="2"/>
        <v>9.556206702634066</v>
      </c>
      <c r="L16" s="18"/>
      <c r="N16" s="23" t="s">
        <v>39</v>
      </c>
      <c r="O16" s="34">
        <f>100-O15</f>
        <v>79.388249196625168</v>
      </c>
    </row>
    <row r="17" spans="1:14">
      <c r="A17" s="16"/>
      <c r="B17" s="11" t="s">
        <v>25</v>
      </c>
      <c r="C17" s="25">
        <v>66.070666666666668</v>
      </c>
      <c r="D17" s="25">
        <v>61.165333333333336</v>
      </c>
      <c r="E17" s="25">
        <v>58.195</v>
      </c>
      <c r="F17" s="25">
        <v>66.082333333333338</v>
      </c>
      <c r="G17" s="26">
        <v>68.579000000000008</v>
      </c>
      <c r="H17" s="28">
        <f t="shared" si="0"/>
        <v>3.7781151795487578</v>
      </c>
      <c r="I17" s="27">
        <f t="shared" si="3"/>
        <v>13.553283500873503</v>
      </c>
      <c r="J17" s="28">
        <f t="shared" si="1"/>
        <v>6.2084299359684101</v>
      </c>
      <c r="K17" s="27">
        <f t="shared" si="2"/>
        <v>6.7814125254670277</v>
      </c>
      <c r="L17" s="18"/>
    </row>
    <row r="18" spans="1:14">
      <c r="A18" s="16"/>
      <c r="B18" s="11" t="s">
        <v>26</v>
      </c>
      <c r="C18" s="25">
        <v>42.784999999999997</v>
      </c>
      <c r="D18" s="25">
        <v>43.179666666666662</v>
      </c>
      <c r="E18" s="25">
        <v>46.042666666666662</v>
      </c>
      <c r="F18" s="25">
        <v>54.507333333333328</v>
      </c>
      <c r="G18" s="26">
        <v>55.472333333333331</v>
      </c>
      <c r="H18" s="28">
        <f t="shared" si="0"/>
        <v>1.7704039823387641</v>
      </c>
      <c r="I18" s="27">
        <f t="shared" si="3"/>
        <v>18.384397080968373</v>
      </c>
      <c r="J18" s="28">
        <f t="shared" si="1"/>
        <v>5.0218885502075699</v>
      </c>
      <c r="K18" s="27">
        <f t="shared" si="2"/>
        <v>5.5935784097081873</v>
      </c>
      <c r="L18" s="18"/>
    </row>
    <row r="19" spans="1:14">
      <c r="A19" s="16"/>
      <c r="B19" s="11" t="s">
        <v>6</v>
      </c>
      <c r="C19" s="25">
        <v>22.518000000000001</v>
      </c>
      <c r="D19" s="25">
        <v>24.825999999999997</v>
      </c>
      <c r="E19" s="25">
        <v>28.467666666666663</v>
      </c>
      <c r="F19" s="25">
        <v>29.013333333333332</v>
      </c>
      <c r="G19" s="26">
        <v>27.016333333333332</v>
      </c>
      <c r="H19" s="28">
        <f t="shared" si="0"/>
        <v>-6.8830422794117663</v>
      </c>
      <c r="I19" s="27">
        <f t="shared" si="3"/>
        <v>1.9167944919967761</v>
      </c>
      <c r="J19" s="28">
        <f t="shared" si="1"/>
        <v>2.4457780461477689</v>
      </c>
      <c r="K19" s="27">
        <f t="shared" si="2"/>
        <v>2.9773673559582234</v>
      </c>
      <c r="L19" s="18"/>
    </row>
    <row r="20" spans="1:14">
      <c r="A20" s="16"/>
      <c r="B20" s="11" t="s">
        <v>20</v>
      </c>
      <c r="C20" s="25">
        <v>19.233333333333331</v>
      </c>
      <c r="D20" s="25">
        <v>27.022666666666666</v>
      </c>
      <c r="E20" s="25">
        <v>23.440666666666669</v>
      </c>
      <c r="F20" s="25">
        <v>28.704999999999998</v>
      </c>
      <c r="G20" s="26">
        <v>25.740333333333336</v>
      </c>
      <c r="H20" s="28">
        <f t="shared" si="0"/>
        <v>-10.328049700981234</v>
      </c>
      <c r="I20" s="27">
        <f t="shared" si="3"/>
        <v>22.458121213844873</v>
      </c>
      <c r="J20" s="28">
        <f t="shared" si="1"/>
        <v>2.3302622672898727</v>
      </c>
      <c r="K20" s="27">
        <f t="shared" si="2"/>
        <v>2.9457259864239709</v>
      </c>
      <c r="L20" s="18"/>
    </row>
    <row r="21" spans="1:14">
      <c r="A21" s="16"/>
      <c r="B21" s="11" t="s">
        <v>21</v>
      </c>
      <c r="C21" s="25">
        <v>16.550666666666668</v>
      </c>
      <c r="D21" s="25">
        <v>18.896666666666668</v>
      </c>
      <c r="E21" s="25">
        <v>21.562666666666669</v>
      </c>
      <c r="F21" s="25">
        <v>21.695</v>
      </c>
      <c r="G21" s="26">
        <v>20.022333333333336</v>
      </c>
      <c r="H21" s="28">
        <f t="shared" si="0"/>
        <v>-7.7099177998002482</v>
      </c>
      <c r="I21" s="27">
        <f t="shared" si="3"/>
        <v>0.61371506307197343</v>
      </c>
      <c r="J21" s="28">
        <f t="shared" si="1"/>
        <v>1.812613973003468</v>
      </c>
      <c r="K21" s="27">
        <f t="shared" si="2"/>
        <v>2.2263551742019874</v>
      </c>
      <c r="L21" s="18"/>
    </row>
    <row r="22" spans="1:14">
      <c r="A22" s="16"/>
      <c r="B22" s="11" t="s">
        <v>19</v>
      </c>
      <c r="C22" s="25">
        <v>12.009666666666666</v>
      </c>
      <c r="D22" s="25">
        <v>11.059666666666667</v>
      </c>
      <c r="E22" s="25">
        <v>14.491999999999999</v>
      </c>
      <c r="F22" s="25">
        <v>14.212999999999999</v>
      </c>
      <c r="G22" s="26">
        <v>18.146666666666665</v>
      </c>
      <c r="H22" s="28">
        <f t="shared" si="0"/>
        <v>27.676540256572622</v>
      </c>
      <c r="I22" s="27">
        <f t="shared" si="3"/>
        <v>-1.9252001104057448</v>
      </c>
      <c r="J22" s="28">
        <f t="shared" si="1"/>
        <v>1.6428106063280798</v>
      </c>
      <c r="K22" s="27">
        <f t="shared" si="2"/>
        <v>1.4585474114281101</v>
      </c>
      <c r="L22" s="18"/>
    </row>
    <row r="23" spans="1:14">
      <c r="A23" s="16"/>
      <c r="B23" s="11" t="s">
        <v>23</v>
      </c>
      <c r="C23" s="25">
        <v>15.279333333333332</v>
      </c>
      <c r="D23" s="25">
        <v>19.147666666666666</v>
      </c>
      <c r="E23" s="25">
        <v>18.27333333333333</v>
      </c>
      <c r="F23" s="25">
        <v>15.446666666666665</v>
      </c>
      <c r="G23" s="26">
        <v>15.761000000000001</v>
      </c>
      <c r="H23" s="28">
        <f t="shared" si="0"/>
        <v>2.0349589987052275</v>
      </c>
      <c r="I23" s="27">
        <f t="shared" si="3"/>
        <v>-15.468807004742791</v>
      </c>
      <c r="J23" s="28">
        <f t="shared" si="1"/>
        <v>1.426837139952436</v>
      </c>
      <c r="K23" s="27">
        <f t="shared" si="2"/>
        <v>1.5851470964511041</v>
      </c>
      <c r="L23" s="18"/>
    </row>
    <row r="24" spans="1:14">
      <c r="A24" s="16"/>
      <c r="B24" s="11" t="s">
        <v>8</v>
      </c>
      <c r="C24" s="25">
        <v>11.034333333333334</v>
      </c>
      <c r="D24" s="25">
        <v>12.938666666666668</v>
      </c>
      <c r="E24" s="25">
        <v>14.091000000000001</v>
      </c>
      <c r="F24" s="25">
        <v>12.122</v>
      </c>
      <c r="G24" s="26">
        <v>14.420666666666667</v>
      </c>
      <c r="H24" s="28">
        <f t="shared" si="0"/>
        <v>18.962767420117711</v>
      </c>
      <c r="I24" s="27">
        <f t="shared" si="3"/>
        <v>-13.973458235753322</v>
      </c>
      <c r="J24" s="28">
        <f t="shared" si="1"/>
        <v>1.3054972896944417</v>
      </c>
      <c r="K24" s="27">
        <f t="shared" si="2"/>
        <v>1.2439676156569022</v>
      </c>
      <c r="L24" s="18"/>
    </row>
    <row r="25" spans="1:14">
      <c r="A25" s="16"/>
      <c r="B25" s="11" t="s">
        <v>9</v>
      </c>
      <c r="C25" s="25">
        <v>8.3789999999999996</v>
      </c>
      <c r="D25" s="25">
        <v>8.2376666666666676</v>
      </c>
      <c r="E25" s="25">
        <v>9.0180000000000007</v>
      </c>
      <c r="F25" s="25">
        <v>9.2336666666666662</v>
      </c>
      <c r="G25" s="26">
        <v>9.3283333333333331</v>
      </c>
      <c r="H25" s="28">
        <f t="shared" si="0"/>
        <v>1.0252337460741501</v>
      </c>
      <c r="I25" s="27">
        <f t="shared" si="3"/>
        <v>2.3915132697567731</v>
      </c>
      <c r="J25" s="28">
        <f t="shared" si="1"/>
        <v>0.84449035301416819</v>
      </c>
      <c r="K25" s="27">
        <f t="shared" si="2"/>
        <v>0.94756494861441587</v>
      </c>
      <c r="L25" s="18"/>
    </row>
    <row r="26" spans="1:14">
      <c r="A26" s="16"/>
      <c r="B26" s="11" t="s">
        <v>22</v>
      </c>
      <c r="C26" s="25">
        <v>9.0619999999999994</v>
      </c>
      <c r="D26" s="25">
        <v>11.231</v>
      </c>
      <c r="E26" s="25">
        <v>10.204666666666666</v>
      </c>
      <c r="F26" s="25">
        <v>9.7739999999999991</v>
      </c>
      <c r="G26" s="26">
        <v>9.15</v>
      </c>
      <c r="H26" s="28">
        <f t="shared" si="0"/>
        <v>-6.3842848373234951</v>
      </c>
      <c r="I26" s="27">
        <f t="shared" si="3"/>
        <v>-4.2202913699614601</v>
      </c>
      <c r="J26" s="28">
        <f t="shared" si="1"/>
        <v>0.82834590638695449</v>
      </c>
      <c r="K26" s="27">
        <f t="shared" si="2"/>
        <v>1.0030143107928198</v>
      </c>
      <c r="L26" s="18"/>
    </row>
    <row r="27" spans="1:14">
      <c r="A27" s="16"/>
      <c r="B27" s="11" t="s">
        <v>11</v>
      </c>
      <c r="C27" s="25">
        <v>10.583333333333334</v>
      </c>
      <c r="D27" s="25">
        <v>7.6186666666666669</v>
      </c>
      <c r="E27" s="25">
        <v>6.915</v>
      </c>
      <c r="F27" s="25">
        <v>7.2889999999999988</v>
      </c>
      <c r="G27" s="26">
        <v>8.0886666666666667</v>
      </c>
      <c r="H27" s="28">
        <f t="shared" si="0"/>
        <v>10.970869346503886</v>
      </c>
      <c r="I27" s="27">
        <f t="shared" si="3"/>
        <v>5.408532176428027</v>
      </c>
      <c r="J27" s="28">
        <f t="shared" si="1"/>
        <v>0.73226381655321804</v>
      </c>
      <c r="K27" s="27">
        <f t="shared" si="2"/>
        <v>0.74800197578973426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4241.9466666666667</v>
      </c>
      <c r="D13" s="26">
        <v>4393.1459999999997</v>
      </c>
      <c r="E13" s="26">
        <v>4495.0203333333329</v>
      </c>
      <c r="F13" s="26">
        <v>5073.842333333333</v>
      </c>
      <c r="G13" s="26">
        <v>5161.4693333333335</v>
      </c>
      <c r="H13" s="28">
        <f t="shared" ref="H13:H27" si="0">IF(OR(OR(G13=0,F13=0),G13=""),"",(G13/F13-1)*100)</f>
        <v>1.7270343507586494</v>
      </c>
      <c r="I13" s="27">
        <f>IF(OR(OR(G13=0,F13=0),F13=""),"",(F13/E13-1)*100)</f>
        <v>12.87696066039301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1854.4256666666665</v>
      </c>
      <c r="D14" s="25">
        <f>D13-SUM(D15:D27)</f>
        <v>1913.3266666666668</v>
      </c>
      <c r="E14" s="25">
        <f>E13-SUM(E15:E27)</f>
        <v>1950.9143333333323</v>
      </c>
      <c r="F14" s="25">
        <f>F13-SUM(F15:F27)</f>
        <v>2272.2436666666663</v>
      </c>
      <c r="G14" s="26">
        <f>G13-SUM(G15:G27)</f>
        <v>2292.6406666666667</v>
      </c>
      <c r="H14" s="28">
        <f t="shared" si="0"/>
        <v>0.89765900986853442</v>
      </c>
      <c r="I14" s="27">
        <f>IF(OR(OR(G14=0,F14=0),F14=""),"",(F14/E14-1)*100)</f>
        <v>16.47070442013263</v>
      </c>
      <c r="J14" s="28">
        <f t="shared" si="1"/>
        <v>44.418372339452695</v>
      </c>
      <c r="K14" s="27">
        <f t="shared" si="2"/>
        <v>44.783489856175393</v>
      </c>
      <c r="L14" s="18"/>
    </row>
    <row r="15" spans="1:15">
      <c r="A15" s="16"/>
      <c r="B15" s="12" t="s">
        <v>5</v>
      </c>
      <c r="C15" s="109">
        <v>869.03533333333337</v>
      </c>
      <c r="D15" s="109">
        <v>857.04</v>
      </c>
      <c r="E15" s="109">
        <v>942.76599999999996</v>
      </c>
      <c r="F15" s="109">
        <v>990.95600000000002</v>
      </c>
      <c r="G15" s="109">
        <v>1087.009</v>
      </c>
      <c r="H15" s="50">
        <f t="shared" si="0"/>
        <v>9.6929631588082543</v>
      </c>
      <c r="I15" s="36">
        <f t="shared" ref="I15:I27" si="3">IF(OR(OR(G15=0,F15=0),F15=""),"",(F15/E15-1)*100)</f>
        <v>5.1115547230171643</v>
      </c>
      <c r="J15" s="50">
        <f t="shared" si="1"/>
        <v>21.060068941608876</v>
      </c>
      <c r="K15" s="36">
        <f t="shared" si="2"/>
        <v>19.530681777196204</v>
      </c>
      <c r="L15" s="18"/>
      <c r="N15" s="23" t="s">
        <v>5</v>
      </c>
      <c r="O15" s="34">
        <f>J15</f>
        <v>21.060068941608876</v>
      </c>
    </row>
    <row r="16" spans="1:15">
      <c r="A16" s="16"/>
      <c r="B16" s="11" t="s">
        <v>24</v>
      </c>
      <c r="C16" s="55">
        <v>364.28800000000001</v>
      </c>
      <c r="D16" s="55">
        <v>396.57499999999999</v>
      </c>
      <c r="E16" s="55">
        <v>385.88733333333334</v>
      </c>
      <c r="F16" s="55">
        <v>471.8633333333334</v>
      </c>
      <c r="G16" s="56">
        <v>450.03933333333333</v>
      </c>
      <c r="H16" s="28">
        <f t="shared" si="0"/>
        <v>-4.6250679928510507</v>
      </c>
      <c r="I16" s="27">
        <f t="shared" si="3"/>
        <v>22.280078295737461</v>
      </c>
      <c r="J16" s="28">
        <f t="shared" si="1"/>
        <v>8.7192096720778718</v>
      </c>
      <c r="K16" s="27">
        <f t="shared" si="2"/>
        <v>9.2999210920165911</v>
      </c>
      <c r="L16" s="18"/>
      <c r="N16" s="23" t="s">
        <v>39</v>
      </c>
      <c r="O16" s="34">
        <f>100-O15</f>
        <v>78.939931058391124</v>
      </c>
    </row>
    <row r="17" spans="1:14">
      <c r="A17" s="16"/>
      <c r="B17" s="11" t="s">
        <v>25</v>
      </c>
      <c r="C17" s="25">
        <v>298.72533333333331</v>
      </c>
      <c r="D17" s="25">
        <v>322.84099999999995</v>
      </c>
      <c r="E17" s="25">
        <v>305.29633333333334</v>
      </c>
      <c r="F17" s="25">
        <v>348.44866666666667</v>
      </c>
      <c r="G17" s="26">
        <v>336.05666666666667</v>
      </c>
      <c r="H17" s="28">
        <f t="shared" si="0"/>
        <v>-3.5563344576819533</v>
      </c>
      <c r="I17" s="27">
        <f t="shared" si="3"/>
        <v>14.134573075995016</v>
      </c>
      <c r="J17" s="28">
        <f t="shared" si="1"/>
        <v>6.5108720979194041</v>
      </c>
      <c r="K17" s="27">
        <f t="shared" si="2"/>
        <v>6.8675501478925218</v>
      </c>
      <c r="L17" s="18"/>
    </row>
    <row r="18" spans="1:14">
      <c r="A18" s="16"/>
      <c r="B18" s="11" t="s">
        <v>26</v>
      </c>
      <c r="C18" s="25">
        <v>208.41233333333335</v>
      </c>
      <c r="D18" s="25">
        <v>214.70500000000001</v>
      </c>
      <c r="E18" s="25">
        <v>207.36866666666666</v>
      </c>
      <c r="F18" s="25">
        <v>231.85599999999999</v>
      </c>
      <c r="G18" s="26">
        <v>221.95766666666668</v>
      </c>
      <c r="H18" s="28">
        <f t="shared" si="0"/>
        <v>-4.2691728199112049</v>
      </c>
      <c r="I18" s="27">
        <f t="shared" si="3"/>
        <v>11.80859853465488</v>
      </c>
      <c r="J18" s="28">
        <f t="shared" si="1"/>
        <v>4.3002806435996774</v>
      </c>
      <c r="K18" s="27">
        <f t="shared" si="2"/>
        <v>4.5696335196856408</v>
      </c>
      <c r="L18" s="18"/>
    </row>
    <row r="19" spans="1:14">
      <c r="A19" s="16"/>
      <c r="B19" s="11" t="s">
        <v>20</v>
      </c>
      <c r="C19" s="25">
        <v>119.31466666666665</v>
      </c>
      <c r="D19" s="25">
        <v>133.03166666666667</v>
      </c>
      <c r="E19" s="25">
        <v>131.87066666666666</v>
      </c>
      <c r="F19" s="25">
        <v>162.69666666666669</v>
      </c>
      <c r="G19" s="26">
        <v>163.39599999999999</v>
      </c>
      <c r="H19" s="28">
        <f t="shared" si="0"/>
        <v>0.42983875924520465</v>
      </c>
      <c r="I19" s="27">
        <f t="shared" si="3"/>
        <v>23.375933995935426</v>
      </c>
      <c r="J19" s="28">
        <f t="shared" si="1"/>
        <v>3.1656877033981532</v>
      </c>
      <c r="K19" s="27">
        <f t="shared" si="2"/>
        <v>3.2065771062259398</v>
      </c>
      <c r="L19" s="18"/>
    </row>
    <row r="20" spans="1:14">
      <c r="A20" s="16"/>
      <c r="B20" s="11" t="s">
        <v>21</v>
      </c>
      <c r="C20" s="25">
        <v>96.825666666666663</v>
      </c>
      <c r="D20" s="25">
        <v>110.753</v>
      </c>
      <c r="E20" s="25">
        <v>119.16399999999999</v>
      </c>
      <c r="F20" s="25">
        <v>118.625</v>
      </c>
      <c r="G20" s="26">
        <v>119.05833333333334</v>
      </c>
      <c r="H20" s="28">
        <f t="shared" si="0"/>
        <v>0.36529680365298134</v>
      </c>
      <c r="I20" s="27">
        <f t="shared" si="3"/>
        <v>-0.45231781410491889</v>
      </c>
      <c r="J20" s="28">
        <f t="shared" si="1"/>
        <v>2.3066752051483017</v>
      </c>
      <c r="K20" s="27">
        <f t="shared" si="2"/>
        <v>2.3379717422568711</v>
      </c>
      <c r="L20" s="18"/>
    </row>
    <row r="21" spans="1:14">
      <c r="A21" s="16"/>
      <c r="B21" s="11" t="s">
        <v>6</v>
      </c>
      <c r="C21" s="25">
        <v>94.185999999999993</v>
      </c>
      <c r="D21" s="25">
        <v>94.492666666666651</v>
      </c>
      <c r="E21" s="25">
        <v>97.673999999999992</v>
      </c>
      <c r="F21" s="25">
        <v>105.074</v>
      </c>
      <c r="G21" s="26">
        <v>105.33933333333334</v>
      </c>
      <c r="H21" s="28">
        <f t="shared" si="0"/>
        <v>0.25252044590797773</v>
      </c>
      <c r="I21" s="27">
        <f t="shared" si="3"/>
        <v>7.5762229457174035</v>
      </c>
      <c r="J21" s="28">
        <f t="shared" si="1"/>
        <v>2.0408787988536599</v>
      </c>
      <c r="K21" s="27">
        <f t="shared" si="2"/>
        <v>2.0708960408505663</v>
      </c>
      <c r="L21" s="18"/>
    </row>
    <row r="22" spans="1:14">
      <c r="A22" s="16"/>
      <c r="B22" s="11" t="s">
        <v>23</v>
      </c>
      <c r="C22" s="25">
        <v>76.641666666666666</v>
      </c>
      <c r="D22" s="25">
        <v>76.278000000000006</v>
      </c>
      <c r="E22" s="25">
        <v>79.061333333333337</v>
      </c>
      <c r="F22" s="25">
        <v>81.119000000000014</v>
      </c>
      <c r="G22" s="26">
        <v>85.787333333333336</v>
      </c>
      <c r="H22" s="28">
        <f t="shared" si="0"/>
        <v>5.7549197269854524</v>
      </c>
      <c r="I22" s="27">
        <f t="shared" si="3"/>
        <v>2.6026207501349319</v>
      </c>
      <c r="J22" s="28">
        <f t="shared" si="1"/>
        <v>1.6620719371383135</v>
      </c>
      <c r="K22" s="27">
        <f t="shared" si="2"/>
        <v>1.5987686386523512</v>
      </c>
      <c r="L22" s="18"/>
    </row>
    <row r="23" spans="1:14">
      <c r="A23" s="16"/>
      <c r="B23" s="11" t="s">
        <v>19</v>
      </c>
      <c r="C23" s="25">
        <v>59.701666666666675</v>
      </c>
      <c r="D23" s="25">
        <v>61.917333333333325</v>
      </c>
      <c r="E23" s="25">
        <v>61.928666666666665</v>
      </c>
      <c r="F23" s="25">
        <v>68.778999999999996</v>
      </c>
      <c r="G23" s="26">
        <v>73.181666666666658</v>
      </c>
      <c r="H23" s="28">
        <f t="shared" si="0"/>
        <v>6.4011786543373139</v>
      </c>
      <c r="I23" s="27">
        <f t="shared" si="3"/>
        <v>11.061651577621557</v>
      </c>
      <c r="J23" s="28">
        <f t="shared" si="1"/>
        <v>1.4178456160545496</v>
      </c>
      <c r="K23" s="27">
        <f t="shared" si="2"/>
        <v>1.3555604506696339</v>
      </c>
      <c r="L23" s="18"/>
    </row>
    <row r="24" spans="1:14">
      <c r="A24" s="16"/>
      <c r="B24" s="11" t="s">
        <v>8</v>
      </c>
      <c r="C24" s="25">
        <v>69.855000000000004</v>
      </c>
      <c r="D24" s="25">
        <v>73.038666666666657</v>
      </c>
      <c r="E24" s="25">
        <v>75.11866666666667</v>
      </c>
      <c r="F24" s="25">
        <v>74.328999999999994</v>
      </c>
      <c r="G24" s="26">
        <v>69.146333333333345</v>
      </c>
      <c r="H24" s="28">
        <f t="shared" si="0"/>
        <v>-6.9726037840770694</v>
      </c>
      <c r="I24" s="27">
        <f t="shared" si="3"/>
        <v>-1.0512256163581313</v>
      </c>
      <c r="J24" s="28">
        <f t="shared" si="1"/>
        <v>1.3396637443291344</v>
      </c>
      <c r="K24" s="27">
        <f t="shared" si="2"/>
        <v>1.464945008473854</v>
      </c>
      <c r="L24" s="18"/>
    </row>
    <row r="25" spans="1:14">
      <c r="A25" s="16"/>
      <c r="B25" s="11" t="s">
        <v>11</v>
      </c>
      <c r="C25" s="25">
        <v>47.588333333333331</v>
      </c>
      <c r="D25" s="25">
        <v>49.156000000000006</v>
      </c>
      <c r="E25" s="25">
        <v>48.295333333333332</v>
      </c>
      <c r="F25" s="25">
        <v>54.414666666666669</v>
      </c>
      <c r="G25" s="26">
        <v>58.599333333333334</v>
      </c>
      <c r="H25" s="28">
        <f t="shared" si="0"/>
        <v>7.6903285878807237</v>
      </c>
      <c r="I25" s="27">
        <f t="shared" si="3"/>
        <v>12.670651408693745</v>
      </c>
      <c r="J25" s="28">
        <f t="shared" si="1"/>
        <v>1.1353227065574609</v>
      </c>
      <c r="K25" s="27">
        <f t="shared" si="2"/>
        <v>1.0724548200716</v>
      </c>
      <c r="L25" s="18"/>
    </row>
    <row r="26" spans="1:14">
      <c r="A26" s="16"/>
      <c r="B26" s="11" t="s">
        <v>22</v>
      </c>
      <c r="C26" s="25">
        <v>42.759333333333338</v>
      </c>
      <c r="D26" s="25">
        <v>47.516666666666673</v>
      </c>
      <c r="E26" s="25">
        <v>43.864666666666665</v>
      </c>
      <c r="F26" s="25">
        <v>49.032999999999994</v>
      </c>
      <c r="G26" s="26">
        <v>50.169666666666672</v>
      </c>
      <c r="H26" s="28">
        <f t="shared" si="0"/>
        <v>2.3181666768639086</v>
      </c>
      <c r="I26" s="27">
        <f t="shared" si="3"/>
        <v>11.782452087481188</v>
      </c>
      <c r="J26" s="28">
        <f t="shared" si="1"/>
        <v>0.97200357934252324</v>
      </c>
      <c r="K26" s="27">
        <f t="shared" si="2"/>
        <v>0.96638793203861861</v>
      </c>
      <c r="L26" s="18"/>
    </row>
    <row r="27" spans="1:14">
      <c r="A27" s="16"/>
      <c r="B27" s="11" t="s">
        <v>9</v>
      </c>
      <c r="C27" s="25">
        <v>40.187666666666665</v>
      </c>
      <c r="D27" s="25">
        <v>42.474333333333334</v>
      </c>
      <c r="E27" s="25">
        <v>45.810333333333325</v>
      </c>
      <c r="F27" s="25">
        <v>44.404333333333334</v>
      </c>
      <c r="G27" s="26">
        <v>49.087999999999994</v>
      </c>
      <c r="H27" s="28">
        <f t="shared" si="0"/>
        <v>10.547769361849046</v>
      </c>
      <c r="I27" s="27">
        <f t="shared" si="3"/>
        <v>-3.0691765322234277</v>
      </c>
      <c r="J27" s="28">
        <f t="shared" si="1"/>
        <v>0.95104701451937967</v>
      </c>
      <c r="K27" s="27">
        <f t="shared" si="2"/>
        <v>0.87516186779421024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1366.961</v>
      </c>
      <c r="D13" s="26">
        <v>1418.4443333333336</v>
      </c>
      <c r="E13" s="26">
        <v>1376.9923333333334</v>
      </c>
      <c r="F13" s="26">
        <v>1580.4743333333333</v>
      </c>
      <c r="G13" s="26">
        <v>1664.296</v>
      </c>
      <c r="H13" s="28">
        <f t="shared" ref="H13:H27" si="0">IF(OR(OR(G13=0,F13=0),G13=""),"",(G13/F13-1)*100)</f>
        <v>5.3035765844979377</v>
      </c>
      <c r="I13" s="27">
        <f>IF(OR(OR(G13=0,F13=0),F13=""),"",(F13/E13-1)*100)</f>
        <v>14.777279079501039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582.66199999999992</v>
      </c>
      <c r="D14" s="25">
        <f>D13-SUM(D15:D27)</f>
        <v>585.43133333333344</v>
      </c>
      <c r="E14" s="25">
        <f>E13-SUM(E15:E27)</f>
        <v>569.65000000000009</v>
      </c>
      <c r="F14" s="25">
        <f>F13-SUM(F15:F27)</f>
        <v>702.49399999999991</v>
      </c>
      <c r="G14" s="26">
        <f>G13-SUM(G15:G27)</f>
        <v>747.76833333333354</v>
      </c>
      <c r="H14" s="28">
        <f t="shared" si="0"/>
        <v>6.4448000030368435</v>
      </c>
      <c r="I14" s="27">
        <f>IF(OR(OR(G14=0,F14=0),F14=""),"",(F14/E14-1)*100)</f>
        <v>23.320284385148749</v>
      </c>
      <c r="J14" s="28">
        <f t="shared" si="1"/>
        <v>44.930008444010774</v>
      </c>
      <c r="K14" s="27">
        <f t="shared" si="2"/>
        <v>44.448301701830857</v>
      </c>
      <c r="L14" s="18"/>
    </row>
    <row r="15" spans="1:15">
      <c r="A15" s="16"/>
      <c r="B15" s="12" t="s">
        <v>5</v>
      </c>
      <c r="C15" s="109">
        <v>301.0023333333333</v>
      </c>
      <c r="D15" s="109">
        <v>304.70533333333333</v>
      </c>
      <c r="E15" s="109">
        <v>293.28933333333333</v>
      </c>
      <c r="F15" s="109">
        <v>350.68599999999998</v>
      </c>
      <c r="G15" s="109">
        <v>343.58833333333331</v>
      </c>
      <c r="H15" s="50">
        <f t="shared" si="0"/>
        <v>-2.0239378437310496</v>
      </c>
      <c r="I15" s="36">
        <f t="shared" ref="I15:I27" si="3">IF(OR(OR(G15=0,F15=0),F15=""),"",(F15/E15-1)*100)</f>
        <v>19.569980951688205</v>
      </c>
      <c r="J15" s="50">
        <f t="shared" si="1"/>
        <v>20.644664971455395</v>
      </c>
      <c r="K15" s="36">
        <f t="shared" si="2"/>
        <v>22.188655177991922</v>
      </c>
      <c r="L15" s="18"/>
      <c r="N15" s="23" t="s">
        <v>5</v>
      </c>
      <c r="O15" s="34">
        <f>J15</f>
        <v>20.644664971455395</v>
      </c>
    </row>
    <row r="16" spans="1:15">
      <c r="A16" s="16"/>
      <c r="B16" s="11" t="s">
        <v>24</v>
      </c>
      <c r="C16" s="55">
        <v>115.78833333333334</v>
      </c>
      <c r="D16" s="55">
        <v>126.62766666666668</v>
      </c>
      <c r="E16" s="55">
        <v>116.34866666666666</v>
      </c>
      <c r="F16" s="55">
        <v>115.32266666666668</v>
      </c>
      <c r="G16" s="56">
        <v>137.88233333333332</v>
      </c>
      <c r="H16" s="28">
        <f t="shared" si="0"/>
        <v>19.562213846367271</v>
      </c>
      <c r="I16" s="27">
        <f t="shared" si="3"/>
        <v>-0.88183219403744628</v>
      </c>
      <c r="J16" s="28">
        <f t="shared" si="1"/>
        <v>8.284724191690259</v>
      </c>
      <c r="K16" s="27">
        <f t="shared" si="2"/>
        <v>7.2967124004755535</v>
      </c>
      <c r="L16" s="18"/>
      <c r="N16" s="23" t="s">
        <v>39</v>
      </c>
      <c r="O16" s="34">
        <f>100-O15</f>
        <v>79.355335028544602</v>
      </c>
    </row>
    <row r="17" spans="1:14">
      <c r="A17" s="16"/>
      <c r="B17" s="11" t="s">
        <v>25</v>
      </c>
      <c r="C17" s="25">
        <v>83.454999999999998</v>
      </c>
      <c r="D17" s="25">
        <v>93.430333333333337</v>
      </c>
      <c r="E17" s="25">
        <v>82.788666666666657</v>
      </c>
      <c r="F17" s="25">
        <v>92.25200000000001</v>
      </c>
      <c r="G17" s="26">
        <v>91.306333333333328</v>
      </c>
      <c r="H17" s="28">
        <f t="shared" si="0"/>
        <v>-1.0250906936073778</v>
      </c>
      <c r="I17" s="27">
        <f t="shared" si="3"/>
        <v>11.430711127932192</v>
      </c>
      <c r="J17" s="28">
        <f t="shared" si="1"/>
        <v>5.4861835474779319</v>
      </c>
      <c r="K17" s="27">
        <f t="shared" si="2"/>
        <v>5.8369818512290514</v>
      </c>
      <c r="L17" s="18"/>
    </row>
    <row r="18" spans="1:14">
      <c r="A18" s="16"/>
      <c r="B18" s="11" t="s">
        <v>26</v>
      </c>
      <c r="C18" s="25">
        <v>81.915333333333322</v>
      </c>
      <c r="D18" s="25">
        <v>81.717333333333343</v>
      </c>
      <c r="E18" s="25">
        <v>76.88</v>
      </c>
      <c r="F18" s="25">
        <v>79.814000000000007</v>
      </c>
      <c r="G18" s="26">
        <v>86.894666666666652</v>
      </c>
      <c r="H18" s="28">
        <f t="shared" si="0"/>
        <v>8.8714594766164279</v>
      </c>
      <c r="I18" s="27">
        <f t="shared" si="3"/>
        <v>3.8163371488033393</v>
      </c>
      <c r="J18" s="28">
        <f t="shared" si="1"/>
        <v>5.2211065018882845</v>
      </c>
      <c r="K18" s="27">
        <f t="shared" si="2"/>
        <v>5.0500029210639932</v>
      </c>
      <c r="L18" s="18"/>
    </row>
    <row r="19" spans="1:14">
      <c r="A19" s="16"/>
      <c r="B19" s="11" t="s">
        <v>20</v>
      </c>
      <c r="C19" s="25">
        <v>41.099333333333334</v>
      </c>
      <c r="D19" s="25">
        <v>40.945999999999998</v>
      </c>
      <c r="E19" s="25">
        <v>45.688333333333333</v>
      </c>
      <c r="F19" s="25">
        <v>50.272999999999996</v>
      </c>
      <c r="G19" s="26">
        <v>58.920666666666669</v>
      </c>
      <c r="H19" s="28">
        <f t="shared" si="0"/>
        <v>17.201413614995474</v>
      </c>
      <c r="I19" s="27">
        <f t="shared" si="3"/>
        <v>10.034655090650425</v>
      </c>
      <c r="J19" s="28">
        <f t="shared" si="1"/>
        <v>3.5402756881388089</v>
      </c>
      <c r="K19" s="27">
        <f t="shared" si="2"/>
        <v>3.1808805078137929</v>
      </c>
      <c r="L19" s="18"/>
    </row>
    <row r="20" spans="1:14">
      <c r="A20" s="16"/>
      <c r="B20" s="11" t="s">
        <v>6</v>
      </c>
      <c r="C20" s="25">
        <v>40.466666666666669</v>
      </c>
      <c r="D20" s="25">
        <v>47.579333333333331</v>
      </c>
      <c r="E20" s="25">
        <v>45.204999999999998</v>
      </c>
      <c r="F20" s="25">
        <v>43.111333333333334</v>
      </c>
      <c r="G20" s="26">
        <v>53.68366666666666</v>
      </c>
      <c r="H20" s="28">
        <f t="shared" si="0"/>
        <v>24.523327199344315</v>
      </c>
      <c r="I20" s="27">
        <f t="shared" si="3"/>
        <v>-4.6314935663459007</v>
      </c>
      <c r="J20" s="28">
        <f t="shared" si="1"/>
        <v>3.2256081049685066</v>
      </c>
      <c r="K20" s="27">
        <f t="shared" si="2"/>
        <v>2.7277465014195106</v>
      </c>
      <c r="L20" s="18"/>
    </row>
    <row r="21" spans="1:14">
      <c r="A21" s="16"/>
      <c r="B21" s="11" t="s">
        <v>21</v>
      </c>
      <c r="C21" s="25">
        <v>28.102666666666664</v>
      </c>
      <c r="D21" s="25">
        <v>31.49</v>
      </c>
      <c r="E21" s="25">
        <v>34.612333333333332</v>
      </c>
      <c r="F21" s="25">
        <v>32.991999999999997</v>
      </c>
      <c r="G21" s="26">
        <v>29.552999999999997</v>
      </c>
      <c r="H21" s="28">
        <f t="shared" si="0"/>
        <v>-10.423739088263817</v>
      </c>
      <c r="I21" s="27">
        <f t="shared" si="3"/>
        <v>-4.6813756175544396</v>
      </c>
      <c r="J21" s="28">
        <f t="shared" si="1"/>
        <v>1.7757057638785407</v>
      </c>
      <c r="K21" s="27">
        <f t="shared" si="2"/>
        <v>2.0874745830523871</v>
      </c>
      <c r="L21" s="18"/>
    </row>
    <row r="22" spans="1:14">
      <c r="A22" s="16"/>
      <c r="B22" s="11" t="s">
        <v>23</v>
      </c>
      <c r="C22" s="25">
        <v>17.955333333333332</v>
      </c>
      <c r="D22" s="25">
        <v>20.615666666666666</v>
      </c>
      <c r="E22" s="25">
        <v>21.079666666666665</v>
      </c>
      <c r="F22" s="25">
        <v>20.57</v>
      </c>
      <c r="G22" s="26">
        <v>23.546666666666667</v>
      </c>
      <c r="H22" s="28">
        <f t="shared" si="0"/>
        <v>14.470912331874896</v>
      </c>
      <c r="I22" s="27">
        <f t="shared" si="3"/>
        <v>-2.4178117933553511</v>
      </c>
      <c r="J22" s="28">
        <f t="shared" si="1"/>
        <v>1.414812429199293</v>
      </c>
      <c r="K22" s="27">
        <f t="shared" si="2"/>
        <v>1.3015080071953082</v>
      </c>
      <c r="L22" s="18"/>
    </row>
    <row r="23" spans="1:14">
      <c r="A23" s="16"/>
      <c r="B23" s="11" t="s">
        <v>8</v>
      </c>
      <c r="C23" s="25">
        <v>16.620666666666668</v>
      </c>
      <c r="D23" s="25">
        <v>23.316333333333333</v>
      </c>
      <c r="E23" s="25">
        <v>23.088000000000005</v>
      </c>
      <c r="F23" s="25">
        <v>22.203666666666667</v>
      </c>
      <c r="G23" s="26">
        <v>20.971666666666668</v>
      </c>
      <c r="H23" s="28">
        <f t="shared" si="0"/>
        <v>-5.548633108645717</v>
      </c>
      <c r="I23" s="27">
        <f t="shared" si="3"/>
        <v>-3.8302725802725979</v>
      </c>
      <c r="J23" s="28">
        <f t="shared" si="1"/>
        <v>1.2600923553662731</v>
      </c>
      <c r="K23" s="27">
        <f t="shared" si="2"/>
        <v>1.4048736001828988</v>
      </c>
      <c r="L23" s="18"/>
    </row>
    <row r="24" spans="1:14">
      <c r="A24" s="16"/>
      <c r="B24" s="11" t="s">
        <v>19</v>
      </c>
      <c r="C24" s="25">
        <v>19.217333333333332</v>
      </c>
      <c r="D24" s="25">
        <v>18.715999999999998</v>
      </c>
      <c r="E24" s="25">
        <v>22.113333333333333</v>
      </c>
      <c r="F24" s="25">
        <v>21.302000000000003</v>
      </c>
      <c r="G24" s="26">
        <v>20.567333333333334</v>
      </c>
      <c r="H24" s="28">
        <f t="shared" si="0"/>
        <v>-3.4488154476888022</v>
      </c>
      <c r="I24" s="27">
        <f t="shared" si="3"/>
        <v>-3.6689779921615817</v>
      </c>
      <c r="J24" s="28">
        <f t="shared" si="1"/>
        <v>1.2357977987889974</v>
      </c>
      <c r="K24" s="27">
        <f t="shared" si="2"/>
        <v>1.3478232167853408</v>
      </c>
      <c r="L24" s="18"/>
    </row>
    <row r="25" spans="1:14">
      <c r="A25" s="16"/>
      <c r="B25" s="11" t="s">
        <v>11</v>
      </c>
      <c r="C25" s="25">
        <v>13.381666666666668</v>
      </c>
      <c r="D25" s="25">
        <v>14.448333333333332</v>
      </c>
      <c r="E25" s="25">
        <v>14.602333333333334</v>
      </c>
      <c r="F25" s="25">
        <v>17.681000000000001</v>
      </c>
      <c r="G25" s="26">
        <v>18.962666666666667</v>
      </c>
      <c r="H25" s="28">
        <f t="shared" si="0"/>
        <v>7.2488358501592964</v>
      </c>
      <c r="I25" s="27">
        <f t="shared" si="3"/>
        <v>21.083388499554868</v>
      </c>
      <c r="J25" s="28">
        <f t="shared" si="1"/>
        <v>1.1393806550437342</v>
      </c>
      <c r="K25" s="27">
        <f t="shared" si="2"/>
        <v>1.1187147824608774</v>
      </c>
      <c r="L25" s="18"/>
    </row>
    <row r="26" spans="1:14">
      <c r="A26" s="16"/>
      <c r="B26" s="11" t="s">
        <v>9</v>
      </c>
      <c r="C26" s="25">
        <v>12.998333333333333</v>
      </c>
      <c r="D26" s="25">
        <v>14.939666666666668</v>
      </c>
      <c r="E26" s="25">
        <v>17.432333333333332</v>
      </c>
      <c r="F26" s="25">
        <v>16.635666666666665</v>
      </c>
      <c r="G26" s="26">
        <v>15.355333333333334</v>
      </c>
      <c r="H26" s="28">
        <f t="shared" si="0"/>
        <v>-7.6963151461718731</v>
      </c>
      <c r="I26" s="27">
        <f t="shared" si="3"/>
        <v>-4.5700518194160322</v>
      </c>
      <c r="J26" s="28">
        <f t="shared" si="1"/>
        <v>0.92263235225785167</v>
      </c>
      <c r="K26" s="27">
        <f t="shared" si="2"/>
        <v>1.0525743010062589</v>
      </c>
      <c r="L26" s="18"/>
    </row>
    <row r="27" spans="1:14">
      <c r="A27" s="16"/>
      <c r="B27" s="11" t="s">
        <v>22</v>
      </c>
      <c r="C27" s="25">
        <v>12.295999999999999</v>
      </c>
      <c r="D27" s="25">
        <v>14.481</v>
      </c>
      <c r="E27" s="25">
        <v>14.214333333333334</v>
      </c>
      <c r="F27" s="25">
        <v>15.137</v>
      </c>
      <c r="G27" s="26">
        <v>15.295</v>
      </c>
      <c r="H27" s="28">
        <f t="shared" si="0"/>
        <v>1.0437999603620129</v>
      </c>
      <c r="I27" s="27">
        <f t="shared" si="3"/>
        <v>6.4911005323265325</v>
      </c>
      <c r="J27" s="28">
        <f t="shared" si="1"/>
        <v>0.91900719583535628</v>
      </c>
      <c r="K27" s="27">
        <f t="shared" si="2"/>
        <v>0.95775044749224025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210.45266666666669</v>
      </c>
      <c r="D13" s="26">
        <v>238.59366666666665</v>
      </c>
      <c r="E13" s="26">
        <v>219.94666666666669</v>
      </c>
      <c r="F13" s="26">
        <v>211.45599999999999</v>
      </c>
      <c r="G13" s="26">
        <v>227.88800000000001</v>
      </c>
      <c r="H13" s="28">
        <f t="shared" ref="H13:H27" si="0">IF(OR(OR(G13=0,F13=0),G13=""),"",(G13/F13-1)*100)</f>
        <v>7.7708837772397121</v>
      </c>
      <c r="I13" s="27">
        <f>IF(OR(OR(G13=0,F13=0),F13=""),"",(F13/E13-1)*100)</f>
        <v>-3.8603297769156275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44.779000000000025</v>
      </c>
      <c r="D14" s="25">
        <f>D13-SUM(D15:D27)</f>
        <v>41.919666666666615</v>
      </c>
      <c r="E14" s="25">
        <f>E13-SUM(E15:E27)</f>
        <v>44.885333333333392</v>
      </c>
      <c r="F14" s="25">
        <f>F13-SUM(F15:F27)</f>
        <v>34.066333333333318</v>
      </c>
      <c r="G14" s="26">
        <f>G13-SUM(G15:G27)</f>
        <v>38.019000000000005</v>
      </c>
      <c r="H14" s="28">
        <f t="shared" si="0"/>
        <v>11.602853256881239</v>
      </c>
      <c r="I14" s="27">
        <f>IF(OR(OR(G14=0,F14=0),F14=""),"",(F14/E14-1)*100)</f>
        <v>-24.103641872623705</v>
      </c>
      <c r="J14" s="28">
        <f t="shared" si="1"/>
        <v>16.68319525380889</v>
      </c>
      <c r="K14" s="27">
        <f t="shared" si="2"/>
        <v>16.110364961662622</v>
      </c>
      <c r="L14" s="18"/>
    </row>
    <row r="15" spans="1:15">
      <c r="A15" s="16"/>
      <c r="B15" s="12" t="s">
        <v>5</v>
      </c>
      <c r="C15" s="29">
        <v>85.527333333333331</v>
      </c>
      <c r="D15" s="29">
        <v>101.86533333333334</v>
      </c>
      <c r="E15" s="29">
        <v>88.859333333333325</v>
      </c>
      <c r="F15" s="29">
        <v>101.88866666666667</v>
      </c>
      <c r="G15" s="109">
        <v>99.636666666666656</v>
      </c>
      <c r="H15" s="50">
        <f t="shared" si="0"/>
        <v>-2.2102556385073968</v>
      </c>
      <c r="I15" s="36">
        <f t="shared" ref="I15:I27" si="3">IF(OR(OR(G15=0,F15=0),F15=""),"",(F15/E15-1)*100)</f>
        <v>14.662875406072541</v>
      </c>
      <c r="J15" s="50">
        <f t="shared" si="1"/>
        <v>43.721769758243809</v>
      </c>
      <c r="K15" s="36">
        <f t="shared" si="2"/>
        <v>48.184334644874902</v>
      </c>
      <c r="L15" s="18"/>
      <c r="N15" s="23" t="s">
        <v>5</v>
      </c>
      <c r="O15" s="34">
        <f>J15</f>
        <v>43.721769758243809</v>
      </c>
    </row>
    <row r="16" spans="1:15">
      <c r="A16" s="16"/>
      <c r="B16" s="11" t="s">
        <v>24</v>
      </c>
      <c r="C16" s="55">
        <v>21.536333333333332</v>
      </c>
      <c r="D16" s="55">
        <v>29.167333333333332</v>
      </c>
      <c r="E16" s="55">
        <v>24.286000000000001</v>
      </c>
      <c r="F16" s="55">
        <v>25.069333333333333</v>
      </c>
      <c r="G16" s="56">
        <v>32.957666666666668</v>
      </c>
      <c r="H16" s="28">
        <f t="shared" si="0"/>
        <v>31.466067439634095</v>
      </c>
      <c r="I16" s="27">
        <f t="shared" si="3"/>
        <v>3.2254522495813731</v>
      </c>
      <c r="J16" s="28">
        <f t="shared" si="1"/>
        <v>14.462221208078823</v>
      </c>
      <c r="K16" s="27">
        <f t="shared" si="2"/>
        <v>11.855579096045197</v>
      </c>
      <c r="L16" s="18"/>
      <c r="N16" s="23" t="s">
        <v>39</v>
      </c>
      <c r="O16" s="34">
        <f>100-O15</f>
        <v>56.278230241756191</v>
      </c>
    </row>
    <row r="17" spans="1:14">
      <c r="A17" s="16"/>
      <c r="B17" s="11" t="s">
        <v>25</v>
      </c>
      <c r="C17" s="25">
        <v>16.592333333333332</v>
      </c>
      <c r="D17" s="25">
        <v>23.183333333333334</v>
      </c>
      <c r="E17" s="25">
        <v>22.445666666666668</v>
      </c>
      <c r="F17" s="25">
        <v>12.767666666666665</v>
      </c>
      <c r="G17" s="26">
        <v>19.602333333333334</v>
      </c>
      <c r="H17" s="28">
        <f t="shared" si="0"/>
        <v>53.531055008746065</v>
      </c>
      <c r="I17" s="27">
        <f t="shared" si="3"/>
        <v>-43.11745400002971</v>
      </c>
      <c r="J17" s="28">
        <f t="shared" si="1"/>
        <v>8.6017400360410967</v>
      </c>
      <c r="K17" s="27">
        <f t="shared" si="2"/>
        <v>6.037977956012913</v>
      </c>
      <c r="L17" s="18"/>
    </row>
    <row r="18" spans="1:14">
      <c r="A18" s="16"/>
      <c r="B18" s="11" t="s">
        <v>26</v>
      </c>
      <c r="C18" s="25">
        <v>11.722333333333333</v>
      </c>
      <c r="D18" s="25">
        <v>10.837999999999999</v>
      </c>
      <c r="E18" s="25">
        <v>11.922333333333334</v>
      </c>
      <c r="F18" s="25">
        <v>9.1253333333333337</v>
      </c>
      <c r="G18" s="26">
        <v>8.4543333333333326</v>
      </c>
      <c r="H18" s="28">
        <f t="shared" si="0"/>
        <v>-7.3531560490941121</v>
      </c>
      <c r="I18" s="27">
        <f t="shared" si="3"/>
        <v>-23.460172784969391</v>
      </c>
      <c r="J18" s="28">
        <f t="shared" si="1"/>
        <v>3.7098633246741084</v>
      </c>
      <c r="K18" s="27">
        <f t="shared" si="2"/>
        <v>4.3154761904761907</v>
      </c>
      <c r="L18" s="18"/>
    </row>
    <row r="19" spans="1:14">
      <c r="A19" s="16"/>
      <c r="B19" s="11" t="s">
        <v>20</v>
      </c>
      <c r="C19" s="25">
        <v>8.4420000000000002</v>
      </c>
      <c r="D19" s="25">
        <v>8.2919999999999998</v>
      </c>
      <c r="E19" s="25">
        <v>6.1933333333333325</v>
      </c>
      <c r="F19" s="25">
        <v>7.8780000000000001</v>
      </c>
      <c r="G19" s="26">
        <v>7.7266666666666666</v>
      </c>
      <c r="H19" s="28">
        <f t="shared" si="0"/>
        <v>-1.9209613269019266</v>
      </c>
      <c r="I19" s="27">
        <f t="shared" si="3"/>
        <v>27.201291711517772</v>
      </c>
      <c r="J19" s="28">
        <f t="shared" si="1"/>
        <v>3.3905544243956096</v>
      </c>
      <c r="K19" s="27">
        <f t="shared" si="2"/>
        <v>3.7255977602905568</v>
      </c>
      <c r="L19" s="18"/>
    </row>
    <row r="20" spans="1:14">
      <c r="A20" s="16"/>
      <c r="B20" s="11" t="s">
        <v>21</v>
      </c>
      <c r="C20" s="25">
        <v>2.7276666666666665</v>
      </c>
      <c r="D20" s="25">
        <v>3.4890000000000003</v>
      </c>
      <c r="E20" s="25">
        <v>4.6109999999999998</v>
      </c>
      <c r="F20" s="25">
        <v>3.579333333333333</v>
      </c>
      <c r="G20" s="26">
        <v>3.9196666666666666</v>
      </c>
      <c r="H20" s="28">
        <f t="shared" si="0"/>
        <v>9.5082883218476475</v>
      </c>
      <c r="I20" s="27">
        <f t="shared" si="3"/>
        <v>-22.374033109231551</v>
      </c>
      <c r="J20" s="28">
        <f t="shared" si="1"/>
        <v>1.7199969575698002</v>
      </c>
      <c r="K20" s="27">
        <f t="shared" si="2"/>
        <v>1.6927083333333333</v>
      </c>
      <c r="L20" s="18"/>
    </row>
    <row r="21" spans="1:14">
      <c r="A21" s="16"/>
      <c r="B21" s="11" t="s">
        <v>6</v>
      </c>
      <c r="C21" s="25">
        <v>3.4359999999999999</v>
      </c>
      <c r="D21" s="25">
        <v>4.387666666666667</v>
      </c>
      <c r="E21" s="25">
        <v>2.7650000000000001</v>
      </c>
      <c r="F21" s="25">
        <v>2.7769999999999997</v>
      </c>
      <c r="G21" s="26">
        <v>3.7080000000000002</v>
      </c>
      <c r="H21" s="28">
        <f t="shared" si="0"/>
        <v>33.525387108390369</v>
      </c>
      <c r="I21" s="27">
        <f t="shared" si="3"/>
        <v>0.43399638336345525</v>
      </c>
      <c r="J21" s="28">
        <f t="shared" si="1"/>
        <v>1.6271150740714737</v>
      </c>
      <c r="K21" s="27">
        <f t="shared" si="2"/>
        <v>1.3132755750605325</v>
      </c>
      <c r="L21" s="18"/>
    </row>
    <row r="22" spans="1:14">
      <c r="A22" s="16"/>
      <c r="B22" s="11" t="s">
        <v>8</v>
      </c>
      <c r="C22" s="25">
        <v>3.6496666666666666</v>
      </c>
      <c r="D22" s="25">
        <v>3.2</v>
      </c>
      <c r="E22" s="25">
        <v>2.9876666666666662</v>
      </c>
      <c r="F22" s="25">
        <v>2.4566666666666666</v>
      </c>
      <c r="G22" s="26">
        <v>3.4976666666666669</v>
      </c>
      <c r="H22" s="28">
        <f t="shared" si="0"/>
        <v>42.374491180461348</v>
      </c>
      <c r="I22" s="27">
        <f t="shared" si="3"/>
        <v>-17.773067053441917</v>
      </c>
      <c r="J22" s="28">
        <f t="shared" si="1"/>
        <v>1.5348182733038453</v>
      </c>
      <c r="K22" s="27">
        <f t="shared" si="2"/>
        <v>1.1617862187247781</v>
      </c>
      <c r="L22" s="18"/>
    </row>
    <row r="23" spans="1:14">
      <c r="A23" s="16"/>
      <c r="B23" s="11" t="s">
        <v>23</v>
      </c>
      <c r="C23" s="25">
        <v>3.9350000000000001</v>
      </c>
      <c r="D23" s="25">
        <v>3.5893333333333337</v>
      </c>
      <c r="E23" s="25">
        <v>4.0036666666666667</v>
      </c>
      <c r="F23" s="25">
        <v>3.7373333333333334</v>
      </c>
      <c r="G23" s="26">
        <v>3.2963333333333331</v>
      </c>
      <c r="H23" s="28">
        <f t="shared" si="0"/>
        <v>-11.799857295754556</v>
      </c>
      <c r="I23" s="27">
        <f t="shared" si="3"/>
        <v>-6.6522354508367298</v>
      </c>
      <c r="J23" s="28">
        <f t="shared" si="1"/>
        <v>1.446470780968429</v>
      </c>
      <c r="K23" s="27">
        <f t="shared" si="2"/>
        <v>1.7674283696529463</v>
      </c>
      <c r="L23" s="18"/>
    </row>
    <row r="24" spans="1:14">
      <c r="A24" s="16"/>
      <c r="B24" s="11" t="s">
        <v>22</v>
      </c>
      <c r="C24" s="25">
        <v>3.3526666666666665</v>
      </c>
      <c r="D24" s="25">
        <v>3.3239999999999998</v>
      </c>
      <c r="E24" s="25">
        <v>2.3519999999999999</v>
      </c>
      <c r="F24" s="25">
        <v>2.8066666666666666</v>
      </c>
      <c r="G24" s="26">
        <v>2.1143333333333332</v>
      </c>
      <c r="H24" s="28">
        <f t="shared" si="0"/>
        <v>-24.667458432304045</v>
      </c>
      <c r="I24" s="27">
        <f t="shared" si="3"/>
        <v>19.331065759637191</v>
      </c>
      <c r="J24" s="28">
        <f t="shared" si="1"/>
        <v>0.92779494020454478</v>
      </c>
      <c r="K24" s="27">
        <f t="shared" si="2"/>
        <v>1.3273052865213881</v>
      </c>
      <c r="L24" s="18"/>
    </row>
    <row r="25" spans="1:14">
      <c r="A25" s="16"/>
      <c r="B25" s="11" t="s">
        <v>9</v>
      </c>
      <c r="C25" s="25">
        <v>1.6759999999999999</v>
      </c>
      <c r="D25" s="25">
        <v>1.9643333333333335</v>
      </c>
      <c r="E25" s="25">
        <v>2.19</v>
      </c>
      <c r="F25" s="25">
        <v>1.4103333333333332</v>
      </c>
      <c r="G25" s="26">
        <v>1.853</v>
      </c>
      <c r="H25" s="28">
        <f t="shared" si="0"/>
        <v>31.387378870243452</v>
      </c>
      <c r="I25" s="27">
        <f t="shared" si="3"/>
        <v>-35.601217656012182</v>
      </c>
      <c r="J25" s="28">
        <f t="shared" si="1"/>
        <v>0.81311872498771331</v>
      </c>
      <c r="K25" s="27">
        <f t="shared" si="2"/>
        <v>0.66696302461662627</v>
      </c>
      <c r="L25" s="18"/>
    </row>
    <row r="26" spans="1:14">
      <c r="A26" s="16"/>
      <c r="B26" s="11" t="s">
        <v>11</v>
      </c>
      <c r="C26" s="25">
        <v>1.5576666666666668</v>
      </c>
      <c r="D26" s="25">
        <v>1.907</v>
      </c>
      <c r="E26" s="25">
        <v>1.1683333333333332</v>
      </c>
      <c r="F26" s="25">
        <v>1.7303333333333333</v>
      </c>
      <c r="G26" s="26">
        <v>1.6313333333333333</v>
      </c>
      <c r="H26" s="28">
        <f t="shared" si="0"/>
        <v>-5.7214409554999008</v>
      </c>
      <c r="I26" s="27">
        <f t="shared" si="3"/>
        <v>48.102710413694737</v>
      </c>
      <c r="J26" s="28">
        <f t="shared" si="1"/>
        <v>0.71584872100915065</v>
      </c>
      <c r="K26" s="27">
        <f t="shared" si="2"/>
        <v>0.8182947437449557</v>
      </c>
      <c r="L26" s="18"/>
    </row>
    <row r="27" spans="1:14">
      <c r="A27" s="16"/>
      <c r="B27" s="11" t="s">
        <v>19</v>
      </c>
      <c r="C27" s="25">
        <v>1.5186666666666666</v>
      </c>
      <c r="D27" s="25">
        <v>1.4666666666666668</v>
      </c>
      <c r="E27" s="25">
        <v>1.2770000000000001</v>
      </c>
      <c r="F27" s="25">
        <v>2.1629999999999998</v>
      </c>
      <c r="G27" s="26">
        <v>1.4710000000000001</v>
      </c>
      <c r="H27" s="28">
        <f t="shared" si="0"/>
        <v>-31.992602866389262</v>
      </c>
      <c r="I27" s="27">
        <f t="shared" si="3"/>
        <v>69.381362568519947</v>
      </c>
      <c r="J27" s="28">
        <f t="shared" si="1"/>
        <v>0.64549252264270174</v>
      </c>
      <c r="K27" s="27">
        <f t="shared" si="2"/>
        <v>1.0229078389830508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783.4426666666667</v>
      </c>
      <c r="D13" s="26">
        <v>1055.5673333333334</v>
      </c>
      <c r="E13" s="26">
        <v>1168.3630000000001</v>
      </c>
      <c r="F13" s="26">
        <v>1244.8793333333333</v>
      </c>
      <c r="G13" s="26">
        <v>1209.8186666666668</v>
      </c>
      <c r="H13" s="28">
        <f t="shared" ref="H13:H14" si="0">IF(OR(OR(G13=0,F13=0),G13=""),"",(G13/F13-1)*100)</f>
        <v>-2.8163907720105574</v>
      </c>
      <c r="I13" s="27">
        <f>IF(OR(OR(G13=0,F13=0),F13=""),"",(F13/E13-1)*100)</f>
        <v>6.5490205812177571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173.90533333333349</v>
      </c>
      <c r="D14" s="25">
        <f>D13-SUM(D15:D27)</f>
        <v>264.75700000000006</v>
      </c>
      <c r="E14" s="25">
        <f>E13-SUM(E15:E27)</f>
        <v>289.17716666666695</v>
      </c>
      <c r="F14" s="25">
        <f>F13-SUM(F15:F27)</f>
        <v>319.91866666666681</v>
      </c>
      <c r="G14" s="26">
        <f>G13-SUM(G15:G27)</f>
        <v>299.76033333333351</v>
      </c>
      <c r="H14" s="28">
        <f t="shared" si="0"/>
        <v>-6.301080691342376</v>
      </c>
      <c r="I14" s="27">
        <f>IF(OR(OR(G14=0,F14=0),F14=""),"",(F14/E14-1)*100)</f>
        <v>10.63068026924665</v>
      </c>
      <c r="J14" s="28">
        <f t="shared" si="1"/>
        <v>24.777294448534448</v>
      </c>
      <c r="K14" s="27">
        <f t="shared" si="2"/>
        <v>25.698769197978503</v>
      </c>
      <c r="L14" s="18"/>
    </row>
    <row r="15" spans="1:15">
      <c r="A15" s="16"/>
      <c r="B15" s="12" t="s">
        <v>5</v>
      </c>
      <c r="C15" s="109">
        <v>285.37599999999998</v>
      </c>
      <c r="D15" s="109">
        <v>384.03233333333333</v>
      </c>
      <c r="E15" s="109">
        <v>417.60399999999998</v>
      </c>
      <c r="F15" s="109">
        <v>429.85266666666666</v>
      </c>
      <c r="G15" s="109">
        <v>467.45966666666664</v>
      </c>
      <c r="H15" s="50">
        <v>439.51066666666662</v>
      </c>
      <c r="I15" s="36">
        <f t="shared" ref="I15:I27" si="3">IF(OR(OR(G15=0,F15=0),F15=""),"",(F15/E15-1)*100)</f>
        <v>2.9330817393192321</v>
      </c>
      <c r="J15" s="50">
        <f t="shared" si="1"/>
        <v>38.638820803999266</v>
      </c>
      <c r="K15" s="36">
        <f t="shared" si="2"/>
        <v>34.529665258051786</v>
      </c>
      <c r="L15" s="18"/>
      <c r="N15" s="23" t="s">
        <v>5</v>
      </c>
      <c r="O15" s="34">
        <f>J15</f>
        <v>38.638820803999266</v>
      </c>
    </row>
    <row r="16" spans="1:15">
      <c r="A16" s="16"/>
      <c r="B16" s="11" t="s">
        <v>24</v>
      </c>
      <c r="C16" s="55">
        <v>99.051000000000002</v>
      </c>
      <c r="D16" s="55">
        <v>143.56833333333336</v>
      </c>
      <c r="E16" s="55">
        <v>152.29866666666669</v>
      </c>
      <c r="F16" s="55">
        <v>172.36699999999999</v>
      </c>
      <c r="G16" s="56">
        <v>128.24866666666665</v>
      </c>
      <c r="H16" s="28">
        <v>128.27266666666665</v>
      </c>
      <c r="I16" s="27">
        <f t="shared" si="3"/>
        <v>13.176959308026316</v>
      </c>
      <c r="J16" s="28">
        <f t="shared" si="1"/>
        <v>10.600651998536417</v>
      </c>
      <c r="K16" s="27">
        <f t="shared" si="2"/>
        <v>13.846080932074273</v>
      </c>
      <c r="L16" s="18"/>
      <c r="N16" s="23" t="s">
        <v>39</v>
      </c>
      <c r="O16" s="34">
        <f>100-O15</f>
        <v>61.361179196000734</v>
      </c>
    </row>
    <row r="17" spans="1:14">
      <c r="A17" s="16"/>
      <c r="B17" s="11" t="s">
        <v>25</v>
      </c>
      <c r="C17" s="25">
        <v>71.75633333333333</v>
      </c>
      <c r="D17" s="25">
        <v>85.234333333333339</v>
      </c>
      <c r="E17" s="25">
        <v>103.36033333333334</v>
      </c>
      <c r="F17" s="25">
        <v>107.48700000000001</v>
      </c>
      <c r="G17" s="26">
        <v>88.224333333333334</v>
      </c>
      <c r="H17" s="28">
        <v>94.843000000000004</v>
      </c>
      <c r="I17" s="27">
        <f t="shared" si="3"/>
        <v>3.9925051841293024</v>
      </c>
      <c r="J17" s="28">
        <f t="shared" si="1"/>
        <v>7.2923600671836217</v>
      </c>
      <c r="K17" s="27">
        <f t="shared" si="2"/>
        <v>8.6343308240316752</v>
      </c>
      <c r="L17" s="18"/>
    </row>
    <row r="18" spans="1:14">
      <c r="A18" s="16"/>
      <c r="B18" s="11" t="s">
        <v>26</v>
      </c>
      <c r="C18" s="25">
        <v>42.393333333333331</v>
      </c>
      <c r="D18" s="25">
        <v>37.739333333333335</v>
      </c>
      <c r="E18" s="25">
        <v>45.319333333333333</v>
      </c>
      <c r="F18" s="25">
        <v>53.601333333333336</v>
      </c>
      <c r="G18" s="26">
        <v>53.3</v>
      </c>
      <c r="H18" s="28">
        <v>49.016666666666673</v>
      </c>
      <c r="I18" s="27">
        <f t="shared" si="3"/>
        <v>18.274761323349864</v>
      </c>
      <c r="J18" s="28">
        <f t="shared" si="1"/>
        <v>4.4056189136884418</v>
      </c>
      <c r="K18" s="27">
        <f t="shared" si="2"/>
        <v>4.3057452957957381</v>
      </c>
      <c r="L18" s="18"/>
    </row>
    <row r="19" spans="1:14">
      <c r="A19" s="16"/>
      <c r="B19" s="11" t="s">
        <v>20</v>
      </c>
      <c r="C19" s="25">
        <v>25.390333333333331</v>
      </c>
      <c r="D19" s="25">
        <v>33.465333333333334</v>
      </c>
      <c r="E19" s="25">
        <v>46.12166666666667</v>
      </c>
      <c r="F19" s="25">
        <v>43.568666666666672</v>
      </c>
      <c r="G19" s="26">
        <v>45.283999999999999</v>
      </c>
      <c r="H19" s="28">
        <v>42.814</v>
      </c>
      <c r="I19" s="27">
        <f t="shared" si="3"/>
        <v>-5.5353593755646191</v>
      </c>
      <c r="J19" s="28">
        <f t="shared" si="1"/>
        <v>3.7430402793145854</v>
      </c>
      <c r="K19" s="27">
        <f t="shared" si="2"/>
        <v>3.4998305056607899</v>
      </c>
      <c r="L19" s="18"/>
    </row>
    <row r="20" spans="1:14">
      <c r="A20" s="16"/>
      <c r="B20" s="11" t="s">
        <v>6</v>
      </c>
      <c r="C20" s="25">
        <v>16.867333333333335</v>
      </c>
      <c r="D20" s="25">
        <v>22.888000000000002</v>
      </c>
      <c r="E20" s="25">
        <v>23.114666666666665</v>
      </c>
      <c r="F20" s="25">
        <v>22.725333333333335</v>
      </c>
      <c r="G20" s="26">
        <v>25.007999999999999</v>
      </c>
      <c r="H20" s="28">
        <v>26.511333333333337</v>
      </c>
      <c r="I20" s="27">
        <f t="shared" si="3"/>
        <v>-1.684356252884156</v>
      </c>
      <c r="J20" s="28">
        <f t="shared" si="1"/>
        <v>2.0670866377771215</v>
      </c>
      <c r="K20" s="27">
        <f t="shared" si="2"/>
        <v>1.8255049083739845</v>
      </c>
      <c r="L20" s="18"/>
    </row>
    <row r="21" spans="1:14">
      <c r="A21" s="16"/>
      <c r="B21" s="11" t="s">
        <v>23</v>
      </c>
      <c r="C21" s="25">
        <v>15.659000000000001</v>
      </c>
      <c r="D21" s="25">
        <v>18.776</v>
      </c>
      <c r="E21" s="25">
        <v>21.685666666666663</v>
      </c>
      <c r="F21" s="25">
        <v>21.300333333333334</v>
      </c>
      <c r="G21" s="26">
        <v>22.353333333333335</v>
      </c>
      <c r="H21" s="28">
        <v>20.180666666666667</v>
      </c>
      <c r="I21" s="27">
        <f t="shared" si="3"/>
        <v>-1.7769033309251614</v>
      </c>
      <c r="J21" s="28">
        <f t="shared" si="1"/>
        <v>1.8476598145837833</v>
      </c>
      <c r="K21" s="27">
        <f t="shared" si="2"/>
        <v>1.7110359826039367</v>
      </c>
      <c r="L21" s="18"/>
    </row>
    <row r="22" spans="1:14">
      <c r="A22" s="16"/>
      <c r="B22" s="11" t="s">
        <v>8</v>
      </c>
      <c r="C22" s="25">
        <v>9.577</v>
      </c>
      <c r="D22" s="25">
        <v>11.492666666666667</v>
      </c>
      <c r="E22" s="25">
        <v>14.294666666666666</v>
      </c>
      <c r="F22" s="25">
        <v>14.510333333333334</v>
      </c>
      <c r="G22" s="26">
        <v>18.302666666666667</v>
      </c>
      <c r="H22" s="28">
        <v>16.443333333333332</v>
      </c>
      <c r="I22" s="27">
        <f t="shared" si="3"/>
        <v>1.5087212013804807</v>
      </c>
      <c r="J22" s="28">
        <f t="shared" si="1"/>
        <v>1.5128437980788305</v>
      </c>
      <c r="K22" s="27">
        <f t="shared" si="2"/>
        <v>1.1656015924434979</v>
      </c>
      <c r="L22" s="18"/>
    </row>
    <row r="23" spans="1:14">
      <c r="A23" s="16"/>
      <c r="B23" s="11" t="s">
        <v>22</v>
      </c>
      <c r="C23" s="25">
        <v>10.802</v>
      </c>
      <c r="D23" s="25">
        <v>13.441000000000001</v>
      </c>
      <c r="E23" s="25">
        <v>11.356333333333334</v>
      </c>
      <c r="F23" s="25">
        <v>12.928333333333333</v>
      </c>
      <c r="G23" s="26">
        <v>16.012333333333334</v>
      </c>
      <c r="H23" s="28">
        <v>15.176</v>
      </c>
      <c r="I23" s="27">
        <f t="shared" si="3"/>
        <v>13.84249611083388</v>
      </c>
      <c r="J23" s="28">
        <f t="shared" si="1"/>
        <v>1.3235316807808113</v>
      </c>
      <c r="K23" s="27">
        <f t="shared" si="2"/>
        <v>1.0385210025710658</v>
      </c>
      <c r="L23" s="18"/>
    </row>
    <row r="24" spans="1:14">
      <c r="A24" s="16"/>
      <c r="B24" s="11" t="s">
        <v>19</v>
      </c>
      <c r="C24" s="25">
        <v>9.5596666666666668</v>
      </c>
      <c r="D24" s="25">
        <v>11.583333333333334</v>
      </c>
      <c r="E24" s="25">
        <v>12.618333333333334</v>
      </c>
      <c r="F24" s="25">
        <v>12.947666666666668</v>
      </c>
      <c r="G24" s="26">
        <v>14.455666666666666</v>
      </c>
      <c r="H24" s="28">
        <v>14.386000000000001</v>
      </c>
      <c r="I24" s="27">
        <f t="shared" si="3"/>
        <v>2.6099590542860929</v>
      </c>
      <c r="J24" s="28">
        <f t="shared" si="1"/>
        <v>1.1948622603497601</v>
      </c>
      <c r="K24" s="27">
        <f t="shared" si="2"/>
        <v>1.0400740312715717</v>
      </c>
      <c r="L24" s="18"/>
    </row>
    <row r="25" spans="1:14">
      <c r="A25" s="16"/>
      <c r="B25" s="11" t="s">
        <v>21</v>
      </c>
      <c r="C25" s="25">
        <v>12.744</v>
      </c>
      <c r="D25" s="25">
        <v>15.581666666666669</v>
      </c>
      <c r="E25" s="25">
        <v>16.153333333333332</v>
      </c>
      <c r="F25" s="25">
        <v>14.432666666666668</v>
      </c>
      <c r="G25" s="26">
        <v>14.016</v>
      </c>
      <c r="H25" s="28">
        <v>13.31</v>
      </c>
      <c r="I25" s="27">
        <f t="shared" si="3"/>
        <v>-10.65208419314898</v>
      </c>
      <c r="J25" s="28">
        <f t="shared" si="1"/>
        <v>1.1585207259710546</v>
      </c>
      <c r="K25" s="27">
        <f t="shared" si="2"/>
        <v>1.1593627012845691</v>
      </c>
      <c r="L25" s="18"/>
    </row>
    <row r="26" spans="1:14">
      <c r="A26" s="16"/>
      <c r="B26" s="11" t="s">
        <v>11</v>
      </c>
      <c r="C26" s="25">
        <v>6.1193333333333335</v>
      </c>
      <c r="D26" s="25">
        <v>7.3463333333333338</v>
      </c>
      <c r="E26" s="25">
        <v>9.4734999999999996</v>
      </c>
      <c r="F26" s="25">
        <v>11.673666666666668</v>
      </c>
      <c r="G26" s="26">
        <v>9.1726666666666663</v>
      </c>
      <c r="H26" s="28">
        <v>10.647666666666666</v>
      </c>
      <c r="I26" s="27">
        <f t="shared" si="3"/>
        <v>23.224433067680028</v>
      </c>
      <c r="J26" s="28">
        <f t="shared" si="1"/>
        <v>0.75818524869842741</v>
      </c>
      <c r="K26" s="27">
        <f t="shared" si="2"/>
        <v>0.93773479517961322</v>
      </c>
      <c r="L26" s="18"/>
    </row>
    <row r="27" spans="1:14">
      <c r="A27" s="16"/>
      <c r="B27" s="11" t="s">
        <v>9</v>
      </c>
      <c r="C27" s="25">
        <v>4.242</v>
      </c>
      <c r="D27" s="25">
        <v>5.6616666666666662</v>
      </c>
      <c r="E27" s="25">
        <v>5.7853333333333339</v>
      </c>
      <c r="F27" s="25">
        <v>7.5656666666666661</v>
      </c>
      <c r="G27" s="26">
        <v>8.2209999999999983</v>
      </c>
      <c r="H27" s="28">
        <v>8.374666666666668</v>
      </c>
      <c r="I27" s="27">
        <f t="shared" si="3"/>
        <v>30.773219635860769</v>
      </c>
      <c r="J27" s="28">
        <f t="shared" si="1"/>
        <v>0.67952332250342729</v>
      </c>
      <c r="K27" s="27">
        <f t="shared" si="2"/>
        <v>0.60774297267901201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3391.217666666666</v>
      </c>
      <c r="D13" s="26">
        <v>3526.0046666666672</v>
      </c>
      <c r="E13" s="26">
        <v>3314.3670000000002</v>
      </c>
      <c r="F13" s="26">
        <v>3634.4079999999999</v>
      </c>
      <c r="G13" s="26">
        <v>3652.7496666666666</v>
      </c>
      <c r="H13" s="28">
        <f t="shared" ref="H13:H27" si="0">IF(OR(OR(G13=0,F13=0),G13=""),"",(G13/F13-1)*100)</f>
        <v>0.50466724337683289</v>
      </c>
      <c r="I13" s="27">
        <f>IF(OR(OR(G13=0,F13=0),F13=""),"",(F13/E13-1)*100)</f>
        <v>9.6561726567999209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1482.3626666666664</v>
      </c>
      <c r="D14" s="25">
        <f>D13-SUM(D15:D27)</f>
        <v>1539.0586666666672</v>
      </c>
      <c r="E14" s="25">
        <f>E13-SUM(E15:E27)</f>
        <v>1422.6910000000003</v>
      </c>
      <c r="F14" s="25">
        <f>F13-SUM(F15:F27)</f>
        <v>1622.813333333333</v>
      </c>
      <c r="G14" s="26">
        <f>G13-SUM(G15:G27)</f>
        <v>1591.192</v>
      </c>
      <c r="H14" s="28">
        <f t="shared" si="0"/>
        <v>-1.9485502542908817</v>
      </c>
      <c r="I14" s="27">
        <f>IF(OR(OR(G14=0,F14=0),F14=""),"",(F14/E14-1)*100)</f>
        <v>14.066465123722072</v>
      </c>
      <c r="J14" s="28">
        <f t="shared" si="1"/>
        <v>43.5614850511245</v>
      </c>
      <c r="K14" s="27">
        <f t="shared" si="2"/>
        <v>44.651380178926885</v>
      </c>
      <c r="L14" s="18"/>
    </row>
    <row r="15" spans="1:15">
      <c r="A15" s="16"/>
      <c r="B15" s="12" t="s">
        <v>5</v>
      </c>
      <c r="C15" s="109">
        <v>803.41499999999996</v>
      </c>
      <c r="D15" s="109">
        <v>815.53233333333321</v>
      </c>
      <c r="E15" s="109">
        <v>738.98700000000008</v>
      </c>
      <c r="F15" s="109">
        <v>802.74233333333325</v>
      </c>
      <c r="G15" s="109">
        <v>821.55200000000002</v>
      </c>
      <c r="H15" s="50">
        <f t="shared" si="0"/>
        <v>2.3431761208557278</v>
      </c>
      <c r="I15" s="36">
        <f t="shared" ref="I15:I27" si="3">IF(OR(OR(G15=0,F15=0),F15=""),"",(F15/E15-1)*100)</f>
        <v>8.6273957909047247</v>
      </c>
      <c r="J15" s="50">
        <f t="shared" si="1"/>
        <v>22.491330503623345</v>
      </c>
      <c r="K15" s="36">
        <f t="shared" si="2"/>
        <v>22.08729271268755</v>
      </c>
      <c r="L15" s="18"/>
      <c r="N15" s="23" t="s">
        <v>5</v>
      </c>
      <c r="O15" s="34">
        <f>J15</f>
        <v>22.491330503623345</v>
      </c>
    </row>
    <row r="16" spans="1:15">
      <c r="A16" s="16"/>
      <c r="B16" s="11" t="s">
        <v>24</v>
      </c>
      <c r="C16" s="55">
        <v>264.06833333333338</v>
      </c>
      <c r="D16" s="55">
        <v>296.87133333333333</v>
      </c>
      <c r="E16" s="55">
        <v>304.23199999999997</v>
      </c>
      <c r="F16" s="55">
        <v>305.39366666666666</v>
      </c>
      <c r="G16" s="56">
        <v>340.03266666666667</v>
      </c>
      <c r="H16" s="28">
        <f t="shared" si="0"/>
        <v>11.342409414733545</v>
      </c>
      <c r="I16" s="27">
        <f t="shared" si="3"/>
        <v>0.38183579198332041</v>
      </c>
      <c r="J16" s="28">
        <f t="shared" si="1"/>
        <v>9.3089507274382974</v>
      </c>
      <c r="K16" s="27">
        <f t="shared" si="2"/>
        <v>8.4028448833115785</v>
      </c>
      <c r="L16" s="18"/>
      <c r="N16" s="23" t="s">
        <v>39</v>
      </c>
      <c r="O16" s="34">
        <f>100-O15</f>
        <v>77.508669496376655</v>
      </c>
    </row>
    <row r="17" spans="1:14">
      <c r="A17" s="16"/>
      <c r="B17" s="11" t="s">
        <v>25</v>
      </c>
      <c r="C17" s="25">
        <v>237.90233333333333</v>
      </c>
      <c r="D17" s="25">
        <v>234.73333333333335</v>
      </c>
      <c r="E17" s="25">
        <v>235.75766666666667</v>
      </c>
      <c r="F17" s="25">
        <v>245.66600000000003</v>
      </c>
      <c r="G17" s="26">
        <v>225.98466666666664</v>
      </c>
      <c r="H17" s="28">
        <f t="shared" si="0"/>
        <v>-8.0114192982884802</v>
      </c>
      <c r="I17" s="27">
        <f t="shared" si="3"/>
        <v>4.202761875541694</v>
      </c>
      <c r="J17" s="28">
        <f t="shared" si="1"/>
        <v>6.1867000831975982</v>
      </c>
      <c r="K17" s="27">
        <f t="shared" si="2"/>
        <v>6.7594502323349497</v>
      </c>
      <c r="L17" s="18"/>
    </row>
    <row r="18" spans="1:14">
      <c r="A18" s="16"/>
      <c r="B18" s="11" t="s">
        <v>26</v>
      </c>
      <c r="C18" s="25">
        <v>132.495</v>
      </c>
      <c r="D18" s="25">
        <v>136.45399999999998</v>
      </c>
      <c r="E18" s="25">
        <v>129.57933333333332</v>
      </c>
      <c r="F18" s="25">
        <v>147.691</v>
      </c>
      <c r="G18" s="26">
        <v>154.04900000000001</v>
      </c>
      <c r="H18" s="28">
        <f t="shared" si="0"/>
        <v>4.3049339499360073</v>
      </c>
      <c r="I18" s="27">
        <f t="shared" si="3"/>
        <v>13.977280327624264</v>
      </c>
      <c r="J18" s="28">
        <f t="shared" si="1"/>
        <v>4.2173434825217058</v>
      </c>
      <c r="K18" s="27">
        <f t="shared" si="2"/>
        <v>4.0636879513802526</v>
      </c>
      <c r="L18" s="18"/>
    </row>
    <row r="19" spans="1:14">
      <c r="A19" s="16"/>
      <c r="B19" s="11" t="s">
        <v>20</v>
      </c>
      <c r="C19" s="25">
        <v>77.88933333333334</v>
      </c>
      <c r="D19" s="25">
        <v>87.415666666666667</v>
      </c>
      <c r="E19" s="25">
        <v>89.854666666666674</v>
      </c>
      <c r="F19" s="25">
        <v>99.353999999999999</v>
      </c>
      <c r="G19" s="26">
        <v>109.90066666666667</v>
      </c>
      <c r="H19" s="28">
        <f t="shared" si="0"/>
        <v>10.615241124329833</v>
      </c>
      <c r="I19" s="27">
        <f t="shared" si="3"/>
        <v>10.571886453680746</v>
      </c>
      <c r="J19" s="28">
        <f t="shared" si="1"/>
        <v>3.008710606959196</v>
      </c>
      <c r="K19" s="27">
        <f t="shared" si="2"/>
        <v>2.73370518664938</v>
      </c>
      <c r="L19" s="18"/>
    </row>
    <row r="20" spans="1:14">
      <c r="A20" s="16"/>
      <c r="B20" s="11" t="s">
        <v>6</v>
      </c>
      <c r="C20" s="25">
        <v>84.24133333333333</v>
      </c>
      <c r="D20" s="25">
        <v>93.993333333333339</v>
      </c>
      <c r="E20" s="25">
        <v>80.512333333333331</v>
      </c>
      <c r="F20" s="25">
        <v>84.103999999999999</v>
      </c>
      <c r="G20" s="26">
        <v>91.99</v>
      </c>
      <c r="H20" s="28">
        <f t="shared" si="0"/>
        <v>9.3764862551127148</v>
      </c>
      <c r="I20" s="27">
        <f t="shared" si="3"/>
        <v>4.4610142545448594</v>
      </c>
      <c r="J20" s="28">
        <f t="shared" si="1"/>
        <v>2.518376795416859</v>
      </c>
      <c r="K20" s="27">
        <f t="shared" si="2"/>
        <v>2.3141045254137675</v>
      </c>
      <c r="L20" s="18"/>
    </row>
    <row r="21" spans="1:14">
      <c r="A21" s="16"/>
      <c r="B21" s="11" t="s">
        <v>21</v>
      </c>
      <c r="C21" s="25">
        <v>57.172666666666665</v>
      </c>
      <c r="D21" s="25">
        <v>60.661000000000001</v>
      </c>
      <c r="E21" s="25">
        <v>60.917999999999999</v>
      </c>
      <c r="F21" s="25">
        <v>62.417000000000002</v>
      </c>
      <c r="G21" s="26">
        <v>56.660666666666664</v>
      </c>
      <c r="H21" s="28">
        <f t="shared" si="0"/>
        <v>-9.2223806548429756</v>
      </c>
      <c r="I21" s="27">
        <f t="shared" si="3"/>
        <v>2.4606848550510652</v>
      </c>
      <c r="J21" s="28">
        <f t="shared" si="1"/>
        <v>1.5511784775104125</v>
      </c>
      <c r="K21" s="27">
        <f t="shared" si="2"/>
        <v>1.7173911129405397</v>
      </c>
      <c r="L21" s="18"/>
    </row>
    <row r="22" spans="1:14">
      <c r="A22" s="16"/>
      <c r="B22" s="11" t="s">
        <v>23</v>
      </c>
      <c r="C22" s="25">
        <v>52.027666666666669</v>
      </c>
      <c r="D22" s="25">
        <v>51.351333333333336</v>
      </c>
      <c r="E22" s="25">
        <v>49.506999999999998</v>
      </c>
      <c r="F22" s="25">
        <v>54.468999999999994</v>
      </c>
      <c r="G22" s="26">
        <v>54.523333333333333</v>
      </c>
      <c r="H22" s="28">
        <f t="shared" si="0"/>
        <v>9.9750928662789562E-2</v>
      </c>
      <c r="I22" s="27">
        <f t="shared" si="3"/>
        <v>10.022825055042706</v>
      </c>
      <c r="J22" s="28">
        <f t="shared" si="1"/>
        <v>1.4926654796765433</v>
      </c>
      <c r="K22" s="27">
        <f t="shared" si="2"/>
        <v>1.4987035027437754</v>
      </c>
      <c r="L22" s="18"/>
    </row>
    <row r="23" spans="1:14">
      <c r="A23" s="16"/>
      <c r="B23" s="11" t="s">
        <v>8</v>
      </c>
      <c r="C23" s="25">
        <v>49.177333333333337</v>
      </c>
      <c r="D23" s="25">
        <v>50.155000000000001</v>
      </c>
      <c r="E23" s="25">
        <v>46.377999999999993</v>
      </c>
      <c r="F23" s="25">
        <v>52.246000000000002</v>
      </c>
      <c r="G23" s="26">
        <v>49.770666666666671</v>
      </c>
      <c r="H23" s="28">
        <f t="shared" si="0"/>
        <v>-4.7378427694624081</v>
      </c>
      <c r="I23" s="27">
        <f t="shared" si="3"/>
        <v>12.652550778386317</v>
      </c>
      <c r="J23" s="28">
        <f t="shared" si="1"/>
        <v>1.3625534517421534</v>
      </c>
      <c r="K23" s="27">
        <f t="shared" si="2"/>
        <v>1.4375381079944796</v>
      </c>
      <c r="L23" s="18"/>
    </row>
    <row r="24" spans="1:14">
      <c r="A24" s="16"/>
      <c r="B24" s="11" t="s">
        <v>22</v>
      </c>
      <c r="C24" s="25">
        <v>38.091333333333338</v>
      </c>
      <c r="D24" s="25">
        <v>43.580333333333336</v>
      </c>
      <c r="E24" s="25">
        <v>39.113500000000002</v>
      </c>
      <c r="F24" s="25">
        <v>42.732333333333337</v>
      </c>
      <c r="G24" s="26">
        <v>41.99</v>
      </c>
      <c r="H24" s="28">
        <f t="shared" si="0"/>
        <v>-1.7371701365866632</v>
      </c>
      <c r="I24" s="27">
        <f t="shared" si="3"/>
        <v>9.2521337475125911</v>
      </c>
      <c r="J24" s="28">
        <f t="shared" si="1"/>
        <v>1.1495449683612775</v>
      </c>
      <c r="K24" s="27">
        <f t="shared" si="2"/>
        <v>1.1757714965775263</v>
      </c>
      <c r="L24" s="18"/>
    </row>
    <row r="25" spans="1:14">
      <c r="A25" s="16"/>
      <c r="B25" s="11" t="s">
        <v>9</v>
      </c>
      <c r="C25" s="25">
        <v>35.661666666666662</v>
      </c>
      <c r="D25" s="25">
        <v>34.876666666666665</v>
      </c>
      <c r="E25" s="25">
        <v>38.61633333333333</v>
      </c>
      <c r="F25" s="25">
        <v>35.590000000000003</v>
      </c>
      <c r="G25" s="26">
        <v>39.765666666666668</v>
      </c>
      <c r="H25" s="28">
        <f t="shared" si="0"/>
        <v>11.732696450313762</v>
      </c>
      <c r="I25" s="27">
        <f t="shared" si="3"/>
        <v>-7.836925653220983</v>
      </c>
      <c r="J25" s="28">
        <f t="shared" si="1"/>
        <v>1.0886502031483316</v>
      </c>
      <c r="K25" s="27">
        <f t="shared" si="2"/>
        <v>0.97925164153281652</v>
      </c>
      <c r="L25" s="18"/>
    </row>
    <row r="26" spans="1:14">
      <c r="A26" s="16"/>
      <c r="B26" s="11" t="s">
        <v>11</v>
      </c>
      <c r="C26" s="25">
        <v>41.515999999999998</v>
      </c>
      <c r="D26" s="25">
        <v>42.505333333333333</v>
      </c>
      <c r="E26" s="25">
        <v>42.203500000000005</v>
      </c>
      <c r="F26" s="25">
        <v>39.267000000000003</v>
      </c>
      <c r="G26" s="26">
        <v>37.880666666666663</v>
      </c>
      <c r="H26" s="28">
        <f t="shared" si="0"/>
        <v>-3.5305303011010314</v>
      </c>
      <c r="I26" s="27">
        <f t="shared" si="3"/>
        <v>-6.9579537242171918</v>
      </c>
      <c r="J26" s="28">
        <f t="shared" si="1"/>
        <v>1.0370452432683359</v>
      </c>
      <c r="K26" s="27">
        <f t="shared" si="2"/>
        <v>1.0804235517861507</v>
      </c>
      <c r="L26" s="18"/>
    </row>
    <row r="27" spans="1:14">
      <c r="A27" s="16"/>
      <c r="B27" s="11" t="s">
        <v>19</v>
      </c>
      <c r="C27" s="25">
        <v>35.197000000000003</v>
      </c>
      <c r="D27" s="25">
        <v>38.816333333333326</v>
      </c>
      <c r="E27" s="25">
        <v>36.016666666666666</v>
      </c>
      <c r="F27" s="25">
        <v>39.922333333333334</v>
      </c>
      <c r="G27" s="26">
        <v>37.457666666666661</v>
      </c>
      <c r="H27" s="28">
        <f t="shared" si="0"/>
        <v>-6.173653844548177</v>
      </c>
      <c r="I27" s="27">
        <f t="shared" si="3"/>
        <v>10.844053678852394</v>
      </c>
      <c r="J27" s="28">
        <f t="shared" si="1"/>
        <v>1.0254649260114457</v>
      </c>
      <c r="K27" s="27">
        <f t="shared" si="2"/>
        <v>1.0984549157203412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SheetLayoutView="100" workbookViewId="0">
      <pane ySplit="11" topLeftCell="A12" activePane="bottomLeft" state="frozen"/>
      <selection activeCell="B36" sqref="B36"/>
      <selection pane="bottomLeft" activeCell="C7" sqref="C7:I7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88" t="s">
        <v>194</v>
      </c>
      <c r="D7" s="188"/>
      <c r="E7" s="188"/>
      <c r="F7" s="188"/>
      <c r="G7" s="188"/>
      <c r="H7" s="188"/>
      <c r="I7" s="188"/>
      <c r="J7" s="18"/>
    </row>
    <row r="8" spans="1:22">
      <c r="A8" s="16"/>
      <c r="B8" s="3"/>
      <c r="C8" s="188" t="s">
        <v>159</v>
      </c>
      <c r="D8" s="188"/>
      <c r="E8" s="188"/>
      <c r="F8" s="188"/>
      <c r="G8" s="188"/>
      <c r="H8" s="188"/>
      <c r="I8" s="188"/>
      <c r="J8" s="18"/>
    </row>
    <row r="9" spans="1:22">
      <c r="A9" s="16"/>
      <c r="C9" s="195" t="s">
        <v>187</v>
      </c>
      <c r="D9" s="195"/>
      <c r="E9" s="195"/>
      <c r="F9" s="195"/>
      <c r="G9" s="195"/>
      <c r="H9" s="195"/>
      <c r="I9" s="195"/>
      <c r="J9" s="18"/>
    </row>
    <row r="10" spans="1:22" ht="15.75" customHeight="1">
      <c r="A10" s="16"/>
      <c r="B10" s="11"/>
      <c r="C10" s="168" t="s">
        <v>2</v>
      </c>
      <c r="D10" s="168"/>
      <c r="E10" s="168"/>
      <c r="F10" s="168"/>
      <c r="G10" s="190" t="s">
        <v>110</v>
      </c>
      <c r="H10" s="190"/>
      <c r="I10" s="190" t="s">
        <v>28</v>
      </c>
      <c r="J10" s="18"/>
    </row>
    <row r="11" spans="1:22">
      <c r="A11" s="16"/>
      <c r="B11" s="11"/>
      <c r="C11" s="119">
        <v>2007</v>
      </c>
      <c r="D11" s="119">
        <v>2008</v>
      </c>
      <c r="E11" s="119">
        <v>2009</v>
      </c>
      <c r="F11" s="119">
        <v>2010</v>
      </c>
      <c r="G11" s="156" t="s">
        <v>109</v>
      </c>
      <c r="H11" s="156" t="s">
        <v>111</v>
      </c>
      <c r="I11" s="190"/>
      <c r="J11" s="18"/>
      <c r="M11" s="2"/>
    </row>
    <row r="12" spans="1:22" ht="12" customHeight="1">
      <c r="A12" s="16"/>
      <c r="B12" s="11"/>
      <c r="C12" s="119"/>
      <c r="D12" s="119"/>
      <c r="E12" s="119"/>
      <c r="F12" s="119"/>
      <c r="J12" s="18"/>
    </row>
    <row r="13" spans="1:22">
      <c r="A13" s="16"/>
      <c r="B13" s="120" t="s">
        <v>135</v>
      </c>
      <c r="C13" s="27">
        <v>274.61766666666671</v>
      </c>
      <c r="D13" s="27">
        <v>311.80466666666666</v>
      </c>
      <c r="E13" s="27">
        <v>423.75166666666672</v>
      </c>
      <c r="F13" s="36">
        <v>362.25966666666665</v>
      </c>
      <c r="G13" s="28">
        <f>IF(OR(OR(F13=0,E13=0),F13=""),"",(F13/E13-1)*100)</f>
        <v>-14.511329355636772</v>
      </c>
      <c r="H13" s="26">
        <f>F13-E13</f>
        <v>-61.492000000000075</v>
      </c>
      <c r="I13" s="28">
        <f>IF(F13=0,"",F13/$F$13*100)</f>
        <v>100</v>
      </c>
      <c r="J13" s="18"/>
      <c r="K13" s="23"/>
      <c r="L13" s="124"/>
      <c r="N13" s="105"/>
      <c r="O13" s="105"/>
      <c r="P13" s="105"/>
      <c r="Q13" s="105"/>
      <c r="R13" s="105"/>
      <c r="S13" s="105"/>
      <c r="T13" s="105"/>
      <c r="U13" s="105"/>
      <c r="V13" s="105"/>
    </row>
    <row r="14" spans="1:22">
      <c r="A14" s="16"/>
      <c r="B14" s="120" t="s">
        <v>124</v>
      </c>
      <c r="C14" s="27">
        <v>2.7223333333333333</v>
      </c>
      <c r="D14" s="27">
        <v>0.72666666666666668</v>
      </c>
      <c r="E14" s="27">
        <v>0</v>
      </c>
      <c r="F14" s="36">
        <v>0.83899999999999997</v>
      </c>
      <c r="G14" s="28" t="str">
        <f t="shared" ref="G14:G24" si="0">IF(OR(OR(F14=0,E14=0),F14=""),"",(F14/E14-1)*100)</f>
        <v/>
      </c>
      <c r="H14" s="26">
        <f t="shared" ref="H14:H24" si="1">F14-E14</f>
        <v>0.83899999999999997</v>
      </c>
      <c r="I14" s="28">
        <f t="shared" ref="I14:I24" si="2">IF(F14=0,"",F14/$F$13*100)</f>
        <v>0.23160182521009329</v>
      </c>
      <c r="J14" s="18"/>
      <c r="L14" s="23"/>
      <c r="M14" s="34"/>
    </row>
    <row r="15" spans="1:22">
      <c r="A15" s="16"/>
      <c r="B15" s="120" t="s">
        <v>161</v>
      </c>
      <c r="C15" s="27">
        <v>1.1716666666666666</v>
      </c>
      <c r="D15" s="27">
        <v>2.5393333333333334</v>
      </c>
      <c r="E15" s="27">
        <v>4.7716666666666674</v>
      </c>
      <c r="F15" s="36">
        <v>3.9893333333333332</v>
      </c>
      <c r="G15" s="28">
        <f t="shared" si="0"/>
        <v>-16.395389451624187</v>
      </c>
      <c r="H15" s="26">
        <f t="shared" si="1"/>
        <v>-0.78233333333333421</v>
      </c>
      <c r="I15" s="28">
        <f t="shared" si="2"/>
        <v>1.1012358538396489</v>
      </c>
      <c r="J15" s="18"/>
      <c r="M15" s="34"/>
    </row>
    <row r="16" spans="1:22">
      <c r="A16" s="16"/>
      <c r="B16" s="121" t="s">
        <v>126</v>
      </c>
      <c r="C16" s="53">
        <v>0.84233333333333338</v>
      </c>
      <c r="D16" s="53">
        <v>1.0066666666666666</v>
      </c>
      <c r="E16" s="53">
        <v>0.98066666666666669</v>
      </c>
      <c r="F16" s="36">
        <v>0.66900000000000004</v>
      </c>
      <c r="G16" s="28">
        <f t="shared" si="0"/>
        <v>-31.781101291638336</v>
      </c>
      <c r="H16" s="26">
        <f t="shared" si="1"/>
        <v>-0.31166666666666665</v>
      </c>
      <c r="I16" s="28">
        <f t="shared" si="2"/>
        <v>0.18467416098397191</v>
      </c>
      <c r="J16" s="18"/>
      <c r="K16" s="105"/>
    </row>
    <row r="17" spans="1:12">
      <c r="A17" s="16"/>
      <c r="B17" s="120" t="s">
        <v>127</v>
      </c>
      <c r="C17" s="27">
        <v>36.617333333333335</v>
      </c>
      <c r="D17" s="27">
        <v>51.797333333333334</v>
      </c>
      <c r="E17" s="27">
        <v>74.555999999999997</v>
      </c>
      <c r="F17" s="36">
        <v>63.985999999999997</v>
      </c>
      <c r="G17" s="28">
        <f t="shared" si="0"/>
        <v>-14.177262728687168</v>
      </c>
      <c r="H17" s="26">
        <f t="shared" si="1"/>
        <v>-10.57</v>
      </c>
      <c r="I17" s="28">
        <f t="shared" si="2"/>
        <v>17.663020724544733</v>
      </c>
      <c r="J17" s="18"/>
      <c r="K17" s="105"/>
    </row>
    <row r="18" spans="1:12">
      <c r="A18" s="16"/>
      <c r="B18" s="120" t="s">
        <v>163</v>
      </c>
      <c r="C18" s="27">
        <v>1.1073333333333333</v>
      </c>
      <c r="D18" s="27">
        <v>3.4830000000000001</v>
      </c>
      <c r="E18" s="27">
        <v>2.2866666666666666</v>
      </c>
      <c r="F18" s="36">
        <v>0.58833333333333326</v>
      </c>
      <c r="G18" s="28">
        <f t="shared" si="0"/>
        <v>-74.27113702623906</v>
      </c>
      <c r="H18" s="26">
        <f t="shared" si="1"/>
        <v>-1.6983333333333333</v>
      </c>
      <c r="I18" s="28">
        <f t="shared" si="2"/>
        <v>0.16240652423353782</v>
      </c>
      <c r="J18" s="18"/>
      <c r="K18" s="105"/>
    </row>
    <row r="19" spans="1:12">
      <c r="A19" s="16"/>
      <c r="B19" s="120" t="s">
        <v>129</v>
      </c>
      <c r="C19" s="27">
        <v>14.886333333333333</v>
      </c>
      <c r="D19" s="27">
        <v>31.835666666666668</v>
      </c>
      <c r="E19" s="27">
        <v>29.361999999999998</v>
      </c>
      <c r="F19" s="36">
        <v>40.856000000000002</v>
      </c>
      <c r="G19" s="28">
        <f t="shared" si="0"/>
        <v>39.145834752401079</v>
      </c>
      <c r="H19" s="26">
        <f t="shared" si="1"/>
        <v>11.494000000000003</v>
      </c>
      <c r="I19" s="28">
        <f t="shared" si="2"/>
        <v>11.278097938955391</v>
      </c>
      <c r="J19" s="18"/>
      <c r="K19" s="105"/>
    </row>
    <row r="20" spans="1:12">
      <c r="A20" s="16"/>
      <c r="B20" s="120" t="s">
        <v>130</v>
      </c>
      <c r="C20" s="27">
        <v>78.260333333333321</v>
      </c>
      <c r="D20" s="27">
        <v>82.62266666666666</v>
      </c>
      <c r="E20" s="27">
        <v>101.52633333333331</v>
      </c>
      <c r="F20" s="36">
        <v>109.14266666666667</v>
      </c>
      <c r="G20" s="28">
        <f t="shared" si="0"/>
        <v>7.5018303953982679</v>
      </c>
      <c r="H20" s="26">
        <f t="shared" si="1"/>
        <v>7.6163333333333583</v>
      </c>
      <c r="I20" s="28">
        <f t="shared" si="2"/>
        <v>30.128296553393103</v>
      </c>
      <c r="J20" s="18"/>
      <c r="K20" s="105"/>
    </row>
    <row r="21" spans="1:12">
      <c r="A21" s="16"/>
      <c r="B21" s="120" t="s">
        <v>165</v>
      </c>
      <c r="C21" s="27">
        <v>25.417333333333335</v>
      </c>
      <c r="D21" s="27">
        <v>25.945333333333334</v>
      </c>
      <c r="E21" s="27">
        <v>48.883000000000003</v>
      </c>
      <c r="F21" s="36">
        <v>30.181333333333338</v>
      </c>
      <c r="G21" s="28">
        <f t="shared" si="0"/>
        <v>-38.258017443010175</v>
      </c>
      <c r="H21" s="26">
        <f t="shared" si="1"/>
        <v>-18.701666666666664</v>
      </c>
      <c r="I21" s="28">
        <f t="shared" si="2"/>
        <v>8.3314086856665437</v>
      </c>
      <c r="J21" s="18"/>
      <c r="K21" s="105"/>
    </row>
    <row r="22" spans="1:12">
      <c r="A22" s="16"/>
      <c r="B22" s="120" t="s">
        <v>132</v>
      </c>
      <c r="C22" s="27">
        <v>12.403666666666666</v>
      </c>
      <c r="D22" s="27">
        <v>7.9213333333333331</v>
      </c>
      <c r="E22" s="27">
        <v>10.214666666666666</v>
      </c>
      <c r="F22" s="36">
        <v>9.1966666666666654</v>
      </c>
      <c r="G22" s="28">
        <f t="shared" si="0"/>
        <v>-9.9660618718183098</v>
      </c>
      <c r="H22" s="26">
        <f t="shared" si="1"/>
        <v>-1.0180000000000007</v>
      </c>
      <c r="I22" s="28">
        <f t="shared" si="2"/>
        <v>2.5386946196052738</v>
      </c>
      <c r="J22" s="18"/>
      <c r="K22" s="105"/>
    </row>
    <row r="23" spans="1:12">
      <c r="A23" s="16"/>
      <c r="B23" s="120" t="s">
        <v>133</v>
      </c>
      <c r="C23" s="27">
        <v>42.195</v>
      </c>
      <c r="D23" s="27">
        <v>35.283999999999999</v>
      </c>
      <c r="E23" s="27">
        <v>46.057333333333332</v>
      </c>
      <c r="F23" s="36">
        <v>29.744</v>
      </c>
      <c r="G23" s="28">
        <f t="shared" si="0"/>
        <v>-35.419621920504873</v>
      </c>
      <c r="H23" s="26">
        <f t="shared" si="1"/>
        <v>-16.313333333333333</v>
      </c>
      <c r="I23" s="28">
        <f t="shared" si="2"/>
        <v>8.210684969069149</v>
      </c>
      <c r="J23" s="18"/>
    </row>
    <row r="24" spans="1:12">
      <c r="A24" s="16"/>
      <c r="B24" s="105" t="s">
        <v>167</v>
      </c>
      <c r="C24" s="27">
        <v>58.994333333333337</v>
      </c>
      <c r="D24" s="27">
        <v>68.643000000000001</v>
      </c>
      <c r="E24" s="27">
        <v>105.11333333333334</v>
      </c>
      <c r="F24" s="36">
        <v>73.067333333333337</v>
      </c>
      <c r="G24" s="28">
        <f t="shared" si="0"/>
        <v>-30.487093296124822</v>
      </c>
      <c r="H24" s="26">
        <f t="shared" si="1"/>
        <v>-32.046000000000006</v>
      </c>
      <c r="I24" s="28">
        <f t="shared" si="2"/>
        <v>20.169878144498561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5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5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5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5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5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5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5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5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5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5"/>
    </row>
    <row r="37" spans="1:12">
      <c r="A37" s="16"/>
      <c r="B37" s="74" t="s">
        <v>162</v>
      </c>
      <c r="C37" s="4"/>
      <c r="D37" s="4"/>
      <c r="E37" s="4"/>
      <c r="F37" s="5"/>
      <c r="G37" s="8"/>
      <c r="H37" s="8"/>
      <c r="I37" s="8"/>
      <c r="J37" s="18"/>
      <c r="L37" s="105"/>
    </row>
    <row r="38" spans="1:12">
      <c r="A38" s="16"/>
      <c r="B38" s="74" t="s">
        <v>164</v>
      </c>
      <c r="C38" s="4"/>
      <c r="D38" s="4"/>
      <c r="E38" s="4"/>
      <c r="F38" s="5"/>
      <c r="G38" s="8"/>
      <c r="H38" s="8"/>
      <c r="I38" s="8"/>
      <c r="J38" s="18"/>
      <c r="L38" s="105"/>
    </row>
    <row r="39" spans="1:12">
      <c r="A39" s="16"/>
      <c r="B39" s="74" t="s">
        <v>166</v>
      </c>
      <c r="C39" s="4"/>
      <c r="D39" s="4"/>
      <c r="E39" s="4"/>
      <c r="F39" s="5"/>
      <c r="G39" s="8"/>
      <c r="H39" s="8"/>
      <c r="I39" s="8"/>
      <c r="J39" s="18"/>
      <c r="L39" s="105"/>
    </row>
    <row r="40" spans="1:12">
      <c r="A40" s="16"/>
      <c r="B40" s="74" t="s">
        <v>168</v>
      </c>
      <c r="C40" s="4"/>
      <c r="D40" s="4"/>
      <c r="E40" s="4"/>
      <c r="F40" s="5"/>
      <c r="G40" s="8"/>
      <c r="H40" s="8"/>
      <c r="I40" s="8"/>
      <c r="J40" s="18"/>
      <c r="L40" s="105"/>
    </row>
    <row r="41" spans="1:12">
      <c r="A41" s="16"/>
      <c r="B41" s="74" t="s">
        <v>183</v>
      </c>
      <c r="C41" s="4"/>
      <c r="D41" s="4"/>
      <c r="E41" s="4"/>
      <c r="F41" s="5"/>
      <c r="G41" s="8"/>
      <c r="H41" s="8"/>
      <c r="I41" s="8"/>
      <c r="J41" s="18"/>
      <c r="L41" s="105"/>
    </row>
    <row r="42" spans="1:12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8"/>
      <c r="L42" s="105"/>
    </row>
    <row r="43" spans="1:12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8"/>
      <c r="L43" s="105"/>
    </row>
    <row r="44" spans="1:12">
      <c r="A44" s="16"/>
      <c r="B44" s="74" t="s">
        <v>186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177</v>
      </c>
      <c r="C45" s="96"/>
      <c r="D45" s="96"/>
      <c r="E45" s="96"/>
      <c r="F45" s="96"/>
      <c r="G45" s="96"/>
      <c r="H45" s="97"/>
      <c r="I45" s="97"/>
      <c r="J45" s="98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5">
    <mergeCell ref="C7:I7"/>
    <mergeCell ref="C8:I8"/>
    <mergeCell ref="C9:I9"/>
    <mergeCell ref="G10:H10"/>
    <mergeCell ref="I10:I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66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158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1785.47</v>
      </c>
      <c r="D13" s="26">
        <v>1658.1653333333331</v>
      </c>
      <c r="E13" s="26">
        <v>1901.694666666667</v>
      </c>
      <c r="F13" s="26">
        <v>2231.9389999999999</v>
      </c>
      <c r="G13" s="26">
        <v>2189.3126666666667</v>
      </c>
      <c r="H13" s="28">
        <f t="shared" ref="H13:H27" si="0">IF(OR(OR(G13=0,F13=0),G13=""),"",(G13/F13-1)*100)</f>
        <v>-1.9098341546670006</v>
      </c>
      <c r="I13" s="27">
        <f>IF(OR(OR(G13=0,F13=0),F13=""),"",(F13/E13-1)*100)</f>
        <v>17.365791634268636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842.75266666666664</v>
      </c>
      <c r="D14" s="25">
        <f>D13-SUM(D15:D27)</f>
        <v>829.80033333333324</v>
      </c>
      <c r="E14" s="25">
        <f>E13-SUM(E15:E27)</f>
        <v>924.39300000000026</v>
      </c>
      <c r="F14" s="25">
        <f>F13-SUM(F15:F27)</f>
        <v>1027.5639999999999</v>
      </c>
      <c r="G14" s="26">
        <f>G13-SUM(G15:G27)</f>
        <v>1064.6293333333335</v>
      </c>
      <c r="H14" s="28">
        <f t="shared" si="0"/>
        <v>3.607107035020074</v>
      </c>
      <c r="I14" s="27">
        <f>IF(OR(OR(G14=0,F14=0),F14=""),"",(F14/E14-1)*100)</f>
        <v>11.160945615122531</v>
      </c>
      <c r="J14" s="28">
        <f t="shared" si="1"/>
        <v>48.628473654897483</v>
      </c>
      <c r="K14" s="27">
        <f t="shared" si="2"/>
        <v>46.039071856354489</v>
      </c>
      <c r="L14" s="18"/>
    </row>
    <row r="15" spans="1:15">
      <c r="A15" s="16"/>
      <c r="B15" s="12" t="s">
        <v>5</v>
      </c>
      <c r="C15" s="109">
        <v>336.44966666666664</v>
      </c>
      <c r="D15" s="109">
        <v>274.61766666666671</v>
      </c>
      <c r="E15" s="109">
        <v>311.80466666666666</v>
      </c>
      <c r="F15" s="109">
        <v>423.75166666666672</v>
      </c>
      <c r="G15" s="109">
        <v>362.25966666666665</v>
      </c>
      <c r="H15" s="50">
        <f t="shared" si="0"/>
        <v>-14.511329355636772</v>
      </c>
      <c r="I15" s="36">
        <f t="shared" ref="I15:I27" si="3">IF(OR(OR(G15=0,F15=0),F15=""),"",(F15/E15-1)*100)</f>
        <v>35.90292640477908</v>
      </c>
      <c r="J15" s="50">
        <f t="shared" si="1"/>
        <v>16.546730495933424</v>
      </c>
      <c r="K15" s="36">
        <f t="shared" si="2"/>
        <v>18.985808602594727</v>
      </c>
      <c r="L15" s="18"/>
      <c r="N15" s="23" t="s">
        <v>5</v>
      </c>
      <c r="O15" s="34">
        <f>J15</f>
        <v>16.546730495933424</v>
      </c>
    </row>
    <row r="16" spans="1:15">
      <c r="A16" s="16"/>
      <c r="B16" s="11" t="s">
        <v>24</v>
      </c>
      <c r="C16" s="55">
        <v>158.69466666666668</v>
      </c>
      <c r="D16" s="55">
        <v>159.904</v>
      </c>
      <c r="E16" s="55">
        <v>201.696</v>
      </c>
      <c r="F16" s="55">
        <v>245.69666666666663</v>
      </c>
      <c r="G16" s="56">
        <v>206.05333333333331</v>
      </c>
      <c r="H16" s="28">
        <f t="shared" si="0"/>
        <v>-16.135071700877766</v>
      </c>
      <c r="I16" s="27">
        <f t="shared" si="3"/>
        <v>21.815339256438726</v>
      </c>
      <c r="J16" s="28">
        <f t="shared" si="1"/>
        <v>9.4117819017170987</v>
      </c>
      <c r="K16" s="27">
        <f t="shared" si="2"/>
        <v>11.008216025019799</v>
      </c>
      <c r="L16" s="18"/>
      <c r="N16" s="23" t="s">
        <v>39</v>
      </c>
      <c r="O16" s="34">
        <f>100-O15</f>
        <v>83.453269504066583</v>
      </c>
    </row>
    <row r="17" spans="1:14">
      <c r="A17" s="16"/>
      <c r="B17" s="11" t="s">
        <v>25</v>
      </c>
      <c r="C17" s="25">
        <v>107.72333333333334</v>
      </c>
      <c r="D17" s="25">
        <v>102.84666666666668</v>
      </c>
      <c r="E17" s="25">
        <v>144.09066666666669</v>
      </c>
      <c r="F17" s="25">
        <v>145.13199999999998</v>
      </c>
      <c r="G17" s="26">
        <v>155.78766666666667</v>
      </c>
      <c r="H17" s="28">
        <f t="shared" si="0"/>
        <v>7.3420518332736329</v>
      </c>
      <c r="I17" s="27">
        <f t="shared" si="3"/>
        <v>0.72269311914716639</v>
      </c>
      <c r="J17" s="28">
        <f t="shared" si="1"/>
        <v>7.1158253929924431</v>
      </c>
      <c r="K17" s="27">
        <f t="shared" si="2"/>
        <v>6.5025074610013975</v>
      </c>
      <c r="L17" s="18"/>
    </row>
    <row r="18" spans="1:14">
      <c r="A18" s="16"/>
      <c r="B18" s="11" t="s">
        <v>26</v>
      </c>
      <c r="C18" s="25">
        <v>74.088000000000008</v>
      </c>
      <c r="D18" s="25">
        <v>52.903333333333329</v>
      </c>
      <c r="E18" s="25">
        <v>55.533666666666669</v>
      </c>
      <c r="F18" s="25">
        <v>57.260333333333335</v>
      </c>
      <c r="G18" s="26">
        <v>58.991000000000007</v>
      </c>
      <c r="H18" s="28">
        <f t="shared" si="0"/>
        <v>3.0224530070263933</v>
      </c>
      <c r="I18" s="27">
        <f t="shared" si="3"/>
        <v>3.1092250346636652</v>
      </c>
      <c r="J18" s="28">
        <f t="shared" si="1"/>
        <v>2.6944986386899514</v>
      </c>
      <c r="K18" s="27">
        <f t="shared" si="2"/>
        <v>2.5654972350648175</v>
      </c>
      <c r="L18" s="18"/>
    </row>
    <row r="19" spans="1:14">
      <c r="A19" s="16"/>
      <c r="B19" s="11" t="s">
        <v>20</v>
      </c>
      <c r="C19" s="25">
        <v>46.93033333333333</v>
      </c>
      <c r="D19" s="25">
        <v>39.195666666666661</v>
      </c>
      <c r="E19" s="25">
        <v>38.191333333333333</v>
      </c>
      <c r="F19" s="25">
        <v>54.04666666666666</v>
      </c>
      <c r="G19" s="26">
        <v>58.378666666666668</v>
      </c>
      <c r="H19" s="28">
        <f t="shared" si="0"/>
        <v>8.0152954237079133</v>
      </c>
      <c r="I19" s="27">
        <f t="shared" si="3"/>
        <v>41.515527082933289</v>
      </c>
      <c r="J19" s="28">
        <f t="shared" si="1"/>
        <v>2.6665294343521513</v>
      </c>
      <c r="K19" s="27">
        <f t="shared" si="2"/>
        <v>2.4215118184980264</v>
      </c>
      <c r="L19" s="18"/>
    </row>
    <row r="20" spans="1:14">
      <c r="A20" s="16"/>
      <c r="B20" s="11" t="s">
        <v>21</v>
      </c>
      <c r="C20" s="25">
        <v>37.261333333333333</v>
      </c>
      <c r="D20" s="25">
        <v>25.569000000000003</v>
      </c>
      <c r="E20" s="25">
        <v>33.342999999999996</v>
      </c>
      <c r="F20" s="25">
        <v>47.991000000000007</v>
      </c>
      <c r="G20" s="26">
        <v>53.783999999999999</v>
      </c>
      <c r="H20" s="28">
        <f t="shared" si="0"/>
        <v>12.071013314996538</v>
      </c>
      <c r="I20" s="27">
        <f t="shared" si="3"/>
        <v>43.931259934618993</v>
      </c>
      <c r="J20" s="28">
        <f t="shared" si="1"/>
        <v>2.4566614362072232</v>
      </c>
      <c r="K20" s="27">
        <f t="shared" si="2"/>
        <v>2.1501931728420898</v>
      </c>
      <c r="L20" s="18"/>
    </row>
    <row r="21" spans="1:14">
      <c r="A21" s="16"/>
      <c r="B21" s="11" t="s">
        <v>23</v>
      </c>
      <c r="C21" s="25">
        <v>34.252333333333333</v>
      </c>
      <c r="D21" s="25">
        <v>31.015000000000001</v>
      </c>
      <c r="E21" s="25">
        <v>36.732666666666667</v>
      </c>
      <c r="F21" s="25">
        <v>54.538999999999994</v>
      </c>
      <c r="G21" s="26">
        <v>52.799666666666667</v>
      </c>
      <c r="H21" s="28">
        <f t="shared" si="0"/>
        <v>-3.1891551611385016</v>
      </c>
      <c r="I21" s="27">
        <f t="shared" si="3"/>
        <v>48.47547142416375</v>
      </c>
      <c r="J21" s="28">
        <f t="shared" si="1"/>
        <v>2.41170059766094</v>
      </c>
      <c r="K21" s="27">
        <f t="shared" si="2"/>
        <v>2.4435703663944217</v>
      </c>
      <c r="L21" s="18"/>
    </row>
    <row r="22" spans="1:14">
      <c r="A22" s="16"/>
      <c r="B22" s="11" t="s">
        <v>8</v>
      </c>
      <c r="C22" s="25">
        <v>37.393000000000001</v>
      </c>
      <c r="D22" s="25">
        <v>39.130666666666663</v>
      </c>
      <c r="E22" s="25">
        <v>43.15</v>
      </c>
      <c r="F22" s="25">
        <v>36.290333333333336</v>
      </c>
      <c r="G22" s="26">
        <v>46.187666666666665</v>
      </c>
      <c r="H22" s="28">
        <f t="shared" si="0"/>
        <v>27.272643771068505</v>
      </c>
      <c r="I22" s="27">
        <f t="shared" si="3"/>
        <v>-15.897257628427951</v>
      </c>
      <c r="J22" s="28">
        <f t="shared" si="1"/>
        <v>2.1096880025359557</v>
      </c>
      <c r="K22" s="27">
        <f t="shared" si="2"/>
        <v>1.6259554285907158</v>
      </c>
      <c r="L22" s="18"/>
    </row>
    <row r="23" spans="1:14">
      <c r="A23" s="16"/>
      <c r="B23" s="11" t="s">
        <v>6</v>
      </c>
      <c r="C23" s="25">
        <v>38.405000000000001</v>
      </c>
      <c r="D23" s="25">
        <v>31.971999999999998</v>
      </c>
      <c r="E23" s="25">
        <v>30.417666666666666</v>
      </c>
      <c r="F23" s="25">
        <v>40.518000000000001</v>
      </c>
      <c r="G23" s="26">
        <v>30.998000000000001</v>
      </c>
      <c r="H23" s="28">
        <f t="shared" si="0"/>
        <v>-23.495730292709418</v>
      </c>
      <c r="I23" s="27">
        <f t="shared" si="3"/>
        <v>33.205483655331889</v>
      </c>
      <c r="J23" s="28">
        <f t="shared" si="1"/>
        <v>1.415878164501553</v>
      </c>
      <c r="K23" s="27">
        <f t="shared" si="2"/>
        <v>1.8153721943117622</v>
      </c>
      <c r="L23" s="18"/>
    </row>
    <row r="24" spans="1:14">
      <c r="A24" s="16"/>
      <c r="B24" s="11" t="s">
        <v>11</v>
      </c>
      <c r="C24" s="25">
        <v>18.962333333333333</v>
      </c>
      <c r="D24" s="25">
        <v>19.294666666666668</v>
      </c>
      <c r="E24" s="25">
        <v>22.295666666666666</v>
      </c>
      <c r="F24" s="25">
        <v>27.939666666666664</v>
      </c>
      <c r="G24" s="26">
        <v>26.951999999999998</v>
      </c>
      <c r="H24" s="28">
        <f t="shared" si="0"/>
        <v>-3.5349980314725804</v>
      </c>
      <c r="I24" s="27">
        <f t="shared" si="3"/>
        <v>25.314336119126281</v>
      </c>
      <c r="J24" s="28">
        <f t="shared" si="1"/>
        <v>1.2310713042662704</v>
      </c>
      <c r="K24" s="27">
        <f t="shared" si="2"/>
        <v>1.251811392097484</v>
      </c>
      <c r="L24" s="18"/>
    </row>
    <row r="25" spans="1:14">
      <c r="A25" s="16"/>
      <c r="B25" s="11" t="s">
        <v>22</v>
      </c>
      <c r="C25" s="25">
        <v>20.387666666666664</v>
      </c>
      <c r="D25" s="25">
        <v>17.532</v>
      </c>
      <c r="E25" s="25">
        <v>24.682000000000002</v>
      </c>
      <c r="F25" s="25">
        <v>29.485333333333333</v>
      </c>
      <c r="G25" s="26">
        <v>26.853999999999999</v>
      </c>
      <c r="H25" s="28">
        <f t="shared" si="0"/>
        <v>-8.9242109071176685</v>
      </c>
      <c r="I25" s="27">
        <f t="shared" si="3"/>
        <v>19.460875671879641</v>
      </c>
      <c r="J25" s="28">
        <f t="shared" si="1"/>
        <v>1.2265950135339279</v>
      </c>
      <c r="K25" s="27">
        <f t="shared" si="2"/>
        <v>1.3210635834282809</v>
      </c>
      <c r="L25" s="18"/>
    </row>
    <row r="26" spans="1:14">
      <c r="A26" s="16"/>
      <c r="B26" s="11" t="s">
        <v>19</v>
      </c>
      <c r="C26" s="25">
        <v>17.639333333333333</v>
      </c>
      <c r="D26" s="25">
        <v>18.916333333333334</v>
      </c>
      <c r="E26" s="25">
        <v>17.630333333333333</v>
      </c>
      <c r="F26" s="25">
        <v>21.695</v>
      </c>
      <c r="G26" s="26">
        <v>24.313333333333333</v>
      </c>
      <c r="H26" s="28">
        <f t="shared" si="0"/>
        <v>12.068833064454164</v>
      </c>
      <c r="I26" s="27">
        <f t="shared" si="3"/>
        <v>23.054962091849273</v>
      </c>
      <c r="J26" s="28">
        <f t="shared" si="1"/>
        <v>1.1105464150240152</v>
      </c>
      <c r="K26" s="27">
        <f t="shared" si="2"/>
        <v>0.9720247730784759</v>
      </c>
      <c r="L26" s="18"/>
    </row>
    <row r="27" spans="1:14">
      <c r="A27" s="16"/>
      <c r="B27" s="11" t="s">
        <v>9</v>
      </c>
      <c r="C27" s="25">
        <v>14.530333333333333</v>
      </c>
      <c r="D27" s="25">
        <v>15.467999999999998</v>
      </c>
      <c r="E27" s="25">
        <v>17.734000000000002</v>
      </c>
      <c r="F27" s="25">
        <v>20.029333333333334</v>
      </c>
      <c r="G27" s="26">
        <v>21.324333333333332</v>
      </c>
      <c r="H27" s="28">
        <f t="shared" si="0"/>
        <v>6.4655172413792927</v>
      </c>
      <c r="I27" s="27">
        <f t="shared" si="3"/>
        <v>12.943122439006039</v>
      </c>
      <c r="J27" s="28">
        <f t="shared" si="1"/>
        <v>0.97401954768756938</v>
      </c>
      <c r="K27" s="27">
        <f t="shared" si="2"/>
        <v>0.89739609072350701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6.7653333333333334</v>
      </c>
      <c r="D13" s="26">
        <v>6.6130000000000004</v>
      </c>
      <c r="E13" s="26">
        <v>4.3920000000000003</v>
      </c>
      <c r="F13" s="26">
        <v>1.1286666666666667</v>
      </c>
      <c r="G13" s="26">
        <v>2.3446666666666665</v>
      </c>
      <c r="H13" s="28">
        <f t="shared" ref="H13:H14" si="0">IF(OR(OR(G13=0,F13=0),G13=""),"",(G13/F13-1)*100)</f>
        <v>107.73774365032484</v>
      </c>
      <c r="I13" s="27">
        <f>IF(OR(OR(G13=0,F13=0),F13=""),"",(F13/E13-1)*100)</f>
        <v>-74.301760777170614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4.3006666666666664</v>
      </c>
      <c r="D14" s="25">
        <f>D13-SUM(D15:D27)</f>
        <v>2.1893333333333347</v>
      </c>
      <c r="E14" s="25">
        <f>E13-SUM(E15:E27)</f>
        <v>1.5606666666666671</v>
      </c>
      <c r="F14" s="25">
        <f>F13-SUM(F15:F27)</f>
        <v>0.47266666666666668</v>
      </c>
      <c r="G14" s="25">
        <f>G13-SUM(G15:G27)</f>
        <v>0.98766666666666625</v>
      </c>
      <c r="H14" s="28">
        <f t="shared" si="0"/>
        <v>108.95627644569808</v>
      </c>
      <c r="I14" s="27">
        <f>IF(OR(OR(G14=0,F14=0),F14=""),"",(F14/E14-1)*100)</f>
        <v>-69.713797522426319</v>
      </c>
      <c r="J14" s="28">
        <f t="shared" si="1"/>
        <v>42.123969292010223</v>
      </c>
      <c r="K14" s="27">
        <f t="shared" si="2"/>
        <v>41.878322504430002</v>
      </c>
      <c r="L14" s="18"/>
    </row>
    <row r="15" spans="1:15">
      <c r="A15" s="16"/>
      <c r="B15" s="186" t="s">
        <v>5</v>
      </c>
      <c r="C15" s="109">
        <v>0</v>
      </c>
      <c r="D15" s="109">
        <v>2.7223333333333333</v>
      </c>
      <c r="E15" s="109">
        <v>0.72666666666666668</v>
      </c>
      <c r="F15" s="109">
        <v>0</v>
      </c>
      <c r="G15" s="109">
        <v>0.83899999999999997</v>
      </c>
      <c r="H15" s="28" t="str">
        <f t="shared" ref="H15" si="3">IF(OR(OR(G15=0,F15=0),G15=""),"",(G15/F15-1)*100)</f>
        <v/>
      </c>
      <c r="I15" s="27" t="str">
        <f>IF(OR(OR(G15=0,F15=0),F15=""),"",(F15/E15-1)*100)</f>
        <v/>
      </c>
      <c r="J15" s="28">
        <f t="shared" ref="J15" si="4">IF(G15=0,"",G15/$G$13*100)</f>
        <v>35.783338072220644</v>
      </c>
      <c r="K15" s="27" t="str">
        <f t="shared" ref="K15" si="5">IF(F15=0,"",F15/$F$13*100)</f>
        <v/>
      </c>
      <c r="L15" s="18"/>
      <c r="N15" s="23" t="s">
        <v>5</v>
      </c>
      <c r="O15" s="34">
        <f>+G15</f>
        <v>0.83899999999999997</v>
      </c>
    </row>
    <row r="16" spans="1:15">
      <c r="A16" s="16"/>
      <c r="B16" s="11" t="s">
        <v>24</v>
      </c>
      <c r="C16" s="55">
        <v>1.5653333333333332</v>
      </c>
      <c r="D16" s="55">
        <v>0.71166666666666656</v>
      </c>
      <c r="E16" s="55">
        <v>0.99266666666666659</v>
      </c>
      <c r="F16" s="55">
        <v>0.37633333333333335</v>
      </c>
      <c r="G16" s="55">
        <v>0.42499999999999999</v>
      </c>
      <c r="H16" s="28">
        <f t="shared" ref="H16:H27" si="6">IF(OR(OR(G16=0,F16=0),G16=""),"",(G16/F16-1)*100)</f>
        <v>12.931798051372878</v>
      </c>
      <c r="I16" s="27">
        <f t="shared" ref="I16:I27" si="7">IF(OR(OR(G16=0,F16=0),F16=""),"",(F16/E16-1)*100)</f>
        <v>-62.088650100738739</v>
      </c>
      <c r="J16" s="28">
        <f t="shared" ref="J16:J27" si="8">IF(G16=0,"",G16/$G$13*100)</f>
        <v>18.126243957918682</v>
      </c>
      <c r="K16" s="27">
        <f t="shared" ref="K16:K27" si="9">IF(F16=0,"",F16/$F$13*100)</f>
        <v>33.343177790903724</v>
      </c>
      <c r="L16" s="18"/>
      <c r="N16" s="23" t="s">
        <v>39</v>
      </c>
      <c r="O16" s="34">
        <f>100-O19</f>
        <v>100</v>
      </c>
    </row>
    <row r="17" spans="1:14">
      <c r="A17" s="16"/>
      <c r="B17" s="11" t="s">
        <v>22</v>
      </c>
      <c r="C17" s="25">
        <v>0</v>
      </c>
      <c r="D17" s="25">
        <v>0</v>
      </c>
      <c r="E17" s="25">
        <v>5.0333333333333334E-2</v>
      </c>
      <c r="F17" s="25">
        <v>0</v>
      </c>
      <c r="G17" s="25">
        <v>5.3666666666666668E-2</v>
      </c>
      <c r="H17" s="28" t="str">
        <f t="shared" si="6"/>
        <v/>
      </c>
      <c r="I17" s="27" t="str">
        <f t="shared" si="7"/>
        <v/>
      </c>
      <c r="J17" s="28">
        <f t="shared" si="8"/>
        <v>2.2888825703724769</v>
      </c>
      <c r="K17" s="27" t="str">
        <f t="shared" si="9"/>
        <v/>
      </c>
      <c r="L17" s="18"/>
    </row>
    <row r="18" spans="1:14">
      <c r="A18" s="16"/>
      <c r="B18" s="11" t="s">
        <v>9</v>
      </c>
      <c r="C18" s="25">
        <v>0</v>
      </c>
      <c r="D18" s="25">
        <v>0</v>
      </c>
      <c r="E18" s="25">
        <v>0</v>
      </c>
      <c r="F18" s="25">
        <v>0</v>
      </c>
      <c r="G18" s="25">
        <v>3.9333333333333331E-2</v>
      </c>
      <c r="H18" s="28" t="str">
        <f t="shared" si="6"/>
        <v/>
      </c>
      <c r="I18" s="27" t="str">
        <f t="shared" si="7"/>
        <v/>
      </c>
      <c r="J18" s="28">
        <f t="shared" si="8"/>
        <v>1.6775661074779642</v>
      </c>
      <c r="K18" s="27" t="str">
        <f t="shared" si="9"/>
        <v/>
      </c>
      <c r="L18" s="18"/>
    </row>
    <row r="19" spans="1:14">
      <c r="A19" s="16"/>
      <c r="B19" s="11" t="s">
        <v>20</v>
      </c>
      <c r="C19" s="25">
        <v>0</v>
      </c>
      <c r="D19" s="25">
        <v>8.666666666666667E-2</v>
      </c>
      <c r="E19" s="25">
        <v>0</v>
      </c>
      <c r="F19" s="25">
        <v>0</v>
      </c>
      <c r="G19" s="25">
        <v>0</v>
      </c>
      <c r="H19" s="28" t="str">
        <f t="shared" si="6"/>
        <v/>
      </c>
      <c r="I19" s="27" t="str">
        <f t="shared" si="7"/>
        <v/>
      </c>
      <c r="J19" s="28" t="str">
        <f t="shared" si="8"/>
        <v/>
      </c>
      <c r="K19" s="27" t="str">
        <f t="shared" si="9"/>
        <v/>
      </c>
      <c r="L19" s="18"/>
    </row>
    <row r="20" spans="1:14">
      <c r="A20" s="16"/>
      <c r="B20" s="11" t="s">
        <v>6</v>
      </c>
      <c r="C20" s="25">
        <v>7.3666666666666672E-2</v>
      </c>
      <c r="D20" s="25">
        <v>0.105</v>
      </c>
      <c r="E20" s="25">
        <v>0</v>
      </c>
      <c r="F20" s="25">
        <v>0.10733333333333334</v>
      </c>
      <c r="G20" s="25">
        <v>0</v>
      </c>
      <c r="H20" s="28" t="str">
        <f t="shared" si="6"/>
        <v/>
      </c>
      <c r="I20" s="27" t="str">
        <f t="shared" si="7"/>
        <v/>
      </c>
      <c r="J20" s="28" t="str">
        <f t="shared" si="8"/>
        <v/>
      </c>
      <c r="K20" s="27">
        <f t="shared" si="9"/>
        <v>9.5097460129946842</v>
      </c>
      <c r="L20" s="18"/>
    </row>
    <row r="21" spans="1:14">
      <c r="A21" s="16"/>
      <c r="B21" s="11" t="s">
        <v>21</v>
      </c>
      <c r="C21" s="25">
        <v>0</v>
      </c>
      <c r="D21" s="25">
        <v>0</v>
      </c>
      <c r="E21" s="25">
        <v>0.15533333333333335</v>
      </c>
      <c r="F21" s="25">
        <v>0</v>
      </c>
      <c r="G21" s="25">
        <v>0</v>
      </c>
      <c r="H21" s="28" t="str">
        <f t="shared" si="6"/>
        <v/>
      </c>
      <c r="I21" s="27" t="str">
        <f t="shared" si="7"/>
        <v/>
      </c>
      <c r="J21" s="28" t="str">
        <f t="shared" si="8"/>
        <v/>
      </c>
      <c r="K21" s="27" t="str">
        <f t="shared" si="9"/>
        <v/>
      </c>
      <c r="L21" s="18"/>
    </row>
    <row r="22" spans="1:14">
      <c r="A22" s="16"/>
      <c r="B22" s="11" t="s">
        <v>8</v>
      </c>
      <c r="C22" s="25">
        <v>5.3999999999999999E-2</v>
      </c>
      <c r="D22" s="25">
        <v>0</v>
      </c>
      <c r="E22" s="25">
        <v>0</v>
      </c>
      <c r="F22" s="25">
        <v>0.11966666666666666</v>
      </c>
      <c r="G22" s="25">
        <v>0</v>
      </c>
      <c r="H22" s="28" t="str">
        <f t="shared" si="6"/>
        <v/>
      </c>
      <c r="I22" s="27" t="str">
        <f t="shared" si="7"/>
        <v/>
      </c>
      <c r="J22" s="28" t="str">
        <f t="shared" si="8"/>
        <v/>
      </c>
      <c r="K22" s="27">
        <f t="shared" si="9"/>
        <v>10.602480803307737</v>
      </c>
      <c r="L22" s="18"/>
    </row>
    <row r="23" spans="1:14">
      <c r="A23" s="16"/>
      <c r="B23" s="11" t="s">
        <v>11</v>
      </c>
      <c r="C23" s="25">
        <v>5.6000000000000001E-2</v>
      </c>
      <c r="D23" s="25">
        <v>0</v>
      </c>
      <c r="E23" s="25">
        <v>0</v>
      </c>
      <c r="F23" s="25">
        <v>0</v>
      </c>
      <c r="G23" s="25">
        <v>0</v>
      </c>
      <c r="H23" s="28" t="str">
        <f t="shared" si="6"/>
        <v/>
      </c>
      <c r="I23" s="27" t="str">
        <f t="shared" si="7"/>
        <v/>
      </c>
      <c r="J23" s="28" t="str">
        <f t="shared" si="8"/>
        <v/>
      </c>
      <c r="K23" s="27" t="str">
        <f t="shared" si="9"/>
        <v/>
      </c>
      <c r="L23" s="18"/>
    </row>
    <row r="24" spans="1:14" s="23" customFormat="1">
      <c r="A24" s="16"/>
      <c r="B24" s="11" t="s">
        <v>23</v>
      </c>
      <c r="C24" s="25">
        <v>0</v>
      </c>
      <c r="D24" s="25">
        <v>0.32400000000000001</v>
      </c>
      <c r="E24" s="25">
        <v>0</v>
      </c>
      <c r="F24" s="25">
        <v>0</v>
      </c>
      <c r="G24" s="25">
        <v>0</v>
      </c>
      <c r="H24" s="28" t="str">
        <f t="shared" si="6"/>
        <v/>
      </c>
      <c r="I24" s="27" t="str">
        <f t="shared" si="7"/>
        <v/>
      </c>
      <c r="J24" s="28" t="str">
        <f t="shared" si="8"/>
        <v/>
      </c>
      <c r="K24" s="27" t="str">
        <f t="shared" si="9"/>
        <v/>
      </c>
      <c r="L24" s="18"/>
      <c r="M24" s="9"/>
    </row>
    <row r="25" spans="1:14" s="23" customFormat="1">
      <c r="A25" s="16"/>
      <c r="B25" s="11" t="s">
        <v>19</v>
      </c>
      <c r="C25" s="25">
        <v>0</v>
      </c>
      <c r="D25" s="25">
        <v>0</v>
      </c>
      <c r="E25" s="25">
        <v>3.9333333333333331E-2</v>
      </c>
      <c r="F25" s="25">
        <v>5.2666666666666667E-2</v>
      </c>
      <c r="G25" s="25">
        <v>0</v>
      </c>
      <c r="H25" s="28" t="str">
        <f t="shared" si="6"/>
        <v/>
      </c>
      <c r="I25" s="27" t="str">
        <f t="shared" si="7"/>
        <v/>
      </c>
      <c r="J25" s="28" t="str">
        <f t="shared" si="8"/>
        <v/>
      </c>
      <c r="K25" s="27">
        <f t="shared" si="9"/>
        <v>4.6662728883638511</v>
      </c>
      <c r="L25" s="18"/>
      <c r="M25" s="9"/>
    </row>
    <row r="26" spans="1:14" s="23" customFormat="1">
      <c r="A26" s="16"/>
      <c r="B26" s="11" t="s">
        <v>25</v>
      </c>
      <c r="C26" s="25">
        <v>0.22633333333333336</v>
      </c>
      <c r="D26" s="25">
        <v>0.3193333333333333</v>
      </c>
      <c r="E26" s="25">
        <v>0.67766666666666664</v>
      </c>
      <c r="F26" s="25">
        <v>0</v>
      </c>
      <c r="G26" s="25">
        <v>0</v>
      </c>
      <c r="H26" s="28" t="str">
        <f t="shared" si="6"/>
        <v/>
      </c>
      <c r="I26" s="27" t="str">
        <f t="shared" si="7"/>
        <v/>
      </c>
      <c r="J26" s="28" t="str">
        <f t="shared" si="8"/>
        <v/>
      </c>
      <c r="K26" s="27" t="str">
        <f t="shared" si="9"/>
        <v/>
      </c>
      <c r="L26" s="18"/>
      <c r="M26" s="9"/>
    </row>
    <row r="27" spans="1:14" s="23" customFormat="1">
      <c r="A27" s="16"/>
      <c r="B27" s="11" t="s">
        <v>26</v>
      </c>
      <c r="C27" s="25">
        <v>0.48933333333333334</v>
      </c>
      <c r="D27" s="25">
        <v>0.15466666666666667</v>
      </c>
      <c r="E27" s="25">
        <v>0.18933333333333333</v>
      </c>
      <c r="F27" s="25">
        <v>0</v>
      </c>
      <c r="G27" s="25">
        <v>0</v>
      </c>
      <c r="H27" s="28" t="str">
        <f t="shared" si="6"/>
        <v/>
      </c>
      <c r="I27" s="27" t="str">
        <f t="shared" si="7"/>
        <v/>
      </c>
      <c r="J27" s="28" t="str">
        <f t="shared" si="8"/>
        <v/>
      </c>
      <c r="K27" s="27" t="str">
        <f t="shared" si="9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145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191.10900000000001</v>
      </c>
      <c r="D13" s="26">
        <v>162.59133333333332</v>
      </c>
      <c r="E13" s="26">
        <v>186.49766666666665</v>
      </c>
      <c r="F13" s="26">
        <v>196.23866666666666</v>
      </c>
      <c r="G13" s="26">
        <v>198.42100000000002</v>
      </c>
      <c r="H13" s="28">
        <f t="shared" ref="H13:H27" si="0">IF(OR(OR(G13=0,F13=0),G13=""),"",(G13/F13-1)*100)</f>
        <v>1.1120812072374697</v>
      </c>
      <c r="I13" s="27">
        <f>IF(OR(OR(G13=0,F13=0),F13=""),"",(F13/E13-1)*100)</f>
        <v>5.2231216476345654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176.52133333333333</v>
      </c>
      <c r="D14" s="25">
        <f>D13-SUM(D15:D27)</f>
        <v>151.18566666666666</v>
      </c>
      <c r="E14" s="25">
        <f>E13-SUM(E15:E27)</f>
        <v>173.34933333333331</v>
      </c>
      <c r="F14" s="25">
        <f>F13-SUM(F15:F27)</f>
        <v>179.98666666666665</v>
      </c>
      <c r="G14" s="26">
        <f>G13-SUM(G15:G27)</f>
        <v>180.63200000000003</v>
      </c>
      <c r="H14" s="28">
        <f t="shared" si="0"/>
        <v>0.35854507741317487</v>
      </c>
      <c r="I14" s="27">
        <f>IF(OR(OR(G14=0,F14=0),F14=""),"",(F14/E14-1)*100)</f>
        <v>3.8288773343999161</v>
      </c>
      <c r="J14" s="28">
        <f t="shared" si="1"/>
        <v>91.034719107352558</v>
      </c>
      <c r="K14" s="27">
        <f t="shared" si="2"/>
        <v>91.71824784785872</v>
      </c>
      <c r="L14" s="18"/>
    </row>
    <row r="15" spans="1:15">
      <c r="A15" s="16"/>
      <c r="B15" s="12" t="s">
        <v>5</v>
      </c>
      <c r="C15" s="109">
        <v>3.9426666666666663</v>
      </c>
      <c r="D15" s="109">
        <v>1.1716666666666666</v>
      </c>
      <c r="E15" s="109">
        <v>2.5393333333333334</v>
      </c>
      <c r="F15" s="109">
        <v>4.7716666666666674</v>
      </c>
      <c r="G15" s="109">
        <v>3.9893333333333332</v>
      </c>
      <c r="H15" s="50">
        <f t="shared" si="0"/>
        <v>-16.395389451624187</v>
      </c>
      <c r="I15" s="36">
        <f t="shared" ref="I15:I27" si="3">IF(OR(OR(G15=0,F15=0),F15=""),"",(F15/E15-1)*100)</f>
        <v>87.91021265423997</v>
      </c>
      <c r="J15" s="50">
        <f t="shared" si="1"/>
        <v>2.0105398790114619</v>
      </c>
      <c r="K15" s="36">
        <f t="shared" si="2"/>
        <v>2.4315629267762389</v>
      </c>
      <c r="L15" s="18"/>
      <c r="N15" s="23" t="s">
        <v>5</v>
      </c>
      <c r="O15" s="34">
        <f>J15</f>
        <v>2.0105398790114619</v>
      </c>
    </row>
    <row r="16" spans="1:15">
      <c r="A16" s="16"/>
      <c r="B16" s="11" t="s">
        <v>24</v>
      </c>
      <c r="C16" s="55">
        <v>2.0906666666666669</v>
      </c>
      <c r="D16" s="55">
        <v>3.1863333333333337</v>
      </c>
      <c r="E16" s="55">
        <v>2.1776666666666666</v>
      </c>
      <c r="F16" s="55">
        <v>2.78</v>
      </c>
      <c r="G16" s="56">
        <v>2.9049999999999998</v>
      </c>
      <c r="H16" s="28">
        <f t="shared" si="0"/>
        <v>4.496402877697836</v>
      </c>
      <c r="I16" s="27">
        <f t="shared" si="3"/>
        <v>27.65957446808509</v>
      </c>
      <c r="J16" s="28">
        <f t="shared" si="1"/>
        <v>1.4640587437821599</v>
      </c>
      <c r="K16" s="27">
        <f t="shared" si="2"/>
        <v>1.4166423198961808</v>
      </c>
      <c r="L16" s="18"/>
      <c r="N16" s="23" t="s">
        <v>39</v>
      </c>
      <c r="O16" s="34">
        <f>100-O15</f>
        <v>97.989460120988539</v>
      </c>
    </row>
    <row r="17" spans="1:14">
      <c r="A17" s="16"/>
      <c r="B17" s="11" t="s">
        <v>25</v>
      </c>
      <c r="C17" s="25">
        <v>0.95533333333333326</v>
      </c>
      <c r="D17" s="25">
        <v>1.603</v>
      </c>
      <c r="E17" s="25">
        <v>2.5136666666666665</v>
      </c>
      <c r="F17" s="25">
        <v>1.1966666666666665</v>
      </c>
      <c r="G17" s="26">
        <v>2.0569999999999999</v>
      </c>
      <c r="H17" s="28">
        <f t="shared" si="0"/>
        <v>71.894150417827319</v>
      </c>
      <c r="I17" s="27">
        <f t="shared" si="3"/>
        <v>-52.393581753083154</v>
      </c>
      <c r="J17" s="28">
        <f t="shared" si="1"/>
        <v>1.036684625115285</v>
      </c>
      <c r="K17" s="27">
        <f t="shared" si="2"/>
        <v>0.60980167007521446</v>
      </c>
      <c r="L17" s="18"/>
    </row>
    <row r="18" spans="1:14">
      <c r="A18" s="16"/>
      <c r="B18" s="11" t="s">
        <v>8</v>
      </c>
      <c r="C18" s="25">
        <v>1.3236666666666665</v>
      </c>
      <c r="D18" s="25">
        <v>1.196</v>
      </c>
      <c r="E18" s="25">
        <v>1.2710000000000001</v>
      </c>
      <c r="F18" s="25">
        <v>1.1859999999999999</v>
      </c>
      <c r="G18" s="26">
        <v>1.8413333333333333</v>
      </c>
      <c r="H18" s="28">
        <f t="shared" si="0"/>
        <v>55.255761663856106</v>
      </c>
      <c r="I18" s="27">
        <f t="shared" si="3"/>
        <v>-6.687647521636519</v>
      </c>
      <c r="J18" s="28">
        <f t="shared" si="1"/>
        <v>0.9279931727656513</v>
      </c>
      <c r="K18" s="27">
        <f t="shared" si="2"/>
        <v>0.60436611201326274</v>
      </c>
      <c r="L18" s="18"/>
    </row>
    <row r="19" spans="1:14">
      <c r="A19" s="16"/>
      <c r="B19" s="11" t="s">
        <v>23</v>
      </c>
      <c r="C19" s="25">
        <v>1.1166666666666669</v>
      </c>
      <c r="D19" s="25">
        <v>0.65733333333333333</v>
      </c>
      <c r="E19" s="25">
        <v>1.244</v>
      </c>
      <c r="F19" s="25">
        <v>1.5419999999999998</v>
      </c>
      <c r="G19" s="26">
        <v>1.7826666666666668</v>
      </c>
      <c r="H19" s="28">
        <f t="shared" si="0"/>
        <v>15.607436230004357</v>
      </c>
      <c r="I19" s="27">
        <f t="shared" si="3"/>
        <v>23.954983922829577</v>
      </c>
      <c r="J19" s="28">
        <f t="shared" si="1"/>
        <v>0.89842640983901234</v>
      </c>
      <c r="K19" s="27">
        <f t="shared" si="2"/>
        <v>0.78577786233090308</v>
      </c>
      <c r="L19" s="18"/>
    </row>
    <row r="20" spans="1:14">
      <c r="A20" s="16"/>
      <c r="B20" s="11" t="s">
        <v>19</v>
      </c>
      <c r="C20" s="25">
        <v>0.77599999999999991</v>
      </c>
      <c r="D20" s="25">
        <v>1.218</v>
      </c>
      <c r="E20" s="25">
        <v>0.59499999999999997</v>
      </c>
      <c r="F20" s="25">
        <v>1.135</v>
      </c>
      <c r="G20" s="26">
        <v>1.1879999999999999</v>
      </c>
      <c r="H20" s="28">
        <f t="shared" si="0"/>
        <v>4.6696035242290712</v>
      </c>
      <c r="I20" s="27">
        <f t="shared" si="3"/>
        <v>90.756302521008408</v>
      </c>
      <c r="J20" s="28">
        <f t="shared" si="1"/>
        <v>0.5987269492644427</v>
      </c>
      <c r="K20" s="27">
        <f t="shared" si="2"/>
        <v>0.57837735002955581</v>
      </c>
      <c r="L20" s="18"/>
    </row>
    <row r="21" spans="1:14">
      <c r="A21" s="16"/>
      <c r="B21" s="11" t="s">
        <v>11</v>
      </c>
      <c r="C21" s="25">
        <v>0.13833333333333334</v>
      </c>
      <c r="D21" s="25">
        <v>0.23300000000000001</v>
      </c>
      <c r="E21" s="25">
        <v>0.49099999999999994</v>
      </c>
      <c r="F21" s="25">
        <v>0.38733333333333331</v>
      </c>
      <c r="G21" s="26">
        <v>0.92866666666666664</v>
      </c>
      <c r="H21" s="28">
        <f t="shared" si="0"/>
        <v>139.75903614457832</v>
      </c>
      <c r="I21" s="27"/>
      <c r="J21" s="28">
        <f t="shared" si="1"/>
        <v>0.46802841769100378</v>
      </c>
      <c r="K21" s="27">
        <f t="shared" si="2"/>
        <v>0.19737870212462377</v>
      </c>
      <c r="L21" s="18"/>
    </row>
    <row r="22" spans="1:14">
      <c r="A22" s="16"/>
      <c r="B22" s="11" t="s">
        <v>20</v>
      </c>
      <c r="C22" s="25">
        <v>1.0943333333333334</v>
      </c>
      <c r="D22" s="25">
        <v>0.16966666666666666</v>
      </c>
      <c r="E22" s="25">
        <v>0.751</v>
      </c>
      <c r="F22" s="25">
        <v>1.2610000000000001</v>
      </c>
      <c r="G22" s="26">
        <v>0.86799999999999999</v>
      </c>
      <c r="H22" s="28">
        <f t="shared" si="0"/>
        <v>-31.165741475019836</v>
      </c>
      <c r="I22" s="27">
        <f t="shared" si="3"/>
        <v>67.909454061251679</v>
      </c>
      <c r="J22" s="28">
        <f t="shared" si="1"/>
        <v>0.43745369693732006</v>
      </c>
      <c r="K22" s="27">
        <f t="shared" si="2"/>
        <v>0.64258487963636124</v>
      </c>
      <c r="L22" s="18"/>
    </row>
    <row r="23" spans="1:14">
      <c r="A23" s="16"/>
      <c r="B23" s="11" t="s">
        <v>21</v>
      </c>
      <c r="C23" s="25">
        <v>0.6256666666666667</v>
      </c>
      <c r="D23" s="25">
        <v>0.52700000000000002</v>
      </c>
      <c r="E23" s="25">
        <v>0.35333333333333333</v>
      </c>
      <c r="F23" s="25">
        <v>0.84166666666666667</v>
      </c>
      <c r="G23" s="26">
        <v>0.81533333333333324</v>
      </c>
      <c r="H23" s="28">
        <f t="shared" si="0"/>
        <v>-3.1287128712871426</v>
      </c>
      <c r="I23" s="27">
        <f t="shared" si="3"/>
        <v>138.20754716981133</v>
      </c>
      <c r="J23" s="28">
        <f t="shared" si="1"/>
        <v>0.41091080749181447</v>
      </c>
      <c r="K23" s="27">
        <f t="shared" si="2"/>
        <v>0.42889950332588211</v>
      </c>
      <c r="L23" s="18"/>
    </row>
    <row r="24" spans="1:14">
      <c r="A24" s="16"/>
      <c r="B24" s="11" t="s">
        <v>9</v>
      </c>
      <c r="C24" s="25">
        <v>0.36400000000000005</v>
      </c>
      <c r="D24" s="25">
        <v>0.23666666666666666</v>
      </c>
      <c r="E24" s="25">
        <v>0.15833333333333333</v>
      </c>
      <c r="F24" s="25">
        <v>0.34100000000000003</v>
      </c>
      <c r="G24" s="26">
        <v>0.47266666666666673</v>
      </c>
      <c r="H24" s="28">
        <f t="shared" si="0"/>
        <v>38.611925708699914</v>
      </c>
      <c r="I24" s="27">
        <f t="shared" si="3"/>
        <v>115.3684210526316</v>
      </c>
      <c r="J24" s="28">
        <f t="shared" si="1"/>
        <v>0.23821403312485409</v>
      </c>
      <c r="K24" s="27">
        <f t="shared" si="2"/>
        <v>0.17376799679302077</v>
      </c>
      <c r="L24" s="18"/>
    </row>
    <row r="25" spans="1:14">
      <c r="A25" s="16"/>
      <c r="B25" s="11" t="s">
        <v>22</v>
      </c>
      <c r="C25" s="25">
        <v>0.67899999999999994</v>
      </c>
      <c r="D25" s="25">
        <v>0.496</v>
      </c>
      <c r="E25" s="25">
        <v>0.55266666666666664</v>
      </c>
      <c r="F25" s="25">
        <v>0.45599999999999996</v>
      </c>
      <c r="G25" s="26">
        <v>0.44933333333333331</v>
      </c>
      <c r="H25" s="28">
        <f t="shared" si="0"/>
        <v>-1.4619883040935644</v>
      </c>
      <c r="I25" s="27">
        <f t="shared" si="3"/>
        <v>-17.490952955367909</v>
      </c>
      <c r="J25" s="28">
        <f t="shared" si="1"/>
        <v>0.22645452514266801</v>
      </c>
      <c r="K25" s="27">
        <f t="shared" si="2"/>
        <v>0.23237010714843828</v>
      </c>
      <c r="L25" s="18"/>
    </row>
    <row r="26" spans="1:14">
      <c r="A26" s="16"/>
      <c r="B26" s="11" t="s">
        <v>26</v>
      </c>
      <c r="C26" s="25">
        <v>0.93899999999999995</v>
      </c>
      <c r="D26" s="25">
        <v>0.51900000000000002</v>
      </c>
      <c r="E26" s="25">
        <v>0.16833333333333333</v>
      </c>
      <c r="F26" s="25">
        <v>0.26799999999999996</v>
      </c>
      <c r="G26" s="26">
        <v>0.3793333333333333</v>
      </c>
      <c r="H26" s="28">
        <f t="shared" ref="H26" si="4">IF(OR(OR(G26=0,F26=0),G26=""),"",(G26/F26-1)*100)</f>
        <v>41.542288557213936</v>
      </c>
      <c r="I26" s="27">
        <f t="shared" ref="I26" si="5">IF(OR(OR(G26=0,F26=0),F26=""),"",(F26/E26-1)*100)</f>
        <v>59.207920792079193</v>
      </c>
      <c r="J26" s="28">
        <f t="shared" ref="J26" si="6">IF(G26=0,"",G26/$G$13*100)</f>
        <v>0.19117600119610992</v>
      </c>
      <c r="K26" s="27">
        <f t="shared" ref="K26" si="7">IF(F26=0,"",F26/$F$13*100)</f>
        <v>0.13656839630653828</v>
      </c>
      <c r="L26" s="18"/>
    </row>
    <row r="27" spans="1:14">
      <c r="A27" s="16"/>
      <c r="B27" s="11" t="s">
        <v>6</v>
      </c>
      <c r="C27" s="25">
        <v>0.54233333333333333</v>
      </c>
      <c r="D27" s="25">
        <v>0.19200000000000003</v>
      </c>
      <c r="E27" s="25">
        <v>0.33300000000000002</v>
      </c>
      <c r="F27" s="25">
        <v>8.5666666666666669E-2</v>
      </c>
      <c r="G27" s="26">
        <v>0.11233333333333334</v>
      </c>
      <c r="H27" s="28">
        <f t="shared" si="0"/>
        <v>31.1284046692607</v>
      </c>
      <c r="I27" s="27">
        <f t="shared" si="3"/>
        <v>-74.274274274274276</v>
      </c>
      <c r="J27" s="28">
        <f t="shared" si="1"/>
        <v>5.6613631285667002E-2</v>
      </c>
      <c r="K27" s="27">
        <f t="shared" si="2"/>
        <v>4.3654325685050184E-2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144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24.512666666666664</v>
      </c>
      <c r="D13" s="26">
        <v>17.190333333333331</v>
      </c>
      <c r="E13" s="26">
        <v>19.022333333333332</v>
      </c>
      <c r="F13" s="26">
        <v>12.832333333333333</v>
      </c>
      <c r="G13" s="26">
        <v>20.880333333333329</v>
      </c>
      <c r="H13" s="28">
        <f t="shared" ref="H13:H14" si="0">IF(OR(OR(G13=0,F13=0),G13=""),"",(G13/F13-1)*100)</f>
        <v>62.716575317557187</v>
      </c>
      <c r="I13" s="27">
        <f>IF(OR(OR(G13=0,F13=0),F13=""),"",(F13/E13-1)*100)</f>
        <v>-32.540697776298032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19.29933333333333</v>
      </c>
      <c r="D14" s="25">
        <f>D13-SUM(D15:D27)</f>
        <v>14.685999999999998</v>
      </c>
      <c r="E14" s="25">
        <f>E13-SUM(E15:E27)</f>
        <v>16.498333333333331</v>
      </c>
      <c r="F14" s="25">
        <f>F13-SUM(F15:F27)</f>
        <v>8.8376666666666672</v>
      </c>
      <c r="G14" s="26">
        <f>G13-SUM(G15:G27)</f>
        <v>14.875333333333328</v>
      </c>
      <c r="H14" s="28">
        <f t="shared" si="0"/>
        <v>68.317429185682414</v>
      </c>
      <c r="I14" s="27">
        <f>IF(OR(OR(G14=0,F14=0),F14=""),"",(F14/E14-1)*100)</f>
        <v>-46.432973027578527</v>
      </c>
      <c r="J14" s="28">
        <f t="shared" si="1"/>
        <v>71.240880573426352</v>
      </c>
      <c r="K14" s="27">
        <f t="shared" si="2"/>
        <v>68.870301581941462</v>
      </c>
      <c r="L14" s="18"/>
    </row>
    <row r="15" spans="1:15">
      <c r="A15" s="16"/>
      <c r="B15" s="11" t="s">
        <v>24</v>
      </c>
      <c r="C15" s="55">
        <v>0</v>
      </c>
      <c r="D15" s="55">
        <v>0.33200000000000002</v>
      </c>
      <c r="E15" s="55">
        <v>0.34600000000000003</v>
      </c>
      <c r="F15" s="55">
        <v>0.34566666666666662</v>
      </c>
      <c r="G15" s="56">
        <v>1.7969999999999999</v>
      </c>
      <c r="H15" s="28">
        <f t="shared" ref="H15:H21" si="3">IF(OR(OR(G15=0,F15=0),G15=""),"",(G15/F15-1)*100)</f>
        <v>419.86499517839928</v>
      </c>
      <c r="I15" s="27">
        <f t="shared" ref="I15:I21" si="4">IF(OR(OR(G15=0,F15=0),F15=""),"",(F15/E15-1)*100)</f>
        <v>-9.6339113680177224E-2</v>
      </c>
      <c r="J15" s="28">
        <f t="shared" ref="J15:J21" si="5">IF(G15=0,"",G15/$G$13*100)</f>
        <v>8.6061844478855711</v>
      </c>
      <c r="K15" s="27">
        <f t="shared" ref="K15:K21" si="6">IF(F15=0,"",F15/$F$13*100)</f>
        <v>2.6937163934852064</v>
      </c>
      <c r="L15" s="18"/>
      <c r="N15" s="23" t="s">
        <v>5</v>
      </c>
      <c r="O15" s="34">
        <f>J18</f>
        <v>3.2039718395300212</v>
      </c>
    </row>
    <row r="16" spans="1:15">
      <c r="A16" s="16"/>
      <c r="B16" s="11" t="s">
        <v>21</v>
      </c>
      <c r="C16" s="25">
        <v>0.41499999999999998</v>
      </c>
      <c r="D16" s="25">
        <v>0.18333333333333335</v>
      </c>
      <c r="E16" s="25">
        <v>0.23199999999999998</v>
      </c>
      <c r="F16" s="25">
        <v>0.45566666666666666</v>
      </c>
      <c r="G16" s="26">
        <v>1.665</v>
      </c>
      <c r="H16" s="28">
        <f t="shared" si="3"/>
        <v>265.39868324798829</v>
      </c>
      <c r="I16" s="27"/>
      <c r="J16" s="28">
        <f t="shared" si="5"/>
        <v>7.9740106320141777</v>
      </c>
      <c r="K16" s="27">
        <f t="shared" si="6"/>
        <v>3.5509260461854173</v>
      </c>
      <c r="L16" s="18"/>
      <c r="N16" s="23" t="s">
        <v>39</v>
      </c>
      <c r="O16" s="34">
        <f>100-O15</f>
        <v>96.796028160469973</v>
      </c>
    </row>
    <row r="17" spans="1:14">
      <c r="A17" s="16"/>
      <c r="B17" s="11" t="s">
        <v>6</v>
      </c>
      <c r="C17" s="25">
        <v>0.46333333333333337</v>
      </c>
      <c r="D17" s="25">
        <v>0.35</v>
      </c>
      <c r="E17" s="25">
        <v>0.15333333333333335</v>
      </c>
      <c r="F17" s="25">
        <v>0.245</v>
      </c>
      <c r="G17" s="26">
        <v>0.79099999999999993</v>
      </c>
      <c r="H17" s="28">
        <f t="shared" si="3"/>
        <v>222.85714285714283</v>
      </c>
      <c r="I17" s="27">
        <f t="shared" si="4"/>
        <v>59.782608695652151</v>
      </c>
      <c r="J17" s="28">
        <f t="shared" si="5"/>
        <v>3.7882536996535823</v>
      </c>
      <c r="K17" s="27">
        <f t="shared" si="6"/>
        <v>1.909239681014105</v>
      </c>
      <c r="L17" s="18"/>
    </row>
    <row r="18" spans="1:14">
      <c r="A18" s="16"/>
      <c r="B18" s="11" t="s">
        <v>5</v>
      </c>
      <c r="C18" s="109">
        <v>3.0190000000000001</v>
      </c>
      <c r="D18" s="109">
        <v>0.84233333333333338</v>
      </c>
      <c r="E18" s="109">
        <v>1.0066666666666666</v>
      </c>
      <c r="F18" s="109">
        <v>0.98066666666666669</v>
      </c>
      <c r="G18" s="109">
        <v>0.66900000000000004</v>
      </c>
      <c r="H18" s="50">
        <f t="shared" si="3"/>
        <v>-31.781101291638336</v>
      </c>
      <c r="I18" s="36">
        <f t="shared" si="4"/>
        <v>-2.5827814569536311</v>
      </c>
      <c r="J18" s="50">
        <f t="shared" si="5"/>
        <v>3.2039718395300212</v>
      </c>
      <c r="K18" s="36">
        <f t="shared" si="6"/>
        <v>7.6421539340727858</v>
      </c>
      <c r="L18" s="18"/>
    </row>
    <row r="19" spans="1:14">
      <c r="A19" s="16"/>
      <c r="B19" s="11" t="s">
        <v>25</v>
      </c>
      <c r="C19" s="25">
        <v>0.70233333333333337</v>
      </c>
      <c r="D19" s="25">
        <v>0</v>
      </c>
      <c r="E19" s="25">
        <v>0</v>
      </c>
      <c r="F19" s="25">
        <v>0.59833333333333327</v>
      </c>
      <c r="G19" s="26">
        <v>0.36566666666666664</v>
      </c>
      <c r="H19" s="28">
        <f t="shared" si="3"/>
        <v>-38.885793871866291</v>
      </c>
      <c r="I19" s="27"/>
      <c r="J19" s="28">
        <f t="shared" si="5"/>
        <v>1.7512491818457561</v>
      </c>
      <c r="K19" s="27">
        <f t="shared" si="6"/>
        <v>4.662700989687508</v>
      </c>
      <c r="L19" s="18"/>
    </row>
    <row r="20" spans="1:14">
      <c r="A20" s="16"/>
      <c r="B20" s="11" t="s">
        <v>19</v>
      </c>
      <c r="C20" s="25">
        <v>0</v>
      </c>
      <c r="D20" s="25">
        <v>4.0666666666666663E-2</v>
      </c>
      <c r="E20" s="25">
        <v>3.5333333333333335E-2</v>
      </c>
      <c r="F20" s="25">
        <v>0.24533333333333332</v>
      </c>
      <c r="G20" s="26">
        <v>0.26133333333333336</v>
      </c>
      <c r="H20" s="28">
        <f t="shared" si="3"/>
        <v>6.5217391304347894</v>
      </c>
      <c r="I20" s="27">
        <f t="shared" si="4"/>
        <v>594.33962264150932</v>
      </c>
      <c r="J20" s="28">
        <f t="shared" si="5"/>
        <v>1.2515764435433665</v>
      </c>
      <c r="K20" s="27">
        <f t="shared" si="6"/>
        <v>1.9118372860222874</v>
      </c>
      <c r="L20" s="18"/>
    </row>
    <row r="21" spans="1:14">
      <c r="A21" s="16"/>
      <c r="B21" s="11" t="s">
        <v>20</v>
      </c>
      <c r="C21" s="25">
        <v>0.13166666666666668</v>
      </c>
      <c r="D21" s="25">
        <v>0.47166666666666668</v>
      </c>
      <c r="E21" s="25">
        <v>0.36833333333333335</v>
      </c>
      <c r="F21" s="25">
        <v>0.46866666666666673</v>
      </c>
      <c r="G21" s="26">
        <v>0.14366666666666666</v>
      </c>
      <c r="H21" s="28">
        <f t="shared" si="3"/>
        <v>-69.345661450924609</v>
      </c>
      <c r="I21" s="27">
        <f t="shared" si="4"/>
        <v>27.2398190045249</v>
      </c>
      <c r="J21" s="28">
        <f t="shared" si="5"/>
        <v>0.68804776424386593</v>
      </c>
      <c r="K21" s="27">
        <f t="shared" si="6"/>
        <v>3.6522326415045332</v>
      </c>
      <c r="L21" s="18"/>
    </row>
    <row r="22" spans="1:14">
      <c r="A22" s="16"/>
      <c r="B22" s="11" t="s">
        <v>8</v>
      </c>
      <c r="C22" s="25">
        <v>0.13333333333333333</v>
      </c>
      <c r="D22" s="25">
        <v>0</v>
      </c>
      <c r="E22" s="25">
        <v>0.25966666666666666</v>
      </c>
      <c r="F22" s="25">
        <v>0.27433333333333332</v>
      </c>
      <c r="G22" s="26">
        <v>0.114</v>
      </c>
      <c r="H22" s="28">
        <f t="shared" ref="H22" si="7">IF(OR(OR(G22=0,F22=0),G22=""),"",(G22/F22-1)*100)</f>
        <v>-58.444714459295255</v>
      </c>
      <c r="I22" s="27">
        <f t="shared" ref="I22" si="8">IF(OR(OR(G22=0,F22=0),F22=""),"",(F22/E22-1)*100)</f>
        <v>5.6482670089858855</v>
      </c>
      <c r="J22" s="28">
        <f t="shared" ref="J22:J27" si="9">IF(G22=0,"",G22/$G$13*100)</f>
        <v>0.54596829552529513</v>
      </c>
      <c r="K22" s="27">
        <f t="shared" ref="K22:K27" si="10">IF(F22=0,"",F22/$F$13*100)</f>
        <v>2.1378289217341613</v>
      </c>
      <c r="L22" s="18"/>
    </row>
    <row r="23" spans="1:14">
      <c r="A23" s="16"/>
      <c r="B23" s="11" t="s">
        <v>23</v>
      </c>
      <c r="C23" s="25">
        <v>0</v>
      </c>
      <c r="D23" s="25">
        <v>0</v>
      </c>
      <c r="E23" s="25">
        <v>0</v>
      </c>
      <c r="F23" s="25">
        <v>0</v>
      </c>
      <c r="G23" s="26">
        <v>7.0000000000000007E-2</v>
      </c>
      <c r="H23" s="28" t="str">
        <f t="shared" ref="H23:H27" si="11">IF(OR(OR(G23=0,F23=0),G23=""),"",(G23/F23-1)*100)</f>
        <v/>
      </c>
      <c r="I23" s="27" t="str">
        <f t="shared" ref="I23:I27" si="12">IF(OR(OR(G23=0,F23=0),F23=""),"",(F23/E23-1)*100)</f>
        <v/>
      </c>
      <c r="J23" s="28">
        <f t="shared" si="9"/>
        <v>0.3352436902348303</v>
      </c>
      <c r="K23" s="27" t="str">
        <f t="shared" si="10"/>
        <v/>
      </c>
      <c r="L23" s="18"/>
    </row>
    <row r="24" spans="1:14">
      <c r="A24" s="16"/>
      <c r="B24" s="11" t="s">
        <v>9</v>
      </c>
      <c r="C24" s="162">
        <v>0</v>
      </c>
      <c r="D24" s="162">
        <v>0</v>
      </c>
      <c r="E24" s="162">
        <v>8.1333333333333327E-2</v>
      </c>
      <c r="F24" s="162">
        <v>0</v>
      </c>
      <c r="G24" s="163">
        <v>5.0333333333333334E-2</v>
      </c>
      <c r="H24" s="28" t="str">
        <f t="shared" si="11"/>
        <v/>
      </c>
      <c r="I24" s="27" t="str">
        <f t="shared" si="12"/>
        <v/>
      </c>
      <c r="J24" s="28">
        <f t="shared" si="9"/>
        <v>0.24105617726409226</v>
      </c>
      <c r="K24" s="27" t="str">
        <f t="shared" si="10"/>
        <v/>
      </c>
      <c r="L24" s="18"/>
    </row>
    <row r="25" spans="1:14">
      <c r="A25" s="16"/>
      <c r="B25" s="11" t="s">
        <v>11</v>
      </c>
      <c r="C25" s="25">
        <v>0</v>
      </c>
      <c r="D25" s="25">
        <v>0</v>
      </c>
      <c r="E25" s="25">
        <v>0</v>
      </c>
      <c r="F25" s="25">
        <v>7.4999999999999997E-2</v>
      </c>
      <c r="G25" s="25">
        <v>4.1000000000000002E-2</v>
      </c>
      <c r="H25" s="28">
        <f t="shared" si="11"/>
        <v>-45.333333333333329</v>
      </c>
      <c r="I25" s="27"/>
      <c r="J25" s="28">
        <f t="shared" si="9"/>
        <v>0.19635701856611487</v>
      </c>
      <c r="K25" s="27">
        <f t="shared" si="10"/>
        <v>0.58446112684105256</v>
      </c>
      <c r="L25" s="18"/>
    </row>
    <row r="26" spans="1:14">
      <c r="A26" s="16"/>
      <c r="B26" s="11" t="s">
        <v>22</v>
      </c>
      <c r="C26" s="25">
        <v>0.13966666666666666</v>
      </c>
      <c r="D26" s="25">
        <v>0</v>
      </c>
      <c r="E26" s="25">
        <v>4.1333333333333333E-2</v>
      </c>
      <c r="F26" s="25">
        <v>0.13766666666666669</v>
      </c>
      <c r="G26" s="26">
        <v>3.6999999999999998E-2</v>
      </c>
      <c r="H26" s="28">
        <f t="shared" si="11"/>
        <v>-73.123486682808732</v>
      </c>
      <c r="I26" s="27">
        <f t="shared" si="12"/>
        <v>233.06451612903228</v>
      </c>
      <c r="J26" s="28">
        <f t="shared" si="9"/>
        <v>0.1772002362669817</v>
      </c>
      <c r="K26" s="27">
        <f t="shared" si="10"/>
        <v>1.0728108683793545</v>
      </c>
      <c r="L26" s="18"/>
    </row>
    <row r="27" spans="1:14">
      <c r="A27" s="16"/>
      <c r="B27" s="11" t="s">
        <v>26</v>
      </c>
      <c r="C27" s="25">
        <v>0.20899999999999999</v>
      </c>
      <c r="D27" s="25">
        <v>0.28433333333333333</v>
      </c>
      <c r="E27" s="25">
        <v>0</v>
      </c>
      <c r="F27" s="25">
        <v>0.16833333333333333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9"/>
        <v/>
      </c>
      <c r="K27" s="27">
        <f t="shared" si="10"/>
        <v>1.3117905291321401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143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220.94366666666664</v>
      </c>
      <c r="D13" s="26">
        <v>204.25466666666668</v>
      </c>
      <c r="E13" s="26">
        <v>238.44299999999998</v>
      </c>
      <c r="F13" s="26">
        <v>290.5</v>
      </c>
      <c r="G13" s="26">
        <v>248.49033333333333</v>
      </c>
      <c r="H13" s="28">
        <f t="shared" ref="H13:H27" si="0">IF(OR(OR(G13=0,F13=0),G13=""),"",(G13/F13-1)*100)</f>
        <v>-14.461158921399885</v>
      </c>
      <c r="I13" s="27">
        <f>IF(OR(OR(G13=0,F13=0),F13=""),"",(F13/E13-1)*100)</f>
        <v>21.832052104695897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59.563666666666649</v>
      </c>
      <c r="D14" s="25">
        <f>D13-SUM(D15:D27)</f>
        <v>57.572000000000003</v>
      </c>
      <c r="E14" s="25">
        <f>E13-SUM(E15:E27)</f>
        <v>67.655333333333346</v>
      </c>
      <c r="F14" s="25">
        <f>F13-SUM(F15:F27)</f>
        <v>72.381666666666661</v>
      </c>
      <c r="G14" s="26">
        <f>G13-SUM(G15:G27)</f>
        <v>65.337333333333305</v>
      </c>
      <c r="H14" s="28">
        <f t="shared" si="0"/>
        <v>-9.7322065900665713</v>
      </c>
      <c r="I14" s="27">
        <f>IF(OR(OR(G14=0,F14=0),F14=""),"",(F14/E14-1)*100)</f>
        <v>6.9858991161080963</v>
      </c>
      <c r="J14" s="28">
        <f t="shared" si="1"/>
        <v>26.29371229732611</v>
      </c>
      <c r="K14" s="27">
        <f t="shared" si="2"/>
        <v>24.916236374067697</v>
      </c>
      <c r="L14" s="18"/>
    </row>
    <row r="15" spans="1:15">
      <c r="A15" s="16"/>
      <c r="B15" s="12" t="s">
        <v>5</v>
      </c>
      <c r="C15" s="109">
        <v>60.973333333333329</v>
      </c>
      <c r="D15" s="109">
        <v>36.617333333333335</v>
      </c>
      <c r="E15" s="109">
        <v>51.797333333333334</v>
      </c>
      <c r="F15" s="109">
        <v>74.555999999999997</v>
      </c>
      <c r="G15" s="109">
        <v>63.985999999999997</v>
      </c>
      <c r="H15" s="50">
        <f t="shared" si="0"/>
        <v>-14.177262728687168</v>
      </c>
      <c r="I15" s="36">
        <f t="shared" ref="I15:I27" si="3">IF(OR(OR(G15=0,F15=0),F15=""),"",(F15/E15-1)*100)</f>
        <v>43.937911861614488</v>
      </c>
      <c r="J15" s="50">
        <f t="shared" si="1"/>
        <v>25.749895032804766</v>
      </c>
      <c r="K15" s="36">
        <f t="shared" si="2"/>
        <v>25.664716006884682</v>
      </c>
      <c r="L15" s="18"/>
      <c r="N15" s="23" t="s">
        <v>5</v>
      </c>
      <c r="O15" s="34">
        <f>J15</f>
        <v>25.749895032804766</v>
      </c>
    </row>
    <row r="16" spans="1:15">
      <c r="A16" s="16"/>
      <c r="B16" s="11" t="s">
        <v>24</v>
      </c>
      <c r="C16" s="55">
        <v>33.764000000000003</v>
      </c>
      <c r="D16" s="55">
        <v>40.263666666666666</v>
      </c>
      <c r="E16" s="55">
        <v>47.616666666666667</v>
      </c>
      <c r="F16" s="55">
        <v>61.777999999999999</v>
      </c>
      <c r="G16" s="56">
        <v>43.463000000000001</v>
      </c>
      <c r="H16" s="28">
        <f t="shared" si="0"/>
        <v>-29.646476091812612</v>
      </c>
      <c r="I16" s="27">
        <f t="shared" si="3"/>
        <v>29.74028701435072</v>
      </c>
      <c r="J16" s="28">
        <f t="shared" si="1"/>
        <v>17.490821239189721</v>
      </c>
      <c r="K16" s="27">
        <f t="shared" si="2"/>
        <v>21.266092943201375</v>
      </c>
      <c r="L16" s="18"/>
      <c r="N16" s="23" t="s">
        <v>39</v>
      </c>
      <c r="O16" s="34">
        <f>100-O15</f>
        <v>74.250104967195227</v>
      </c>
    </row>
    <row r="17" spans="1:14">
      <c r="A17" s="16"/>
      <c r="B17" s="11" t="s">
        <v>25</v>
      </c>
      <c r="C17" s="25">
        <v>15.754</v>
      </c>
      <c r="D17" s="25">
        <v>21.073999999999998</v>
      </c>
      <c r="E17" s="25">
        <v>23.945666666666668</v>
      </c>
      <c r="F17" s="25">
        <v>22.108333333333331</v>
      </c>
      <c r="G17" s="26">
        <v>26.236999999999998</v>
      </c>
      <c r="H17" s="28">
        <f t="shared" si="0"/>
        <v>18.674707877874109</v>
      </c>
      <c r="I17" s="27">
        <f t="shared" si="3"/>
        <v>-7.6729262079429983</v>
      </c>
      <c r="J17" s="28">
        <f t="shared" si="1"/>
        <v>10.558559622037611</v>
      </c>
      <c r="K17" s="27">
        <f t="shared" si="2"/>
        <v>7.6104417670682727</v>
      </c>
      <c r="L17" s="18"/>
    </row>
    <row r="18" spans="1:14">
      <c r="A18" s="16"/>
      <c r="B18" s="11" t="s">
        <v>21</v>
      </c>
      <c r="C18" s="25">
        <v>10.984</v>
      </c>
      <c r="D18" s="25">
        <v>7.3836666666666675</v>
      </c>
      <c r="E18" s="25">
        <v>10.039</v>
      </c>
      <c r="F18" s="25">
        <v>11.993</v>
      </c>
      <c r="G18" s="26">
        <v>11.278666666666666</v>
      </c>
      <c r="H18" s="28">
        <f t="shared" si="0"/>
        <v>-5.9562522582617738</v>
      </c>
      <c r="I18" s="27">
        <f t="shared" si="3"/>
        <v>19.464090048809645</v>
      </c>
      <c r="J18" s="28">
        <f t="shared" si="1"/>
        <v>4.5388754223839696</v>
      </c>
      <c r="K18" s="27">
        <f t="shared" si="2"/>
        <v>4.128399311531842</v>
      </c>
      <c r="L18" s="18"/>
    </row>
    <row r="19" spans="1:14">
      <c r="A19" s="16"/>
      <c r="B19" s="11" t="s">
        <v>20</v>
      </c>
      <c r="C19" s="25">
        <v>10.726666666666667</v>
      </c>
      <c r="D19" s="25">
        <v>13.122</v>
      </c>
      <c r="E19" s="25">
        <v>7.8906666666666672</v>
      </c>
      <c r="F19" s="25">
        <v>12.031333333333334</v>
      </c>
      <c r="G19" s="26">
        <v>9.9646666666666661</v>
      </c>
      <c r="H19" s="28">
        <f t="shared" si="0"/>
        <v>-17.177370200033259</v>
      </c>
      <c r="I19" s="27">
        <f t="shared" si="3"/>
        <v>52.475498479215958</v>
      </c>
      <c r="J19" s="28">
        <f t="shared" si="1"/>
        <v>4.0100822164779046</v>
      </c>
      <c r="K19" s="27">
        <f t="shared" si="2"/>
        <v>4.1415949512335057</v>
      </c>
      <c r="L19" s="18"/>
    </row>
    <row r="20" spans="1:14">
      <c r="A20" s="16"/>
      <c r="B20" s="11" t="s">
        <v>26</v>
      </c>
      <c r="C20" s="25">
        <v>9.4589999999999996</v>
      </c>
      <c r="D20" s="25">
        <v>7.4976666666666674</v>
      </c>
      <c r="E20" s="25">
        <v>7.8703333333333338</v>
      </c>
      <c r="F20" s="25">
        <v>10.244</v>
      </c>
      <c r="G20" s="26">
        <v>7.5596666666666676</v>
      </c>
      <c r="H20" s="28">
        <f t="shared" si="0"/>
        <v>-26.203956787713125</v>
      </c>
      <c r="I20" s="27">
        <f t="shared" si="3"/>
        <v>30.159671339629824</v>
      </c>
      <c r="J20" s="28">
        <f t="shared" si="1"/>
        <v>3.0422377262160438</v>
      </c>
      <c r="K20" s="27">
        <f t="shared" si="2"/>
        <v>3.5263339070567987</v>
      </c>
      <c r="L20" s="18"/>
    </row>
    <row r="21" spans="1:14">
      <c r="A21" s="16"/>
      <c r="B21" s="11" t="s">
        <v>23</v>
      </c>
      <c r="C21" s="25">
        <v>4.9666666666666659</v>
      </c>
      <c r="D21" s="25">
        <v>4.5889999999999995</v>
      </c>
      <c r="E21" s="25">
        <v>6.2553333333333327</v>
      </c>
      <c r="F21" s="25">
        <v>8.0883333333333329</v>
      </c>
      <c r="G21" s="26">
        <v>5.432666666666667</v>
      </c>
      <c r="H21" s="28">
        <f t="shared" si="0"/>
        <v>-32.833298990315264</v>
      </c>
      <c r="I21" s="27">
        <f t="shared" si="3"/>
        <v>29.302994777789614</v>
      </c>
      <c r="J21" s="28">
        <f t="shared" si="1"/>
        <v>2.1862688152859069</v>
      </c>
      <c r="K21" s="27">
        <f t="shared" si="2"/>
        <v>2.7842799770510611</v>
      </c>
      <c r="L21" s="18"/>
    </row>
    <row r="22" spans="1:14">
      <c r="A22" s="16"/>
      <c r="B22" s="11" t="s">
        <v>8</v>
      </c>
      <c r="C22" s="25">
        <v>4.62</v>
      </c>
      <c r="D22" s="25">
        <v>6.5549999999999997</v>
      </c>
      <c r="E22" s="25">
        <v>5.4213333333333331</v>
      </c>
      <c r="F22" s="25">
        <v>3.4329999999999998</v>
      </c>
      <c r="G22" s="26">
        <v>4.9889999999999999</v>
      </c>
      <c r="H22" s="28">
        <f t="shared" si="0"/>
        <v>45.324788814448013</v>
      </c>
      <c r="I22" s="27">
        <f t="shared" si="3"/>
        <v>-36.676094441711761</v>
      </c>
      <c r="J22" s="28">
        <f t="shared" si="1"/>
        <v>2.0077239758488257</v>
      </c>
      <c r="K22" s="27">
        <f t="shared" si="2"/>
        <v>1.1817555938037865</v>
      </c>
      <c r="L22" s="18"/>
    </row>
    <row r="23" spans="1:14">
      <c r="A23" s="16"/>
      <c r="B23" s="11" t="s">
        <v>6</v>
      </c>
      <c r="C23" s="25">
        <v>3.7620000000000005</v>
      </c>
      <c r="D23" s="25">
        <v>4.4626666666666672</v>
      </c>
      <c r="E23" s="25">
        <v>2.9586666666666672</v>
      </c>
      <c r="F23" s="25">
        <v>5.1989999999999998</v>
      </c>
      <c r="G23" s="26">
        <v>3.0756666666666668</v>
      </c>
      <c r="H23" s="28">
        <f t="shared" si="0"/>
        <v>-40.84118740783483</v>
      </c>
      <c r="I23" s="27">
        <f t="shared" si="3"/>
        <v>75.721045515998171</v>
      </c>
      <c r="J23" s="28">
        <f t="shared" si="1"/>
        <v>1.2377409718151344</v>
      </c>
      <c r="K23" s="27">
        <f t="shared" si="2"/>
        <v>1.7896729776247848</v>
      </c>
      <c r="L23" s="18"/>
    </row>
    <row r="24" spans="1:14">
      <c r="A24" s="16"/>
      <c r="B24" s="11" t="s">
        <v>22</v>
      </c>
      <c r="C24" s="25">
        <v>2.4356666666666666</v>
      </c>
      <c r="D24" s="25">
        <v>1.7183333333333335</v>
      </c>
      <c r="E24" s="25">
        <v>3.3913333333333333</v>
      </c>
      <c r="F24" s="25">
        <v>3.6073333333333331</v>
      </c>
      <c r="G24" s="26">
        <v>2.8520000000000003</v>
      </c>
      <c r="H24" s="28">
        <f t="shared" si="0"/>
        <v>-20.938828312696344</v>
      </c>
      <c r="I24" s="27">
        <f t="shared" si="3"/>
        <v>6.3691763318262096</v>
      </c>
      <c r="J24" s="28">
        <f t="shared" si="1"/>
        <v>1.1477307635038789</v>
      </c>
      <c r="K24" s="27">
        <f t="shared" si="2"/>
        <v>1.2417670682730924</v>
      </c>
      <c r="L24" s="18"/>
    </row>
    <row r="25" spans="1:14">
      <c r="A25" s="16"/>
      <c r="B25" s="11" t="s">
        <v>11</v>
      </c>
      <c r="C25" s="25">
        <v>1.9396666666666667</v>
      </c>
      <c r="D25" s="25">
        <v>1.7753333333333332</v>
      </c>
      <c r="E25" s="25">
        <v>1.9563333333333333</v>
      </c>
      <c r="F25" s="25">
        <v>3.0293333333333337</v>
      </c>
      <c r="G25" s="26">
        <v>2.2136666666666667</v>
      </c>
      <c r="H25" s="28">
        <f t="shared" si="0"/>
        <v>-26.925616197183111</v>
      </c>
      <c r="I25" s="27">
        <f t="shared" si="3"/>
        <v>54.84750383370254</v>
      </c>
      <c r="J25" s="28">
        <f t="shared" si="1"/>
        <v>0.89084618985849207</v>
      </c>
      <c r="K25" s="27">
        <f t="shared" si="2"/>
        <v>1.042799770510614</v>
      </c>
      <c r="L25" s="18"/>
    </row>
    <row r="26" spans="1:14">
      <c r="A26" s="16"/>
      <c r="B26" s="11" t="s">
        <v>9</v>
      </c>
      <c r="C26" s="25">
        <v>0.97233333333333327</v>
      </c>
      <c r="D26" s="25">
        <v>0.65266666666666662</v>
      </c>
      <c r="E26" s="25">
        <v>0.76333333333333331</v>
      </c>
      <c r="F26" s="25">
        <v>0.98066666666666669</v>
      </c>
      <c r="G26" s="26">
        <v>1.2693333333333332</v>
      </c>
      <c r="H26" s="28">
        <f t="shared" si="0"/>
        <v>29.435757987763409</v>
      </c>
      <c r="I26" s="27">
        <f t="shared" si="3"/>
        <v>28.471615720524035</v>
      </c>
      <c r="J26" s="28">
        <f t="shared" si="1"/>
        <v>0.51081799291991226</v>
      </c>
      <c r="K26" s="27">
        <f t="shared" si="2"/>
        <v>0.33757888697647737</v>
      </c>
      <c r="L26" s="18"/>
    </row>
    <row r="27" spans="1:14">
      <c r="A27" s="16"/>
      <c r="B27" s="11" t="s">
        <v>19</v>
      </c>
      <c r="C27" s="25">
        <v>1.0226666666666666</v>
      </c>
      <c r="D27" s="25">
        <v>0.97133333333333327</v>
      </c>
      <c r="E27" s="25">
        <v>0.88166666666666682</v>
      </c>
      <c r="F27" s="25">
        <v>1.07</v>
      </c>
      <c r="G27" s="26">
        <v>0.83166666666666667</v>
      </c>
      <c r="H27" s="28">
        <f t="shared" si="0"/>
        <v>-22.274143302180693</v>
      </c>
      <c r="I27" s="27">
        <f t="shared" si="3"/>
        <v>21.361058601134197</v>
      </c>
      <c r="J27" s="28">
        <f t="shared" si="1"/>
        <v>0.33468773433171778</v>
      </c>
      <c r="K27" s="27">
        <f t="shared" si="2"/>
        <v>0.36833046471600689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142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11.211666666666666</v>
      </c>
      <c r="D13" s="26">
        <v>8.7590000000000003</v>
      </c>
      <c r="E13" s="26">
        <v>11.301</v>
      </c>
      <c r="F13" s="26">
        <v>8.804333333333334</v>
      </c>
      <c r="G13" s="26">
        <v>9.1276666666666681</v>
      </c>
      <c r="H13" s="28">
        <f t="shared" ref="H13" si="0">IF(OR(OR(G13=0,F13=0),G13=""),"",(G13/F13-1)*100)</f>
        <v>3.6724340286979906</v>
      </c>
      <c r="I13" s="27">
        <f>IF(OR(OR(G13=0,F13=0),F13=""),"",(F13/E13-1)*100)</f>
        <v>-22.092440197032705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5.9153333333333329</v>
      </c>
      <c r="D14" s="25">
        <f>D13-SUM(D15:D27)</f>
        <v>5.4183333333333339</v>
      </c>
      <c r="E14" s="25">
        <f>E13-SUM(E15:E27)</f>
        <v>5.6746666666666661</v>
      </c>
      <c r="F14" s="25">
        <f>F13-SUM(F15:F27)</f>
        <v>4.6903333333333341</v>
      </c>
      <c r="G14" s="26">
        <f>G13-SUM(G15:G27)</f>
        <v>5.382666666666668</v>
      </c>
      <c r="H14" s="28">
        <f t="shared" ref="H14:H27" si="3">IF(OR(OR(G14=0,F14=0),G14=""),"",(G14/F14-1)*100)</f>
        <v>14.760855660578498</v>
      </c>
      <c r="I14" s="27">
        <f t="shared" ref="I14:I27" si="4">IF(OR(OR(G14=0,F14=0),F14=""),"",(F14/E14-1)*100)</f>
        <v>-17.34609962406013</v>
      </c>
      <c r="J14" s="28">
        <f t="shared" ref="J14:J27" si="5">IF(G14=0,"",G14/$G$13*100)</f>
        <v>58.970894350509454</v>
      </c>
      <c r="K14" s="27">
        <f t="shared" ref="K14:K27" si="6">IF(F14=0,"",F14/$F$13*100)</f>
        <v>53.273009502896308</v>
      </c>
      <c r="L14" s="18"/>
    </row>
    <row r="15" spans="1:15">
      <c r="A15" s="16"/>
      <c r="B15" s="11" t="s">
        <v>24</v>
      </c>
      <c r="C15" s="25">
        <v>0.27966666666666667</v>
      </c>
      <c r="D15" s="25">
        <v>0</v>
      </c>
      <c r="E15" s="25">
        <v>0</v>
      </c>
      <c r="F15" s="25">
        <v>0</v>
      </c>
      <c r="G15" s="26">
        <v>0.86466666666666681</v>
      </c>
      <c r="H15" s="28" t="str">
        <f t="shared" ref="H15" si="7">IF(OR(OR(G15=0,F15=0),G15=""),"",(G15/F15-1)*100)</f>
        <v/>
      </c>
      <c r="I15" s="27" t="str">
        <f t="shared" ref="I15" si="8">IF(OR(OR(G15=0,F15=0),F15=""),"",(F15/E15-1)*100)</f>
        <v/>
      </c>
      <c r="J15" s="28">
        <f t="shared" si="5"/>
        <v>9.4730307124858477</v>
      </c>
      <c r="K15" s="27" t="str">
        <f t="shared" si="6"/>
        <v/>
      </c>
      <c r="L15" s="18"/>
      <c r="N15" s="23" t="s">
        <v>5</v>
      </c>
      <c r="O15" s="34">
        <f>+G16</f>
        <v>0.58833333333333326</v>
      </c>
    </row>
    <row r="16" spans="1:15">
      <c r="A16" s="16"/>
      <c r="B16" s="12" t="s">
        <v>5</v>
      </c>
      <c r="C16" s="109">
        <v>0.96566666666666656</v>
      </c>
      <c r="D16" s="109">
        <v>1.1073333333333333</v>
      </c>
      <c r="E16" s="109">
        <v>3.4830000000000001</v>
      </c>
      <c r="F16" s="109">
        <v>2.2866666666666666</v>
      </c>
      <c r="G16" s="109">
        <v>0.58833333333333326</v>
      </c>
      <c r="H16" s="50">
        <f t="shared" si="3"/>
        <v>-74.27113702623906</v>
      </c>
      <c r="I16" s="36"/>
      <c r="J16" s="50">
        <f t="shared" si="5"/>
        <v>6.4456049373698994</v>
      </c>
      <c r="K16" s="36">
        <f t="shared" si="6"/>
        <v>25.972059213266192</v>
      </c>
      <c r="L16" s="18"/>
      <c r="N16" s="23" t="s">
        <v>39</v>
      </c>
      <c r="O16" s="34">
        <f>100-O26</f>
        <v>100</v>
      </c>
    </row>
    <row r="17" spans="1:15">
      <c r="A17" s="16"/>
      <c r="B17" s="11" t="s">
        <v>23</v>
      </c>
      <c r="C17" s="25">
        <v>0.25600000000000001</v>
      </c>
      <c r="D17" s="25">
        <v>0</v>
      </c>
      <c r="E17" s="25">
        <v>0.30333333333333329</v>
      </c>
      <c r="F17" s="25">
        <v>0.14066666666666666</v>
      </c>
      <c r="G17" s="26">
        <v>0.56333333333333335</v>
      </c>
      <c r="H17" s="28">
        <f t="shared" si="3"/>
        <v>300.47393364928911</v>
      </c>
      <c r="I17" s="27">
        <f t="shared" si="4"/>
        <v>-53.626373626373613</v>
      </c>
      <c r="J17" s="28">
        <f t="shared" si="5"/>
        <v>6.1717123762918584</v>
      </c>
      <c r="K17" s="27">
        <f t="shared" si="6"/>
        <v>1.5976981032067541</v>
      </c>
      <c r="L17" s="18"/>
      <c r="O17" s="34"/>
    </row>
    <row r="18" spans="1:15">
      <c r="A18" s="16"/>
      <c r="B18" s="11" t="s">
        <v>20</v>
      </c>
      <c r="C18" s="25">
        <v>0.24966666666666668</v>
      </c>
      <c r="D18" s="25">
        <v>0.20433333333333334</v>
      </c>
      <c r="E18" s="25">
        <v>0</v>
      </c>
      <c r="F18" s="25">
        <v>0.31900000000000001</v>
      </c>
      <c r="G18" s="26">
        <v>0.46100000000000002</v>
      </c>
      <c r="H18" s="28">
        <f t="shared" si="3"/>
        <v>44.514106583072113</v>
      </c>
      <c r="I18" s="27"/>
      <c r="J18" s="28">
        <f t="shared" si="5"/>
        <v>5.0505788262790778</v>
      </c>
      <c r="K18" s="27">
        <f t="shared" si="6"/>
        <v>3.6232158406845114</v>
      </c>
      <c r="L18" s="18"/>
    </row>
    <row r="19" spans="1:15">
      <c r="A19" s="16"/>
      <c r="B19" s="11" t="s">
        <v>6</v>
      </c>
      <c r="C19" s="25">
        <v>0.21966666666666668</v>
      </c>
      <c r="D19" s="25">
        <v>0</v>
      </c>
      <c r="E19" s="25">
        <v>0.20833333333333334</v>
      </c>
      <c r="F19" s="25">
        <v>0.26833333333333331</v>
      </c>
      <c r="G19" s="26">
        <v>0.25233333333333335</v>
      </c>
      <c r="H19" s="28">
        <f t="shared" si="3"/>
        <v>-5.962732919254643</v>
      </c>
      <c r="I19" s="27">
        <f t="shared" si="4"/>
        <v>28.799999999999983</v>
      </c>
      <c r="J19" s="28">
        <f t="shared" si="5"/>
        <v>2.764488916481028</v>
      </c>
      <c r="K19" s="27">
        <f t="shared" si="6"/>
        <v>3.0477416423730737</v>
      </c>
      <c r="L19" s="18"/>
    </row>
    <row r="20" spans="1:15">
      <c r="A20" s="16"/>
      <c r="B20" s="11" t="s">
        <v>11</v>
      </c>
      <c r="C20" s="25">
        <v>0.32200000000000001</v>
      </c>
      <c r="D20" s="25">
        <v>0.08</v>
      </c>
      <c r="E20" s="25">
        <v>6.4666666666666664E-2</v>
      </c>
      <c r="F20" s="25">
        <v>0</v>
      </c>
      <c r="G20" s="26">
        <v>0.20299999999999999</v>
      </c>
      <c r="H20" s="28" t="str">
        <f t="shared" si="3"/>
        <v/>
      </c>
      <c r="I20" s="27" t="str">
        <f t="shared" si="4"/>
        <v/>
      </c>
      <c r="J20" s="28">
        <f t="shared" si="5"/>
        <v>2.2240075959536934</v>
      </c>
      <c r="K20" s="27" t="str">
        <f t="shared" si="6"/>
        <v/>
      </c>
      <c r="L20" s="18"/>
    </row>
    <row r="21" spans="1:15">
      <c r="A21" s="16"/>
      <c r="B21" s="11" t="s">
        <v>9</v>
      </c>
      <c r="C21" s="25">
        <v>0.24700000000000003</v>
      </c>
      <c r="D21" s="25">
        <v>4.3333333333333335E-2</v>
      </c>
      <c r="E21" s="25">
        <v>8.7000000000000008E-2</v>
      </c>
      <c r="F21" s="25">
        <v>0.17366666666666666</v>
      </c>
      <c r="G21" s="26">
        <v>0.19266666666666665</v>
      </c>
      <c r="H21" s="28">
        <f t="shared" si="3"/>
        <v>10.940499040307095</v>
      </c>
      <c r="I21" s="27">
        <f t="shared" si="4"/>
        <v>99.616858237547874</v>
      </c>
      <c r="J21" s="28">
        <f t="shared" si="5"/>
        <v>2.1107986707081032</v>
      </c>
      <c r="K21" s="27">
        <f t="shared" si="6"/>
        <v>1.9725135350017033</v>
      </c>
      <c r="L21" s="18"/>
    </row>
    <row r="22" spans="1:15">
      <c r="A22" s="16"/>
      <c r="B22" s="11" t="s">
        <v>22</v>
      </c>
      <c r="C22" s="25">
        <v>0.10466666666666667</v>
      </c>
      <c r="D22" s="25">
        <v>0.25866666666666666</v>
      </c>
      <c r="E22" s="25">
        <v>9.1666666666666674E-2</v>
      </c>
      <c r="F22" s="25">
        <v>0.20133333333333334</v>
      </c>
      <c r="G22" s="26">
        <v>0.17366666666666666</v>
      </c>
      <c r="H22" s="28">
        <f t="shared" si="3"/>
        <v>-13.741721854304634</v>
      </c>
      <c r="I22" s="27">
        <f t="shared" si="4"/>
        <v>119.63636363636363</v>
      </c>
      <c r="J22" s="28">
        <f t="shared" si="5"/>
        <v>1.9026403242887919</v>
      </c>
      <c r="K22" s="27">
        <f t="shared" si="6"/>
        <v>2.2867527353954489</v>
      </c>
      <c r="L22" s="18"/>
    </row>
    <row r="23" spans="1:15">
      <c r="A23" s="16"/>
      <c r="B23" s="11" t="s">
        <v>8</v>
      </c>
      <c r="C23" s="25">
        <v>0.27800000000000002</v>
      </c>
      <c r="D23" s="25">
        <v>0.57999999999999996</v>
      </c>
      <c r="E23" s="25">
        <v>0.498</v>
      </c>
      <c r="F23" s="25">
        <v>0.39</v>
      </c>
      <c r="G23" s="26">
        <v>0.16333333333333333</v>
      </c>
      <c r="H23" s="28">
        <f t="shared" si="3"/>
        <v>-58.119658119658126</v>
      </c>
      <c r="I23" s="27">
        <f t="shared" si="4"/>
        <v>-21.6867469879518</v>
      </c>
      <c r="J23" s="28">
        <f t="shared" si="5"/>
        <v>1.7894313990432016</v>
      </c>
      <c r="K23" s="27">
        <f t="shared" si="6"/>
        <v>4.4296369212130395</v>
      </c>
      <c r="L23" s="18"/>
    </row>
    <row r="24" spans="1:15">
      <c r="A24" s="16"/>
      <c r="B24" s="11" t="s">
        <v>26</v>
      </c>
      <c r="C24" s="25">
        <v>1.2033333333333331</v>
      </c>
      <c r="D24" s="25">
        <v>0.28733333333333333</v>
      </c>
      <c r="E24" s="25">
        <v>0.26700000000000002</v>
      </c>
      <c r="F24" s="25">
        <v>0.21133333333333335</v>
      </c>
      <c r="G24" s="26">
        <v>0.14566666666666667</v>
      </c>
      <c r="H24" s="28">
        <f t="shared" si="3"/>
        <v>-31.072555205047326</v>
      </c>
      <c r="I24" s="27">
        <f t="shared" si="4"/>
        <v>-20.848938826466913</v>
      </c>
      <c r="J24" s="28">
        <f t="shared" si="5"/>
        <v>1.5958806558813858</v>
      </c>
      <c r="K24" s="27">
        <f t="shared" si="6"/>
        <v>2.4003331692727068</v>
      </c>
      <c r="L24" s="18"/>
    </row>
    <row r="25" spans="1:15">
      <c r="A25" s="16"/>
      <c r="B25" s="11" t="s">
        <v>21</v>
      </c>
      <c r="C25" s="25">
        <v>0.18400000000000002</v>
      </c>
      <c r="D25" s="25">
        <v>0.5056666666666666</v>
      </c>
      <c r="E25" s="25">
        <v>0.10433333333333333</v>
      </c>
      <c r="F25" s="25">
        <v>0.123</v>
      </c>
      <c r="G25" s="26">
        <v>8.2666666666666666E-2</v>
      </c>
      <c r="H25" s="28">
        <f t="shared" si="3"/>
        <v>-32.791327913279133</v>
      </c>
      <c r="I25" s="27">
        <f t="shared" si="4"/>
        <v>17.89137380191692</v>
      </c>
      <c r="J25" s="28">
        <f t="shared" si="5"/>
        <v>0.90567140196472251</v>
      </c>
      <c r="K25" s="27">
        <f t="shared" si="6"/>
        <v>1.397039336690266</v>
      </c>
      <c r="L25" s="18"/>
    </row>
    <row r="26" spans="1:15">
      <c r="A26" s="16"/>
      <c r="B26" s="11" t="s">
        <v>19</v>
      </c>
      <c r="C26" s="25">
        <v>0.23133333333333331</v>
      </c>
      <c r="D26" s="25">
        <v>5.7666666666666665E-2</v>
      </c>
      <c r="E26" s="25">
        <v>0.18633333333333332</v>
      </c>
      <c r="F26" s="25">
        <v>0</v>
      </c>
      <c r="G26" s="26">
        <v>5.4333333333333338E-2</v>
      </c>
      <c r="H26" s="28" t="str">
        <f t="shared" si="3"/>
        <v/>
      </c>
      <c r="I26" s="27" t="str">
        <f t="shared" si="4"/>
        <v/>
      </c>
      <c r="J26" s="28">
        <f t="shared" si="5"/>
        <v>0.59525983274294259</v>
      </c>
      <c r="K26" s="27" t="str">
        <f t="shared" si="6"/>
        <v/>
      </c>
      <c r="L26" s="18"/>
    </row>
    <row r="27" spans="1:15" s="23" customFormat="1">
      <c r="A27" s="16"/>
      <c r="B27" s="11" t="s">
        <v>25</v>
      </c>
      <c r="C27" s="25">
        <v>0.7553333333333333</v>
      </c>
      <c r="D27" s="25">
        <v>0.21633333333333335</v>
      </c>
      <c r="E27" s="25">
        <v>0.33266666666666667</v>
      </c>
      <c r="F27" s="25">
        <v>0</v>
      </c>
      <c r="G27" s="26">
        <v>0</v>
      </c>
      <c r="H27" s="28" t="str">
        <f t="shared" si="3"/>
        <v/>
      </c>
      <c r="I27" s="27" t="str">
        <f t="shared" si="4"/>
        <v/>
      </c>
      <c r="J27" s="28" t="str">
        <f t="shared" si="5"/>
        <v/>
      </c>
      <c r="K27" s="27" t="str">
        <f t="shared" si="6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183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186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177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141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186.07300000000001</v>
      </c>
      <c r="D13" s="26">
        <v>153.37466666666668</v>
      </c>
      <c r="E13" s="26">
        <v>218.90666666666667</v>
      </c>
      <c r="F13" s="26">
        <v>220.41933333333336</v>
      </c>
      <c r="G13" s="26">
        <v>219.48333333333335</v>
      </c>
      <c r="H13" s="28">
        <f t="shared" ref="H13:H27" si="0">IF(OR(OR(G13=0,F13=0),G13=""),"",(G13/F13-1)*100)</f>
        <v>-0.42464514607006842</v>
      </c>
      <c r="I13" s="27">
        <f>IF(OR(OR(G13=0,F13=0),F13=""),"",(F13/E13-1)*100)</f>
        <v>0.69100986721890578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80.325666666666677</v>
      </c>
      <c r="D14" s="25">
        <f>D13-SUM(D15:D27)</f>
        <v>87.878666666666689</v>
      </c>
      <c r="E14" s="25">
        <f>E13-SUM(E15:E27)</f>
        <v>101.11066666666666</v>
      </c>
      <c r="F14" s="25">
        <f>F13-SUM(F15:F27)</f>
        <v>102.30700000000002</v>
      </c>
      <c r="G14" s="26">
        <f>G13-SUM(G15:G27)</f>
        <v>87.126000000000005</v>
      </c>
      <c r="H14" s="28">
        <f t="shared" si="0"/>
        <v>-14.838671840636518</v>
      </c>
      <c r="I14" s="27">
        <f>IF(OR(OR(G14=0,F14=0),F14=""),"",(F14/E14-1)*100)</f>
        <v>1.1831920140308538</v>
      </c>
      <c r="J14" s="28">
        <f t="shared" si="1"/>
        <v>39.695952615992105</v>
      </c>
      <c r="K14" s="27">
        <f t="shared" si="2"/>
        <v>46.414712563023812</v>
      </c>
      <c r="L14" s="18"/>
    </row>
    <row r="15" spans="1:15">
      <c r="A15" s="16"/>
      <c r="B15" s="12" t="s">
        <v>5</v>
      </c>
      <c r="C15" s="109">
        <v>33.199000000000005</v>
      </c>
      <c r="D15" s="109">
        <v>14.886333333333333</v>
      </c>
      <c r="E15" s="109">
        <v>31.835666666666668</v>
      </c>
      <c r="F15" s="109">
        <v>29.361999999999998</v>
      </c>
      <c r="G15" s="109">
        <v>40.856000000000002</v>
      </c>
      <c r="H15" s="50">
        <f t="shared" si="0"/>
        <v>39.145834752401079</v>
      </c>
      <c r="I15" s="36">
        <f t="shared" ref="I15:I27" si="3">IF(OR(OR(G15=0,F15=0),F15=""),"",(F15/E15-1)*100)</f>
        <v>-7.7701110913336313</v>
      </c>
      <c r="J15" s="50">
        <f t="shared" si="1"/>
        <v>18.614625256283695</v>
      </c>
      <c r="K15" s="36">
        <f t="shared" si="2"/>
        <v>13.320973054390267</v>
      </c>
      <c r="L15" s="18"/>
      <c r="N15" s="23" t="s">
        <v>5</v>
      </c>
      <c r="O15" s="34">
        <f>J15</f>
        <v>18.614625256283695</v>
      </c>
    </row>
    <row r="16" spans="1:15">
      <c r="A16" s="16"/>
      <c r="B16" s="11" t="s">
        <v>24</v>
      </c>
      <c r="C16" s="25">
        <v>23.945999999999998</v>
      </c>
      <c r="D16" s="25">
        <v>14.237666666666668</v>
      </c>
      <c r="E16" s="25">
        <v>29.088000000000005</v>
      </c>
      <c r="F16" s="25">
        <v>27.441333333333333</v>
      </c>
      <c r="G16" s="26">
        <v>26.597999999999999</v>
      </c>
      <c r="H16" s="28">
        <f t="shared" si="0"/>
        <v>-3.0732228754676627</v>
      </c>
      <c r="I16" s="27">
        <f t="shared" si="3"/>
        <v>-5.6609827649431788</v>
      </c>
      <c r="J16" s="28">
        <f t="shared" si="1"/>
        <v>12.118460019743335</v>
      </c>
      <c r="K16" s="27">
        <f t="shared" si="2"/>
        <v>12.449603634284951</v>
      </c>
      <c r="L16" s="18"/>
      <c r="N16" s="23" t="s">
        <v>39</v>
      </c>
      <c r="O16" s="34">
        <f>100-O15</f>
        <v>81.385374743716312</v>
      </c>
    </row>
    <row r="17" spans="1:14">
      <c r="A17" s="16"/>
      <c r="B17" s="11" t="s">
        <v>25</v>
      </c>
      <c r="C17" s="25">
        <v>13.134666666666668</v>
      </c>
      <c r="D17" s="25">
        <v>10.152333333333333</v>
      </c>
      <c r="E17" s="25">
        <v>19.037666666666667</v>
      </c>
      <c r="F17" s="25">
        <v>20.852333333333334</v>
      </c>
      <c r="G17" s="26">
        <v>22.364333333333331</v>
      </c>
      <c r="H17" s="28">
        <f t="shared" si="0"/>
        <v>7.2509870997649939</v>
      </c>
      <c r="I17" s="27">
        <f t="shared" si="3"/>
        <v>9.5319804597902458</v>
      </c>
      <c r="J17" s="28">
        <f t="shared" si="1"/>
        <v>10.189536031589338</v>
      </c>
      <c r="K17" s="27">
        <f t="shared" si="2"/>
        <v>9.4603014254647952</v>
      </c>
      <c r="L17" s="18"/>
    </row>
    <row r="18" spans="1:14">
      <c r="A18" s="16"/>
      <c r="B18" s="11" t="s">
        <v>23</v>
      </c>
      <c r="C18" s="25">
        <v>5.5010000000000003</v>
      </c>
      <c r="D18" s="25">
        <v>4.0383333333333331</v>
      </c>
      <c r="E18" s="25">
        <v>5.7703333333333333</v>
      </c>
      <c r="F18" s="25">
        <v>9.0640000000000001</v>
      </c>
      <c r="G18" s="26">
        <v>7.9106666666666667</v>
      </c>
      <c r="H18" s="28">
        <f t="shared" si="0"/>
        <v>-12.724330685495733</v>
      </c>
      <c r="I18" s="27">
        <f t="shared" si="3"/>
        <v>57.079313731153604</v>
      </c>
      <c r="J18" s="28">
        <f t="shared" si="1"/>
        <v>3.6042220366011084</v>
      </c>
      <c r="K18" s="27">
        <f t="shared" si="2"/>
        <v>4.1121619700631218</v>
      </c>
      <c r="L18" s="18"/>
    </row>
    <row r="19" spans="1:14">
      <c r="A19" s="16"/>
      <c r="B19" s="11" t="s">
        <v>21</v>
      </c>
      <c r="C19" s="25">
        <v>4.0593333333333339</v>
      </c>
      <c r="D19" s="25">
        <v>2.3813333333333335</v>
      </c>
      <c r="E19" s="25">
        <v>3.6270000000000002</v>
      </c>
      <c r="F19" s="25">
        <v>4.7616666666666667</v>
      </c>
      <c r="G19" s="26">
        <v>6.7566666666666668</v>
      </c>
      <c r="H19" s="28">
        <f t="shared" si="0"/>
        <v>41.897094854742733</v>
      </c>
      <c r="I19" s="27">
        <f t="shared" si="3"/>
        <v>31.28388934840547</v>
      </c>
      <c r="J19" s="28">
        <f t="shared" si="1"/>
        <v>3.0784417951249141</v>
      </c>
      <c r="K19" s="27">
        <f t="shared" si="2"/>
        <v>2.1602763217987531</v>
      </c>
      <c r="L19" s="18"/>
    </row>
    <row r="20" spans="1:14">
      <c r="A20" s="16"/>
      <c r="B20" s="11" t="s">
        <v>8</v>
      </c>
      <c r="C20" s="25">
        <v>3.988</v>
      </c>
      <c r="D20" s="25">
        <v>3.3873333333333338</v>
      </c>
      <c r="E20" s="25">
        <v>3.593</v>
      </c>
      <c r="F20" s="25">
        <v>3.7063333333333333</v>
      </c>
      <c r="G20" s="26">
        <v>5.4950000000000001</v>
      </c>
      <c r="H20" s="28">
        <f t="shared" si="0"/>
        <v>48.259735587732713</v>
      </c>
      <c r="I20" s="27">
        <f t="shared" si="3"/>
        <v>3.1542814732349989</v>
      </c>
      <c r="J20" s="28">
        <f t="shared" si="1"/>
        <v>2.5036069557293641</v>
      </c>
      <c r="K20" s="27">
        <f t="shared" si="2"/>
        <v>1.6814919441428304</v>
      </c>
      <c r="L20" s="18"/>
    </row>
    <row r="21" spans="1:14">
      <c r="A21" s="16"/>
      <c r="B21" s="11" t="s">
        <v>20</v>
      </c>
      <c r="C21" s="25">
        <v>6.3376666666666672</v>
      </c>
      <c r="D21" s="25">
        <v>2.4583333333333335</v>
      </c>
      <c r="E21" s="25">
        <v>4.1886666666666672</v>
      </c>
      <c r="F21" s="25">
        <v>3.2163333333333335</v>
      </c>
      <c r="G21" s="26">
        <v>4.7829999999999995</v>
      </c>
      <c r="H21" s="28">
        <f t="shared" si="0"/>
        <v>48.709710850865349</v>
      </c>
      <c r="I21" s="27">
        <f t="shared" si="3"/>
        <v>-23.213433073372602</v>
      </c>
      <c r="J21" s="28">
        <f t="shared" si="1"/>
        <v>2.1792087478168423</v>
      </c>
      <c r="K21" s="27">
        <f t="shared" si="2"/>
        <v>1.4591883954523044</v>
      </c>
      <c r="L21" s="18"/>
    </row>
    <row r="22" spans="1:14">
      <c r="A22" s="16"/>
      <c r="B22" s="11" t="s">
        <v>22</v>
      </c>
      <c r="C22" s="25">
        <v>3.1206666666666663</v>
      </c>
      <c r="D22" s="25">
        <v>2.4003333333333332</v>
      </c>
      <c r="E22" s="25">
        <v>5.0423333333333336</v>
      </c>
      <c r="F22" s="25">
        <v>4.4423333333333339</v>
      </c>
      <c r="G22" s="26">
        <v>4.0729999999999995</v>
      </c>
      <c r="H22" s="28">
        <f t="shared" si="0"/>
        <v>-8.313949125834796</v>
      </c>
      <c r="I22" s="27">
        <f t="shared" si="3"/>
        <v>-11.899252991339981</v>
      </c>
      <c r="J22" s="28">
        <f t="shared" si="1"/>
        <v>1.855721770825423</v>
      </c>
      <c r="K22" s="27">
        <f t="shared" si="2"/>
        <v>2.0154009478902335</v>
      </c>
      <c r="L22" s="18"/>
    </row>
    <row r="23" spans="1:14">
      <c r="A23" s="16"/>
      <c r="B23" s="11" t="s">
        <v>19</v>
      </c>
      <c r="C23" s="25">
        <v>2.6980000000000004</v>
      </c>
      <c r="D23" s="25">
        <v>2.4276666666666666</v>
      </c>
      <c r="E23" s="25">
        <v>1.9883333333333333</v>
      </c>
      <c r="F23" s="25">
        <v>3.0346666666666664</v>
      </c>
      <c r="G23" s="26">
        <v>4.0629999999999997</v>
      </c>
      <c r="H23" s="28">
        <f t="shared" si="0"/>
        <v>33.886203866432332</v>
      </c>
      <c r="I23" s="27">
        <f t="shared" si="3"/>
        <v>52.623637887678122</v>
      </c>
      <c r="J23" s="28">
        <f t="shared" si="1"/>
        <v>1.8511656162199102</v>
      </c>
      <c r="K23" s="27">
        <f t="shared" si="2"/>
        <v>1.3767697328425512</v>
      </c>
      <c r="L23" s="18"/>
    </row>
    <row r="24" spans="1:14">
      <c r="A24" s="16"/>
      <c r="B24" s="11" t="s">
        <v>11</v>
      </c>
      <c r="C24" s="25">
        <v>1.3926666666666667</v>
      </c>
      <c r="D24" s="25">
        <v>1.6243333333333334</v>
      </c>
      <c r="E24" s="25">
        <v>2.5423333333333331</v>
      </c>
      <c r="F24" s="25">
        <v>2.7576666666666667</v>
      </c>
      <c r="G24" s="26">
        <v>2.8993333333333333</v>
      </c>
      <c r="H24" s="28">
        <f t="shared" si="0"/>
        <v>5.1371932793424335</v>
      </c>
      <c r="I24" s="27">
        <f t="shared" si="3"/>
        <v>8.4699095319260564</v>
      </c>
      <c r="J24" s="28">
        <f t="shared" si="1"/>
        <v>1.3209810919583869</v>
      </c>
      <c r="K24" s="27">
        <f t="shared" si="2"/>
        <v>1.2511001757256623</v>
      </c>
      <c r="L24" s="18"/>
    </row>
    <row r="25" spans="1:14">
      <c r="A25" s="16"/>
      <c r="B25" s="11" t="s">
        <v>9</v>
      </c>
      <c r="C25" s="25">
        <v>1.4023333333333337</v>
      </c>
      <c r="D25" s="25">
        <v>1.9053333333333333</v>
      </c>
      <c r="E25" s="25">
        <v>2.2710000000000004</v>
      </c>
      <c r="F25" s="25">
        <v>2.2146666666666666</v>
      </c>
      <c r="G25" s="26">
        <v>2.6486666666666667</v>
      </c>
      <c r="H25" s="28">
        <f t="shared" si="0"/>
        <v>19.596628537025907</v>
      </c>
      <c r="I25" s="27">
        <f t="shared" si="3"/>
        <v>-2.4805518861001241</v>
      </c>
      <c r="J25" s="28">
        <f t="shared" si="1"/>
        <v>1.2067734831801959</v>
      </c>
      <c r="K25" s="27">
        <f t="shared" si="2"/>
        <v>1.00475154931963</v>
      </c>
      <c r="L25" s="18"/>
    </row>
    <row r="26" spans="1:14">
      <c r="A26" s="16"/>
      <c r="B26" s="11" t="s">
        <v>26</v>
      </c>
      <c r="C26" s="25">
        <v>5.0536666666666674</v>
      </c>
      <c r="D26" s="25">
        <v>3.7053333333333334</v>
      </c>
      <c r="E26" s="25">
        <v>6.0476666666666672</v>
      </c>
      <c r="F26" s="25">
        <v>2.5736666666666665</v>
      </c>
      <c r="G26" s="26">
        <v>2.2519999999999998</v>
      </c>
      <c r="H26" s="28">
        <f t="shared" si="0"/>
        <v>-12.498381038725558</v>
      </c>
      <c r="I26" s="27">
        <f t="shared" si="3"/>
        <v>-57.443642176045863</v>
      </c>
      <c r="J26" s="28">
        <f t="shared" si="1"/>
        <v>1.0260460171615156</v>
      </c>
      <c r="K26" s="27">
        <f t="shared" si="2"/>
        <v>1.1676229247888115</v>
      </c>
      <c r="L26" s="18"/>
    </row>
    <row r="27" spans="1:14">
      <c r="A27" s="16"/>
      <c r="B27" s="11" t="s">
        <v>6</v>
      </c>
      <c r="C27" s="25">
        <v>1.9143333333333334</v>
      </c>
      <c r="D27" s="25">
        <v>1.8913333333333331</v>
      </c>
      <c r="E27" s="25">
        <v>2.7639999999999998</v>
      </c>
      <c r="F27" s="25">
        <v>4.6853333333333333</v>
      </c>
      <c r="G27" s="26">
        <v>1.6576666666666666</v>
      </c>
      <c r="H27" s="28">
        <f t="shared" si="0"/>
        <v>-64.620091064314167</v>
      </c>
      <c r="I27" s="27">
        <f t="shared" si="3"/>
        <v>69.512783405692247</v>
      </c>
      <c r="J27" s="28">
        <f t="shared" si="1"/>
        <v>0.75525856177386286</v>
      </c>
      <c r="K27" s="27">
        <f t="shared" si="2"/>
        <v>2.1256453608122694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140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441.41166666666669</v>
      </c>
      <c r="D13" s="26">
        <v>407.238</v>
      </c>
      <c r="E13" s="26">
        <v>483.22133333333323</v>
      </c>
      <c r="F13" s="26">
        <v>595.45666666666659</v>
      </c>
      <c r="G13" s="26">
        <v>599.1153333333333</v>
      </c>
      <c r="H13" s="28">
        <f t="shared" ref="H13:H27" si="0">IF(OR(OR(G13=0,F13=0),G13=""),"",(G13/F13-1)*100)</f>
        <v>0.61443038116404392</v>
      </c>
      <c r="I13" s="27">
        <f>IF(OR(OR(G13=0,F13=0),F13=""),"",(F13/E13-1)*100)</f>
        <v>23.226485585625369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177.86700000000002</v>
      </c>
      <c r="D14" s="25">
        <f>D13-SUM(D15:D27)</f>
        <v>171.57700000000003</v>
      </c>
      <c r="E14" s="25">
        <f>E13-SUM(E15:E27)</f>
        <v>204.73099999999988</v>
      </c>
      <c r="F14" s="25">
        <f>F13-SUM(F15:F27)</f>
        <v>258.00033333333317</v>
      </c>
      <c r="G14" s="26">
        <f>G13-SUM(G15:G27)</f>
        <v>258.41166666666663</v>
      </c>
      <c r="H14" s="28">
        <f t="shared" si="0"/>
        <v>0.15943131856424042</v>
      </c>
      <c r="I14" s="27">
        <f>IF(OR(OR(G14=0,F14=0),F14=""),"",(F14/E14-1)*100)</f>
        <v>26.019182895278846</v>
      </c>
      <c r="J14" s="28">
        <f t="shared" si="1"/>
        <v>43.13220715432643</v>
      </c>
      <c r="K14" s="27">
        <f t="shared" si="2"/>
        <v>43.328145904823728</v>
      </c>
      <c r="L14" s="18"/>
    </row>
    <row r="15" spans="1:15">
      <c r="A15" s="16"/>
      <c r="B15" s="12" t="s">
        <v>5</v>
      </c>
      <c r="C15" s="109">
        <v>80.214333333333329</v>
      </c>
      <c r="D15" s="109">
        <v>78.260333333333321</v>
      </c>
      <c r="E15" s="109">
        <v>82.62266666666666</v>
      </c>
      <c r="F15" s="109">
        <v>101.52633333333331</v>
      </c>
      <c r="G15" s="109">
        <v>109.14266666666667</v>
      </c>
      <c r="H15" s="50">
        <f t="shared" si="0"/>
        <v>7.5018303953982679</v>
      </c>
      <c r="I15" s="36">
        <f t="shared" ref="I15:I27" si="3">IF(OR(OR(G15=0,F15=0),F15=""),"",(F15/E15-1)*100)</f>
        <v>22.879516516855738</v>
      </c>
      <c r="J15" s="50">
        <f t="shared" si="1"/>
        <v>18.217304848370876</v>
      </c>
      <c r="K15" s="36">
        <f t="shared" si="2"/>
        <v>17.050163180080276</v>
      </c>
      <c r="L15" s="18"/>
      <c r="N15" s="23" t="s">
        <v>5</v>
      </c>
      <c r="O15" s="34">
        <f>J15</f>
        <v>18.217304848370876</v>
      </c>
    </row>
    <row r="16" spans="1:15">
      <c r="A16" s="16"/>
      <c r="B16" s="11" t="s">
        <v>24</v>
      </c>
      <c r="C16" s="55">
        <v>47.163333333333334</v>
      </c>
      <c r="D16" s="55">
        <v>39.43266666666667</v>
      </c>
      <c r="E16" s="55">
        <v>51.951333333333331</v>
      </c>
      <c r="F16" s="55">
        <v>66.477666666666678</v>
      </c>
      <c r="G16" s="56">
        <v>58.615666666666669</v>
      </c>
      <c r="H16" s="28">
        <f t="shared" si="0"/>
        <v>-11.826528207468179</v>
      </c>
      <c r="I16" s="27">
        <f t="shared" si="3"/>
        <v>27.961425436626609</v>
      </c>
      <c r="J16" s="28">
        <f t="shared" si="1"/>
        <v>9.7837033047615769</v>
      </c>
      <c r="K16" s="27">
        <f t="shared" si="2"/>
        <v>11.164148524661748</v>
      </c>
      <c r="L16" s="18"/>
      <c r="N16" s="23" t="s">
        <v>39</v>
      </c>
      <c r="O16" s="34">
        <f>100-O15</f>
        <v>81.782695151629127</v>
      </c>
    </row>
    <row r="17" spans="1:14">
      <c r="A17" s="16"/>
      <c r="B17" s="11" t="s">
        <v>25</v>
      </c>
      <c r="C17" s="25">
        <v>34.681333333333335</v>
      </c>
      <c r="D17" s="25">
        <v>32.521333333333331</v>
      </c>
      <c r="E17" s="25">
        <v>43.291333333333341</v>
      </c>
      <c r="F17" s="25">
        <v>46.809666666666665</v>
      </c>
      <c r="G17" s="26">
        <v>48.924666666666667</v>
      </c>
      <c r="H17" s="28">
        <f t="shared" si="0"/>
        <v>4.5182975026525796</v>
      </c>
      <c r="I17" s="27">
        <f t="shared" si="3"/>
        <v>8.1271078121871732</v>
      </c>
      <c r="J17" s="28">
        <f t="shared" si="1"/>
        <v>8.1661516480410565</v>
      </c>
      <c r="K17" s="27">
        <f t="shared" si="2"/>
        <v>7.8611373903502644</v>
      </c>
      <c r="L17" s="18"/>
    </row>
    <row r="18" spans="1:14">
      <c r="A18" s="16"/>
      <c r="B18" s="11" t="s">
        <v>26</v>
      </c>
      <c r="C18" s="25">
        <v>21.739000000000004</v>
      </c>
      <c r="D18" s="25">
        <v>17.068333333333332</v>
      </c>
      <c r="E18" s="25">
        <v>18.258666666666667</v>
      </c>
      <c r="F18" s="25">
        <v>18.57</v>
      </c>
      <c r="G18" s="26">
        <v>20.189333333333334</v>
      </c>
      <c r="H18" s="28">
        <f t="shared" si="0"/>
        <v>8.7201579608687787</v>
      </c>
      <c r="I18" s="27">
        <f t="shared" si="3"/>
        <v>1.7051263327004573</v>
      </c>
      <c r="J18" s="28">
        <f t="shared" si="1"/>
        <v>3.3698575566418492</v>
      </c>
      <c r="K18" s="27">
        <f t="shared" si="2"/>
        <v>3.1186148446290525</v>
      </c>
      <c r="L18" s="18"/>
    </row>
    <row r="19" spans="1:14">
      <c r="A19" s="16"/>
      <c r="B19" s="11" t="s">
        <v>20</v>
      </c>
      <c r="C19" s="25">
        <v>12.663333333333334</v>
      </c>
      <c r="D19" s="25">
        <v>7.1926666666666668</v>
      </c>
      <c r="E19" s="25">
        <v>12.5</v>
      </c>
      <c r="F19" s="25">
        <v>15.670666666666667</v>
      </c>
      <c r="G19" s="26">
        <v>18.774333333333335</v>
      </c>
      <c r="H19" s="28">
        <f t="shared" si="0"/>
        <v>19.80558155364589</v>
      </c>
      <c r="I19" s="27">
        <f t="shared" si="3"/>
        <v>25.365333333333329</v>
      </c>
      <c r="J19" s="28">
        <f t="shared" si="1"/>
        <v>3.1336759867048416</v>
      </c>
      <c r="K19" s="27">
        <f t="shared" si="2"/>
        <v>2.6317056376898407</v>
      </c>
      <c r="L19" s="18"/>
    </row>
    <row r="20" spans="1:14">
      <c r="A20" s="16"/>
      <c r="B20" s="11" t="s">
        <v>23</v>
      </c>
      <c r="C20" s="25">
        <v>11.715999999999999</v>
      </c>
      <c r="D20" s="25">
        <v>11.386666666666665</v>
      </c>
      <c r="E20" s="25">
        <v>10.090666666666666</v>
      </c>
      <c r="F20" s="25">
        <v>19.28466666666667</v>
      </c>
      <c r="G20" s="26">
        <v>16.368666666666666</v>
      </c>
      <c r="H20" s="28">
        <f t="shared" si="0"/>
        <v>-15.12082137795141</v>
      </c>
      <c r="I20" s="27">
        <f t="shared" si="3"/>
        <v>91.113900634249532</v>
      </c>
      <c r="J20" s="28">
        <f t="shared" si="1"/>
        <v>2.7321394990168839</v>
      </c>
      <c r="K20" s="27">
        <f t="shared" si="2"/>
        <v>3.2386347733112415</v>
      </c>
      <c r="L20" s="18"/>
    </row>
    <row r="21" spans="1:14">
      <c r="A21" s="16"/>
      <c r="B21" s="11" t="s">
        <v>21</v>
      </c>
      <c r="C21" s="25">
        <v>9.7166666666666668</v>
      </c>
      <c r="D21" s="25">
        <v>6.2283333333333326</v>
      </c>
      <c r="E21" s="25">
        <v>8.5830000000000002</v>
      </c>
      <c r="F21" s="25">
        <v>14.687333333333333</v>
      </c>
      <c r="G21" s="26">
        <v>14.914999999999999</v>
      </c>
      <c r="H21" s="28">
        <f t="shared" si="0"/>
        <v>1.5500885116426888</v>
      </c>
      <c r="I21" s="27">
        <f t="shared" si="3"/>
        <v>71.121208590624875</v>
      </c>
      <c r="J21" s="28">
        <f t="shared" si="1"/>
        <v>2.4895039686293012</v>
      </c>
      <c r="K21" s="27">
        <f t="shared" si="2"/>
        <v>2.4665662768631362</v>
      </c>
      <c r="L21" s="18"/>
    </row>
    <row r="22" spans="1:14">
      <c r="A22" s="16"/>
      <c r="B22" s="11" t="s">
        <v>8</v>
      </c>
      <c r="C22" s="25">
        <v>11.412666666666667</v>
      </c>
      <c r="D22" s="25">
        <v>10.488999999999999</v>
      </c>
      <c r="E22" s="25">
        <v>14.664666666666667</v>
      </c>
      <c r="F22" s="25">
        <v>11.041666666666666</v>
      </c>
      <c r="G22" s="26">
        <v>14.760333333333335</v>
      </c>
      <c r="H22" s="28">
        <f t="shared" si="0"/>
        <v>33.678490566037752</v>
      </c>
      <c r="I22" s="27">
        <f t="shared" si="3"/>
        <v>-24.705641678410693</v>
      </c>
      <c r="J22" s="28">
        <f t="shared" si="1"/>
        <v>2.4636881268269999</v>
      </c>
      <c r="K22" s="27">
        <f t="shared" si="2"/>
        <v>1.8543190940286729</v>
      </c>
      <c r="L22" s="18"/>
    </row>
    <row r="23" spans="1:14">
      <c r="A23" s="16"/>
      <c r="B23" s="11" t="s">
        <v>6</v>
      </c>
      <c r="C23" s="25">
        <v>12.421333333333335</v>
      </c>
      <c r="D23" s="25">
        <v>9.8076666666666661</v>
      </c>
      <c r="E23" s="25">
        <v>8.6846666666666668</v>
      </c>
      <c r="F23" s="25">
        <v>12.348333333333334</v>
      </c>
      <c r="G23" s="26">
        <v>8.7423333333333328</v>
      </c>
      <c r="H23" s="28">
        <f t="shared" si="0"/>
        <v>-29.202321500877325</v>
      </c>
      <c r="I23" s="27">
        <f t="shared" si="3"/>
        <v>42.185460965686673</v>
      </c>
      <c r="J23" s="28">
        <f t="shared" si="1"/>
        <v>1.4592070753210566</v>
      </c>
      <c r="K23" s="27">
        <f t="shared" si="2"/>
        <v>2.0737585158729721</v>
      </c>
      <c r="L23" s="18"/>
    </row>
    <row r="24" spans="1:14">
      <c r="A24" s="16"/>
      <c r="B24" s="11" t="s">
        <v>11</v>
      </c>
      <c r="C24" s="25">
        <v>6.4366666666666665</v>
      </c>
      <c r="D24" s="25">
        <v>7.8153333333333324</v>
      </c>
      <c r="E24" s="25">
        <v>7.8860000000000001</v>
      </c>
      <c r="F24" s="25">
        <v>9.0023333333333326</v>
      </c>
      <c r="G24" s="26">
        <v>8.5886666666666667</v>
      </c>
      <c r="H24" s="28">
        <f t="shared" si="0"/>
        <v>-4.5951049727848243</v>
      </c>
      <c r="I24" s="27">
        <f t="shared" si="3"/>
        <v>14.155888071688217</v>
      </c>
      <c r="J24" s="28">
        <f t="shared" si="1"/>
        <v>1.4335581462890286</v>
      </c>
      <c r="K24" s="27">
        <f t="shared" si="2"/>
        <v>1.5118368535073921</v>
      </c>
      <c r="L24" s="18"/>
    </row>
    <row r="25" spans="1:14">
      <c r="A25" s="16"/>
      <c r="B25" s="11" t="s">
        <v>22</v>
      </c>
      <c r="C25" s="25">
        <v>5.3849999999999998</v>
      </c>
      <c r="D25" s="25">
        <v>4.7753333333333332</v>
      </c>
      <c r="E25" s="25">
        <v>6.4129999999999994</v>
      </c>
      <c r="F25" s="25">
        <v>8.8719999999999999</v>
      </c>
      <c r="G25" s="26">
        <v>8.3170000000000002</v>
      </c>
      <c r="H25" s="28">
        <f t="shared" si="0"/>
        <v>-6.2556357078448972</v>
      </c>
      <c r="I25" s="27">
        <f t="shared" si="3"/>
        <v>38.343988772805247</v>
      </c>
      <c r="J25" s="28">
        <f t="shared" si="1"/>
        <v>1.3882135103647268</v>
      </c>
      <c r="K25" s="27">
        <f t="shared" si="2"/>
        <v>1.4899488907673104</v>
      </c>
      <c r="L25" s="18"/>
    </row>
    <row r="26" spans="1:14">
      <c r="A26" s="16"/>
      <c r="B26" s="11" t="s">
        <v>19</v>
      </c>
      <c r="C26" s="25">
        <v>5.4416666666666664</v>
      </c>
      <c r="D26" s="25">
        <v>5.3413333333333339</v>
      </c>
      <c r="E26" s="25">
        <v>6.8396666666666661</v>
      </c>
      <c r="F26" s="25">
        <v>7.4346666666666676</v>
      </c>
      <c r="G26" s="26">
        <v>7.7836666666666661</v>
      </c>
      <c r="H26" s="28">
        <f t="shared" si="0"/>
        <v>4.6942252510760119</v>
      </c>
      <c r="I26" s="27">
        <f t="shared" si="3"/>
        <v>8.6992543496271946</v>
      </c>
      <c r="J26" s="28">
        <f t="shared" si="1"/>
        <v>1.2991933662188582</v>
      </c>
      <c r="K26" s="27">
        <f t="shared" si="2"/>
        <v>1.2485655267385818</v>
      </c>
      <c r="L26" s="18"/>
    </row>
    <row r="27" spans="1:14">
      <c r="A27" s="16"/>
      <c r="B27" s="11" t="s">
        <v>9</v>
      </c>
      <c r="C27" s="25">
        <v>4.5533333333333337</v>
      </c>
      <c r="D27" s="25">
        <v>5.3419999999999996</v>
      </c>
      <c r="E27" s="25">
        <v>6.7046666666666672</v>
      </c>
      <c r="F27" s="25">
        <v>5.7310000000000008</v>
      </c>
      <c r="G27" s="26">
        <v>5.5813333333333333</v>
      </c>
      <c r="H27" s="28">
        <f t="shared" si="0"/>
        <v>-2.6115279474204778</v>
      </c>
      <c r="I27" s="27">
        <f t="shared" si="3"/>
        <v>-14.522223327035888</v>
      </c>
      <c r="J27" s="28">
        <f t="shared" si="1"/>
        <v>0.93159580848651302</v>
      </c>
      <c r="K27" s="27">
        <f t="shared" si="2"/>
        <v>0.96245458667577299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139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121.66333333333334</v>
      </c>
      <c r="D13" s="26">
        <v>117.247</v>
      </c>
      <c r="E13" s="26">
        <v>126.60233333333333</v>
      </c>
      <c r="F13" s="26">
        <v>152.24533333333332</v>
      </c>
      <c r="G13" s="26">
        <v>144.60566666666668</v>
      </c>
      <c r="H13" s="28">
        <f t="shared" ref="H13:H27" si="0">IF(OR(OR(G13=0,F13=0),G13=""),"",(G13/F13-1)*100)</f>
        <v>-5.0179972675681199</v>
      </c>
      <c r="I13" s="27">
        <f>IF(OR(OR(G13=0,F13=0),F13=""),"",(F13/E13-1)*100)</f>
        <v>20.254760970703533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44.145000000000024</v>
      </c>
      <c r="D14" s="25">
        <f>D13-SUM(D15:D27)</f>
        <v>52.290333333333336</v>
      </c>
      <c r="E14" s="25">
        <f>E13-SUM(E15:E27)</f>
        <v>53.581333333333333</v>
      </c>
      <c r="F14" s="25">
        <f>F13-SUM(F15:F27)</f>
        <v>47.545666666666662</v>
      </c>
      <c r="G14" s="26">
        <f>G13-SUM(G15:G27)</f>
        <v>52.289333333333346</v>
      </c>
      <c r="H14" s="28">
        <f t="shared" si="0"/>
        <v>9.9770746720696977</v>
      </c>
      <c r="I14" s="27">
        <f>IF(OR(OR(G14=0,F14=0),F14=""),"",(F14/E14-1)*100)</f>
        <v>-11.264495097795258</v>
      </c>
      <c r="J14" s="28">
        <f t="shared" si="1"/>
        <v>36.159947627686336</v>
      </c>
      <c r="K14" s="27">
        <f t="shared" si="2"/>
        <v>31.22963812793386</v>
      </c>
      <c r="L14" s="18"/>
    </row>
    <row r="15" spans="1:15">
      <c r="A15" s="16"/>
      <c r="B15" s="12" t="s">
        <v>5</v>
      </c>
      <c r="C15" s="109">
        <v>33.788666666666664</v>
      </c>
      <c r="D15" s="109">
        <v>25.417333333333335</v>
      </c>
      <c r="E15" s="109">
        <v>25.945333333333334</v>
      </c>
      <c r="F15" s="109">
        <v>48.883000000000003</v>
      </c>
      <c r="G15" s="109">
        <v>30.181333333333338</v>
      </c>
      <c r="H15" s="50">
        <f t="shared" si="0"/>
        <v>-38.258017443010175</v>
      </c>
      <c r="I15" s="36">
        <f t="shared" ref="I15:I27" si="3">IF(OR(OR(G15=0,F15=0),F15=""),"",(F15/E15-1)*100)</f>
        <v>88.407677681278599</v>
      </c>
      <c r="J15" s="50">
        <f t="shared" si="1"/>
        <v>20.871473455397094</v>
      </c>
      <c r="K15" s="36">
        <f t="shared" si="2"/>
        <v>32.108044909969877</v>
      </c>
      <c r="L15" s="18"/>
      <c r="N15" s="23" t="s">
        <v>5</v>
      </c>
      <c r="O15" s="34">
        <f>J15</f>
        <v>20.871473455397094</v>
      </c>
    </row>
    <row r="16" spans="1:15">
      <c r="A16" s="16"/>
      <c r="B16" s="11" t="s">
        <v>24</v>
      </c>
      <c r="C16" s="55">
        <v>10.186333333333334</v>
      </c>
      <c r="D16" s="55">
        <v>12.441000000000001</v>
      </c>
      <c r="E16" s="55">
        <v>12.444000000000001</v>
      </c>
      <c r="F16" s="55">
        <v>16.125333333333334</v>
      </c>
      <c r="G16" s="56">
        <v>14.933333333333332</v>
      </c>
      <c r="H16" s="28">
        <f t="shared" si="0"/>
        <v>-7.3920952538448992</v>
      </c>
      <c r="I16" s="27">
        <f t="shared" si="3"/>
        <v>29.583199399978554</v>
      </c>
      <c r="J16" s="28">
        <f t="shared" si="1"/>
        <v>10.326935090141694</v>
      </c>
      <c r="K16" s="27">
        <f t="shared" si="2"/>
        <v>10.59167659216703</v>
      </c>
      <c r="L16" s="18"/>
      <c r="N16" s="23" t="s">
        <v>39</v>
      </c>
      <c r="O16" s="34">
        <f>100-O15</f>
        <v>79.128526544602906</v>
      </c>
    </row>
    <row r="17" spans="1:14">
      <c r="A17" s="16"/>
      <c r="B17" s="11" t="s">
        <v>25</v>
      </c>
      <c r="C17" s="25">
        <v>7.1003333333333343</v>
      </c>
      <c r="D17" s="25">
        <v>6.257666666666668</v>
      </c>
      <c r="E17" s="25">
        <v>8.8996666666666666</v>
      </c>
      <c r="F17" s="25">
        <v>8.8489999999999984</v>
      </c>
      <c r="G17" s="26">
        <v>12.466333333333333</v>
      </c>
      <c r="H17" s="28">
        <f t="shared" si="0"/>
        <v>40.878442008513225</v>
      </c>
      <c r="I17" s="27">
        <f t="shared" si="3"/>
        <v>-0.56930971197425295</v>
      </c>
      <c r="J17" s="28">
        <f t="shared" si="1"/>
        <v>8.620916192772528</v>
      </c>
      <c r="K17" s="27">
        <f t="shared" si="2"/>
        <v>5.8123292230084767</v>
      </c>
      <c r="L17" s="18"/>
    </row>
    <row r="18" spans="1:14">
      <c r="A18" s="16"/>
      <c r="B18" s="11" t="s">
        <v>26</v>
      </c>
      <c r="C18" s="25">
        <v>6.9550000000000001</v>
      </c>
      <c r="D18" s="25">
        <v>3.6486666666666667</v>
      </c>
      <c r="E18" s="25">
        <v>5.9916666666666671</v>
      </c>
      <c r="F18" s="25">
        <v>4.855666666666667</v>
      </c>
      <c r="G18" s="26">
        <v>6.1173333333333337</v>
      </c>
      <c r="H18" s="28">
        <f t="shared" si="0"/>
        <v>25.983387107846511</v>
      </c>
      <c r="I18" s="27">
        <f t="shared" si="3"/>
        <v>-18.959666203059811</v>
      </c>
      <c r="J18" s="28">
        <f t="shared" si="1"/>
        <v>4.2303551958544734</v>
      </c>
      <c r="K18" s="27">
        <f t="shared" si="2"/>
        <v>3.1893697891123103</v>
      </c>
      <c r="L18" s="18"/>
    </row>
    <row r="19" spans="1:14">
      <c r="A19" s="16"/>
      <c r="B19" s="11" t="s">
        <v>23</v>
      </c>
      <c r="C19" s="25">
        <v>2.4723333333333333</v>
      </c>
      <c r="D19" s="25">
        <v>1.7796666666666667</v>
      </c>
      <c r="E19" s="25">
        <v>2.0299999999999998</v>
      </c>
      <c r="F19" s="25">
        <v>2.6219999999999999</v>
      </c>
      <c r="G19" s="26">
        <v>4.0396666666666663</v>
      </c>
      <c r="H19" s="28">
        <f t="shared" si="0"/>
        <v>54.068141367912538</v>
      </c>
      <c r="I19" s="27">
        <f t="shared" si="3"/>
        <v>29.162561576354683</v>
      </c>
      <c r="J19" s="28">
        <f t="shared" si="1"/>
        <v>2.7935742490497137</v>
      </c>
      <c r="K19" s="27">
        <f t="shared" si="2"/>
        <v>1.7222202760456808</v>
      </c>
      <c r="L19" s="18"/>
    </row>
    <row r="20" spans="1:14">
      <c r="A20" s="16"/>
      <c r="B20" s="11" t="s">
        <v>20</v>
      </c>
      <c r="C20" s="25">
        <v>2.4973333333333332</v>
      </c>
      <c r="D20" s="25">
        <v>2.8523333333333336</v>
      </c>
      <c r="E20" s="25">
        <v>2.6363333333333334</v>
      </c>
      <c r="F20" s="25">
        <v>3.8530000000000002</v>
      </c>
      <c r="G20" s="26">
        <v>3.9433333333333334</v>
      </c>
      <c r="H20" s="28">
        <f t="shared" si="0"/>
        <v>2.3444934682931073</v>
      </c>
      <c r="I20" s="27">
        <f t="shared" si="3"/>
        <v>46.149955746617778</v>
      </c>
      <c r="J20" s="28">
        <f t="shared" si="1"/>
        <v>2.7269562972405414</v>
      </c>
      <c r="K20" s="27">
        <f t="shared" si="2"/>
        <v>2.5307836474462277</v>
      </c>
      <c r="L20" s="18"/>
    </row>
    <row r="21" spans="1:14">
      <c r="A21" s="16"/>
      <c r="B21" s="11" t="s">
        <v>21</v>
      </c>
      <c r="C21" s="25">
        <v>1.4623333333333335</v>
      </c>
      <c r="D21" s="25">
        <v>1.2233333333333334</v>
      </c>
      <c r="E21" s="25">
        <v>1.2</v>
      </c>
      <c r="F21" s="25">
        <v>3.7570000000000001</v>
      </c>
      <c r="G21" s="26">
        <v>3.7740000000000005</v>
      </c>
      <c r="H21" s="28">
        <f t="shared" si="0"/>
        <v>0.45248868778280382</v>
      </c>
      <c r="I21" s="27">
        <f t="shared" si="3"/>
        <v>213.08333333333334</v>
      </c>
      <c r="J21" s="28">
        <f t="shared" si="1"/>
        <v>2.6098562297005419</v>
      </c>
      <c r="K21" s="27">
        <f t="shared" si="2"/>
        <v>2.4677275274994748</v>
      </c>
      <c r="L21" s="18"/>
    </row>
    <row r="22" spans="1:14">
      <c r="A22" s="16"/>
      <c r="B22" s="11" t="s">
        <v>6</v>
      </c>
      <c r="C22" s="25">
        <v>4.1900000000000004</v>
      </c>
      <c r="D22" s="25">
        <v>2.1596666666666668</v>
      </c>
      <c r="E22" s="25">
        <v>3.1263333333333336</v>
      </c>
      <c r="F22" s="25">
        <v>2.9449999999999998</v>
      </c>
      <c r="G22" s="26">
        <v>3.7393333333333332</v>
      </c>
      <c r="H22" s="28">
        <f t="shared" si="0"/>
        <v>26.972269383135263</v>
      </c>
      <c r="I22" s="27">
        <f t="shared" si="3"/>
        <v>-5.8001919181149493</v>
      </c>
      <c r="J22" s="28">
        <f t="shared" si="1"/>
        <v>2.5858829875269986</v>
      </c>
      <c r="K22" s="27">
        <f t="shared" si="2"/>
        <v>1.9343778462831922</v>
      </c>
      <c r="L22" s="18"/>
    </row>
    <row r="23" spans="1:14">
      <c r="A23" s="16"/>
      <c r="B23" s="11" t="s">
        <v>8</v>
      </c>
      <c r="C23" s="25">
        <v>2.6226666666666669</v>
      </c>
      <c r="D23" s="25">
        <v>2.8083333333333336</v>
      </c>
      <c r="E23" s="25">
        <v>3.0686666666666667</v>
      </c>
      <c r="F23" s="25">
        <v>3.161</v>
      </c>
      <c r="G23" s="26">
        <v>3.6346666666666665</v>
      </c>
      <c r="H23" s="28">
        <f t="shared" si="0"/>
        <v>14.984709480122316</v>
      </c>
      <c r="I23" s="27">
        <f t="shared" si="3"/>
        <v>3.0089072344123391</v>
      </c>
      <c r="J23" s="28">
        <f t="shared" si="1"/>
        <v>2.5135022371184159</v>
      </c>
      <c r="K23" s="27">
        <f t="shared" si="2"/>
        <v>2.0762541161633856</v>
      </c>
      <c r="L23" s="18"/>
    </row>
    <row r="24" spans="1:14">
      <c r="A24" s="16"/>
      <c r="B24" s="11" t="s">
        <v>19</v>
      </c>
      <c r="C24" s="25">
        <v>1.7176666666666669</v>
      </c>
      <c r="D24" s="25">
        <v>1.6436666666666666</v>
      </c>
      <c r="E24" s="25">
        <v>1.5503333333333333</v>
      </c>
      <c r="F24" s="25">
        <v>1.716</v>
      </c>
      <c r="G24" s="26">
        <v>2.7183333333333333</v>
      </c>
      <c r="H24" s="28">
        <f t="shared" si="0"/>
        <v>58.411033411033422</v>
      </c>
      <c r="I24" s="27">
        <f t="shared" si="3"/>
        <v>10.6858740055902</v>
      </c>
      <c r="J24" s="28">
        <f t="shared" si="1"/>
        <v>1.8798249031273553</v>
      </c>
      <c r="K24" s="27">
        <f t="shared" si="2"/>
        <v>1.1271281440482031</v>
      </c>
      <c r="L24" s="18"/>
    </row>
    <row r="25" spans="1:14">
      <c r="A25" s="16"/>
      <c r="B25" s="11" t="s">
        <v>22</v>
      </c>
      <c r="C25" s="25">
        <v>1.7549999999999999</v>
      </c>
      <c r="D25" s="25">
        <v>1.3543333333333332</v>
      </c>
      <c r="E25" s="25">
        <v>2.6016666666666666</v>
      </c>
      <c r="F25" s="25">
        <v>2.1933333333333334</v>
      </c>
      <c r="G25" s="26">
        <v>2.6423333333333336</v>
      </c>
      <c r="H25" s="28">
        <f t="shared" si="0"/>
        <v>20.471124620060799</v>
      </c>
      <c r="I25" s="27">
        <f t="shared" si="3"/>
        <v>-15.695067264573993</v>
      </c>
      <c r="J25" s="28">
        <f t="shared" si="1"/>
        <v>1.8272681799007415</v>
      </c>
      <c r="K25" s="27">
        <f t="shared" si="2"/>
        <v>1.4406571848945564</v>
      </c>
      <c r="L25" s="18"/>
    </row>
    <row r="26" spans="1:14">
      <c r="A26" s="16"/>
      <c r="B26" s="11" t="s">
        <v>11</v>
      </c>
      <c r="C26" s="25">
        <v>1.6040000000000001</v>
      </c>
      <c r="D26" s="25">
        <v>1.9816666666666667</v>
      </c>
      <c r="E26" s="25">
        <v>2.3346666666666667</v>
      </c>
      <c r="F26" s="25">
        <v>4.2963333333333331</v>
      </c>
      <c r="G26" s="26">
        <v>2.391</v>
      </c>
      <c r="H26" s="28">
        <f t="shared" si="0"/>
        <v>-44.347893552641779</v>
      </c>
      <c r="I26" s="27">
        <f t="shared" si="3"/>
        <v>84.023415191319245</v>
      </c>
      <c r="J26" s="28">
        <f t="shared" si="1"/>
        <v>1.653462174142553</v>
      </c>
      <c r="K26" s="27">
        <f t="shared" si="2"/>
        <v>2.8219803124781055</v>
      </c>
      <c r="L26" s="18"/>
    </row>
    <row r="27" spans="1:14">
      <c r="A27" s="16"/>
      <c r="B27" s="11" t="s">
        <v>9</v>
      </c>
      <c r="C27" s="25">
        <v>1.1666666666666667</v>
      </c>
      <c r="D27" s="25">
        <v>1.389</v>
      </c>
      <c r="E27" s="25">
        <v>1.1923333333333332</v>
      </c>
      <c r="F27" s="25">
        <v>1.4429999999999998</v>
      </c>
      <c r="G27" s="26">
        <v>1.7353333333333334</v>
      </c>
      <c r="H27" s="28">
        <f t="shared" si="0"/>
        <v>20.258720258720288</v>
      </c>
      <c r="I27" s="27">
        <f t="shared" si="3"/>
        <v>21.023203802068767</v>
      </c>
      <c r="J27" s="28">
        <f t="shared" si="1"/>
        <v>1.2000451803410193</v>
      </c>
      <c r="K27" s="27">
        <f t="shared" si="2"/>
        <v>0.94781230294962504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138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22.001333333333331</v>
      </c>
      <c r="D13" s="26">
        <v>23.345333333333333</v>
      </c>
      <c r="E13" s="26">
        <v>20.761666666666667</v>
      </c>
      <c r="F13" s="26">
        <v>26.047000000000001</v>
      </c>
      <c r="G13" s="26">
        <v>25.684999999999999</v>
      </c>
      <c r="H13" s="28">
        <f t="shared" ref="H13:H27" si="0">IF(OR(OR(G13=0,F13=0),G13=""),"",(G13/F13-1)*100)</f>
        <v>-1.3897953699082533</v>
      </c>
      <c r="I13" s="27">
        <f>IF(OR(OR(G13=0,F13=0),F13=""),"",(F13/E13-1)*100)</f>
        <v>25.457172673998564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3.6716666666666669</v>
      </c>
      <c r="D14" s="25">
        <f>D13-SUM(D15:D27)</f>
        <v>2.7029999999999959</v>
      </c>
      <c r="E14" s="25">
        <f>E13-SUM(E15:E27)</f>
        <v>6.0039999999999996</v>
      </c>
      <c r="F14" s="25">
        <f>F13-SUM(F15:F27)</f>
        <v>6.907</v>
      </c>
      <c r="G14" s="26">
        <f>G13-SUM(G15:G27)</f>
        <v>7.1143333333333345</v>
      </c>
      <c r="H14" s="28">
        <f t="shared" si="0"/>
        <v>3.001785628106779</v>
      </c>
      <c r="I14" s="27">
        <f>IF(OR(OR(G14=0,F14=0),F14=""),"",(F14/E14-1)*100)</f>
        <v>15.039973351099277</v>
      </c>
      <c r="J14" s="28">
        <f t="shared" si="1"/>
        <v>27.698397248718454</v>
      </c>
      <c r="K14" s="27">
        <f t="shared" si="2"/>
        <v>26.517449226398433</v>
      </c>
      <c r="L14" s="18"/>
    </row>
    <row r="15" spans="1:15">
      <c r="A15" s="16"/>
      <c r="B15" s="12" t="s">
        <v>5</v>
      </c>
      <c r="C15" s="109">
        <v>9.8040000000000003</v>
      </c>
      <c r="D15" s="109">
        <v>12.403666666666666</v>
      </c>
      <c r="E15" s="109">
        <v>7.9213333333333331</v>
      </c>
      <c r="F15" s="109">
        <v>10.214666666666666</v>
      </c>
      <c r="G15" s="109">
        <v>9.1966666666666654</v>
      </c>
      <c r="H15" s="50">
        <f t="shared" si="0"/>
        <v>-9.9660618718183098</v>
      </c>
      <c r="I15" s="36">
        <f t="shared" ref="I15:I26" si="3">IF(OR(OR(G15=0,F15=0),F15=""),"",(F15/E15-1)*100)</f>
        <v>28.951354990742306</v>
      </c>
      <c r="J15" s="50">
        <f t="shared" si="1"/>
        <v>35.805593407306468</v>
      </c>
      <c r="K15" s="36">
        <f t="shared" si="2"/>
        <v>39.216288504114353</v>
      </c>
      <c r="L15" s="18"/>
      <c r="N15" s="23" t="s">
        <v>5</v>
      </c>
      <c r="O15" s="34">
        <f>J15</f>
        <v>35.805593407306468</v>
      </c>
    </row>
    <row r="16" spans="1:15">
      <c r="A16" s="16"/>
      <c r="B16" s="11" t="s">
        <v>25</v>
      </c>
      <c r="C16" s="55">
        <v>0.87633333333333319</v>
      </c>
      <c r="D16" s="55">
        <v>1.4103333333333332</v>
      </c>
      <c r="E16" s="55">
        <v>1.1473333333333333</v>
      </c>
      <c r="F16" s="55">
        <v>1.8123333333333331</v>
      </c>
      <c r="G16" s="56">
        <v>2.6046666666666667</v>
      </c>
      <c r="H16" s="28">
        <f t="shared" si="0"/>
        <v>43.718962663233405</v>
      </c>
      <c r="I16" s="27">
        <f t="shared" si="3"/>
        <v>57.96048808832073</v>
      </c>
      <c r="J16" s="28">
        <f t="shared" si="1"/>
        <v>10.14080851339952</v>
      </c>
      <c r="K16" s="27">
        <f t="shared" si="2"/>
        <v>6.9579350149089461</v>
      </c>
      <c r="L16" s="18"/>
      <c r="N16" s="23" t="s">
        <v>39</v>
      </c>
      <c r="O16" s="34">
        <f>100-O15</f>
        <v>64.194406592693525</v>
      </c>
    </row>
    <row r="17" spans="1:14">
      <c r="A17" s="16"/>
      <c r="B17" s="11" t="s">
        <v>24</v>
      </c>
      <c r="C17" s="25">
        <v>1.9710000000000001</v>
      </c>
      <c r="D17" s="25">
        <v>3.0286666666666666</v>
      </c>
      <c r="E17" s="25">
        <v>3.0760000000000001</v>
      </c>
      <c r="F17" s="25">
        <v>3.4236666666666671</v>
      </c>
      <c r="G17" s="26">
        <v>1.4969999999999999</v>
      </c>
      <c r="H17" s="28">
        <f t="shared" si="0"/>
        <v>-56.274948885210797</v>
      </c>
      <c r="I17" s="27">
        <f t="shared" si="3"/>
        <v>11.302557433896855</v>
      </c>
      <c r="J17" s="28">
        <f t="shared" si="1"/>
        <v>5.8283044578547791</v>
      </c>
      <c r="K17" s="27">
        <f t="shared" si="2"/>
        <v>13.144188070283208</v>
      </c>
      <c r="L17" s="18"/>
    </row>
    <row r="18" spans="1:14">
      <c r="A18" s="16"/>
      <c r="B18" s="11" t="s">
        <v>26</v>
      </c>
      <c r="C18" s="25">
        <v>2.5436666666666667</v>
      </c>
      <c r="D18" s="25">
        <v>1.3436666666666666</v>
      </c>
      <c r="E18" s="25">
        <v>0.54199999999999993</v>
      </c>
      <c r="F18" s="25">
        <v>0.24366666666666667</v>
      </c>
      <c r="G18" s="26">
        <v>1.1736666666666666</v>
      </c>
      <c r="H18" s="28">
        <f t="shared" si="0"/>
        <v>381.66894664842681</v>
      </c>
      <c r="I18" s="27">
        <f t="shared" si="3"/>
        <v>-55.043050430504302</v>
      </c>
      <c r="J18" s="28">
        <f t="shared" si="1"/>
        <v>4.5694633703199008</v>
      </c>
      <c r="K18" s="27">
        <f t="shared" si="2"/>
        <v>0.93548841197322785</v>
      </c>
      <c r="L18" s="18"/>
    </row>
    <row r="19" spans="1:14">
      <c r="A19" s="16"/>
      <c r="B19" s="11" t="s">
        <v>20</v>
      </c>
      <c r="C19" s="25">
        <v>0.6236666666666667</v>
      </c>
      <c r="D19" s="25">
        <v>0.58600000000000008</v>
      </c>
      <c r="E19" s="25">
        <v>0</v>
      </c>
      <c r="F19" s="25">
        <v>1.0373333333333334</v>
      </c>
      <c r="G19" s="26">
        <v>0.75800000000000001</v>
      </c>
      <c r="H19" s="28">
        <f t="shared" si="0"/>
        <v>-26.9280205655527</v>
      </c>
      <c r="I19" s="27"/>
      <c r="J19" s="28">
        <f t="shared" si="1"/>
        <v>2.9511387969632081</v>
      </c>
      <c r="K19" s="27">
        <f t="shared" si="2"/>
        <v>3.9825443749120186</v>
      </c>
      <c r="L19" s="18"/>
    </row>
    <row r="20" spans="1:14">
      <c r="A20" s="16"/>
      <c r="B20" s="11" t="s">
        <v>6</v>
      </c>
      <c r="C20" s="25">
        <v>0.54366666666666663</v>
      </c>
      <c r="D20" s="25">
        <v>0.17533333333333334</v>
      </c>
      <c r="E20" s="25">
        <v>0.33800000000000002</v>
      </c>
      <c r="F20" s="25">
        <v>0.26433333333333336</v>
      </c>
      <c r="G20" s="26">
        <v>0.65966666666666673</v>
      </c>
      <c r="H20" s="28">
        <f t="shared" si="0"/>
        <v>149.55863808322823</v>
      </c>
      <c r="I20" s="27">
        <f t="shared" si="3"/>
        <v>-21.794871794871796</v>
      </c>
      <c r="J20" s="28">
        <f t="shared" si="1"/>
        <v>2.5682953734345602</v>
      </c>
      <c r="K20" s="27">
        <f t="shared" si="2"/>
        <v>1.014832162373146</v>
      </c>
      <c r="L20" s="18"/>
    </row>
    <row r="21" spans="1:14">
      <c r="A21" s="16"/>
      <c r="B21" s="11" t="s">
        <v>22</v>
      </c>
      <c r="C21" s="25">
        <v>0.34933333333333333</v>
      </c>
      <c r="D21" s="25">
        <v>0.20899999999999999</v>
      </c>
      <c r="E21" s="25">
        <v>6.3666666666666663E-2</v>
      </c>
      <c r="F21" s="25">
        <v>0.38</v>
      </c>
      <c r="G21" s="26">
        <v>0.55100000000000005</v>
      </c>
      <c r="H21" s="28">
        <f t="shared" si="0"/>
        <v>45.000000000000014</v>
      </c>
      <c r="I21" s="27">
        <f t="shared" si="3"/>
        <v>496.85863874345557</v>
      </c>
      <c r="J21" s="28">
        <f t="shared" si="1"/>
        <v>2.1452209460774774</v>
      </c>
      <c r="K21" s="27">
        <f t="shared" si="2"/>
        <v>1.4589012170307523</v>
      </c>
      <c r="L21" s="18"/>
    </row>
    <row r="22" spans="1:14">
      <c r="A22" s="16"/>
      <c r="B22" s="11" t="s">
        <v>8</v>
      </c>
      <c r="C22" s="25">
        <v>0.49366666666666664</v>
      </c>
      <c r="D22" s="25">
        <v>0.35533333333333333</v>
      </c>
      <c r="E22" s="25">
        <v>0.58033333333333326</v>
      </c>
      <c r="F22" s="25">
        <v>0.13400000000000001</v>
      </c>
      <c r="G22" s="26">
        <v>0.52400000000000002</v>
      </c>
      <c r="H22" s="28">
        <f t="shared" si="0"/>
        <v>291.04477611940297</v>
      </c>
      <c r="I22" s="27">
        <f t="shared" si="3"/>
        <v>-76.909821941412986</v>
      </c>
      <c r="J22" s="28">
        <f t="shared" si="1"/>
        <v>2.0401012263967297</v>
      </c>
      <c r="K22" s="27">
        <f t="shared" si="2"/>
        <v>0.51445463968979155</v>
      </c>
      <c r="L22" s="18"/>
    </row>
    <row r="23" spans="1:14">
      <c r="A23" s="16"/>
      <c r="B23" s="11" t="s">
        <v>23</v>
      </c>
      <c r="C23" s="25">
        <v>9.8999999999999991E-2</v>
      </c>
      <c r="D23" s="25">
        <v>0.29766666666666669</v>
      </c>
      <c r="E23" s="25">
        <v>0.29399999999999998</v>
      </c>
      <c r="F23" s="25">
        <v>0.46533333333333338</v>
      </c>
      <c r="G23" s="26">
        <v>0.47100000000000003</v>
      </c>
      <c r="H23" s="28">
        <f t="shared" si="0"/>
        <v>1.2177650429799458</v>
      </c>
      <c r="I23" s="27">
        <f t="shared" si="3"/>
        <v>58.276643990929735</v>
      </c>
      <c r="J23" s="28">
        <f t="shared" si="1"/>
        <v>1.8337551099863736</v>
      </c>
      <c r="K23" s="27">
        <f t="shared" si="2"/>
        <v>1.7865141219078333</v>
      </c>
      <c r="L23" s="18"/>
    </row>
    <row r="24" spans="1:14">
      <c r="A24" s="16"/>
      <c r="B24" s="11" t="s">
        <v>19</v>
      </c>
      <c r="C24" s="25">
        <v>0.23366666666666669</v>
      </c>
      <c r="D24" s="25">
        <v>0.27666666666666667</v>
      </c>
      <c r="E24" s="25">
        <v>5.0666666666666665E-2</v>
      </c>
      <c r="F24" s="25">
        <v>0.36400000000000005</v>
      </c>
      <c r="G24" s="26">
        <v>0.39433333333333337</v>
      </c>
      <c r="H24" s="28">
        <f t="shared" si="0"/>
        <v>8.333333333333325</v>
      </c>
      <c r="I24" s="27">
        <f t="shared" si="3"/>
        <v>618.42105263157907</v>
      </c>
      <c r="J24" s="28">
        <f t="shared" si="1"/>
        <v>1.5352670170657325</v>
      </c>
      <c r="K24" s="27">
        <f t="shared" si="2"/>
        <v>1.3974737973662994</v>
      </c>
      <c r="L24" s="18"/>
    </row>
    <row r="25" spans="1:14">
      <c r="A25" s="16"/>
      <c r="B25" s="11" t="s">
        <v>11</v>
      </c>
      <c r="C25" s="25">
        <v>0.45333333333333331</v>
      </c>
      <c r="D25" s="25">
        <v>0.17600000000000002</v>
      </c>
      <c r="E25" s="25">
        <v>0.39266666666666666</v>
      </c>
      <c r="F25" s="25">
        <v>0.26266666666666666</v>
      </c>
      <c r="G25" s="26">
        <v>0.32700000000000001</v>
      </c>
      <c r="H25" s="28">
        <f t="shared" si="0"/>
        <v>24.492385786802039</v>
      </c>
      <c r="I25" s="27">
        <f t="shared" si="3"/>
        <v>-33.106960950764005</v>
      </c>
      <c r="J25" s="28">
        <f t="shared" si="1"/>
        <v>1.2731166050223868</v>
      </c>
      <c r="K25" s="27">
        <f t="shared" si="2"/>
        <v>1.0084334728247653</v>
      </c>
      <c r="L25" s="18"/>
    </row>
    <row r="26" spans="1:14">
      <c r="A26" s="16"/>
      <c r="B26" s="11" t="s">
        <v>9</v>
      </c>
      <c r="C26" s="25">
        <v>0.115</v>
      </c>
      <c r="D26" s="25">
        <v>0.15766666666666665</v>
      </c>
      <c r="E26" s="25">
        <v>0.35166666666666663</v>
      </c>
      <c r="F26" s="25">
        <v>0.23366666666666669</v>
      </c>
      <c r="G26" s="26">
        <v>0.3046666666666667</v>
      </c>
      <c r="H26" s="28">
        <f t="shared" si="0"/>
        <v>30.385164051355208</v>
      </c>
      <c r="I26" s="27">
        <f t="shared" si="3"/>
        <v>-33.554502369668235</v>
      </c>
      <c r="J26" s="28">
        <f t="shared" si="1"/>
        <v>1.1861657257802871</v>
      </c>
      <c r="K26" s="27">
        <f t="shared" si="2"/>
        <v>0.89709627468294495</v>
      </c>
      <c r="L26" s="18"/>
    </row>
    <row r="27" spans="1:14">
      <c r="A27" s="16"/>
      <c r="B27" s="11" t="s">
        <v>21</v>
      </c>
      <c r="C27" s="25">
        <v>0.22333333333333336</v>
      </c>
      <c r="D27" s="25">
        <v>0.22233333333333336</v>
      </c>
      <c r="E27" s="25">
        <v>0</v>
      </c>
      <c r="F27" s="25">
        <v>0.30433333333333334</v>
      </c>
      <c r="G27" s="26">
        <v>0.109</v>
      </c>
      <c r="H27" s="28">
        <f t="shared" si="0"/>
        <v>-64.184008762322023</v>
      </c>
      <c r="I27" s="27"/>
      <c r="J27" s="28">
        <f t="shared" si="1"/>
        <v>0.42437220167412892</v>
      </c>
      <c r="K27" s="27">
        <f t="shared" si="2"/>
        <v>1.1684007115342778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96" t="s">
        <v>137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8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8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8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8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8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8">
      <c r="A13" s="16"/>
      <c r="B13" s="12" t="s">
        <v>27</v>
      </c>
      <c r="C13" s="26">
        <v>103.53100000000001</v>
      </c>
      <c r="D13" s="26">
        <v>108.11</v>
      </c>
      <c r="E13" s="26">
        <v>121.767</v>
      </c>
      <c r="F13" s="26">
        <v>147.64333333333335</v>
      </c>
      <c r="G13" s="26">
        <v>127.97700000000002</v>
      </c>
      <c r="H13" s="28">
        <f t="shared" ref="H13:H27" si="0">IF(OR(OR(G13=0,F13=0),G13=""),"",(G13/F13-1)*100)</f>
        <v>-13.32016345697965</v>
      </c>
      <c r="I13" s="27">
        <f>IF(OR(OR(G13=0,F13=0),F13=""),"",(F13/E13-1)*100)</f>
        <v>21.250694632645416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30</v>
      </c>
      <c r="C14" s="25">
        <f>C13-SUM(C15:C27)</f>
        <v>32.680333333333323</v>
      </c>
      <c r="D14" s="25">
        <f>D13-SUM(D15:D27)</f>
        <v>30.361999999999995</v>
      </c>
      <c r="E14" s="25">
        <f>E13-SUM(E15:E27)</f>
        <v>37.380666666666642</v>
      </c>
      <c r="F14" s="25">
        <f>F13-SUM(F15:F27)</f>
        <v>48.897666666666709</v>
      </c>
      <c r="G14" s="26">
        <f>G13-SUM(G15:G27)</f>
        <v>48.355333333333363</v>
      </c>
      <c r="H14" s="28">
        <f t="shared" si="0"/>
        <v>-1.1091190445352117</v>
      </c>
      <c r="I14" s="27">
        <f>IF(OR(OR(G14=0,F14=0),F14=""),"",(F14/E14-1)*100)</f>
        <v>30.810044407982939</v>
      </c>
      <c r="J14" s="28">
        <f t="shared" si="1"/>
        <v>37.78439354988268</v>
      </c>
      <c r="K14" s="27">
        <f t="shared" si="2"/>
        <v>33.118777233422911</v>
      </c>
      <c r="L14" s="18"/>
    </row>
    <row r="15" spans="1:18">
      <c r="A15" s="16"/>
      <c r="B15" s="12" t="s">
        <v>5</v>
      </c>
      <c r="C15" s="109">
        <v>34.302666666666674</v>
      </c>
      <c r="D15" s="109">
        <v>42.195</v>
      </c>
      <c r="E15" s="109">
        <v>35.283999999999999</v>
      </c>
      <c r="F15" s="109">
        <v>46.057333333333332</v>
      </c>
      <c r="G15" s="109">
        <v>29.744</v>
      </c>
      <c r="H15" s="50">
        <f t="shared" si="0"/>
        <v>-35.419621920504873</v>
      </c>
      <c r="I15" s="36">
        <f t="shared" ref="I15:I27" si="3">IF(OR(OR(G15=0,F15=0),F15=""),"",(F15/E15-1)*100)</f>
        <v>30.53319729433548</v>
      </c>
      <c r="J15" s="50">
        <f t="shared" si="1"/>
        <v>23.241676238699139</v>
      </c>
      <c r="K15" s="36">
        <f t="shared" si="2"/>
        <v>31.19499695211433</v>
      </c>
      <c r="L15" s="18"/>
      <c r="N15" s="23" t="s">
        <v>5</v>
      </c>
      <c r="O15" s="34">
        <f>J15</f>
        <v>23.241676238699139</v>
      </c>
      <c r="R15" s="122"/>
    </row>
    <row r="16" spans="1:18">
      <c r="A16" s="16"/>
      <c r="B16" s="11" t="s">
        <v>24</v>
      </c>
      <c r="C16" s="55">
        <v>10.677333333333332</v>
      </c>
      <c r="D16" s="55">
        <v>12.288333333333334</v>
      </c>
      <c r="E16" s="55">
        <v>16.042666666666666</v>
      </c>
      <c r="F16" s="55">
        <v>17.882666666666665</v>
      </c>
      <c r="G16" s="56">
        <v>15.154333333333332</v>
      </c>
      <c r="H16" s="28">
        <f t="shared" si="0"/>
        <v>-15.256859528780197</v>
      </c>
      <c r="I16" s="27">
        <f t="shared" si="3"/>
        <v>11.469414893617014</v>
      </c>
      <c r="J16" s="28">
        <f t="shared" si="1"/>
        <v>11.841450677335247</v>
      </c>
      <c r="K16" s="27">
        <f t="shared" si="2"/>
        <v>12.112071884947959</v>
      </c>
      <c r="L16" s="18"/>
      <c r="N16" s="23" t="s">
        <v>39</v>
      </c>
      <c r="O16" s="34">
        <f>100-O15</f>
        <v>76.758323761300858</v>
      </c>
    </row>
    <row r="17" spans="1:14">
      <c r="A17" s="16"/>
      <c r="B17" s="11" t="s">
        <v>25</v>
      </c>
      <c r="C17" s="25">
        <v>6.6879999999999997</v>
      </c>
      <c r="D17" s="25">
        <v>7.4923333333333337</v>
      </c>
      <c r="E17" s="25">
        <v>14.409000000000001</v>
      </c>
      <c r="F17" s="25">
        <v>13.133333333333333</v>
      </c>
      <c r="G17" s="26">
        <v>9.7680000000000007</v>
      </c>
      <c r="H17" s="28">
        <f t="shared" si="0"/>
        <v>-25.62436548223349</v>
      </c>
      <c r="I17" s="27">
        <f t="shared" si="3"/>
        <v>-8.8532630069169791</v>
      </c>
      <c r="J17" s="28">
        <f t="shared" si="1"/>
        <v>7.6326214866733855</v>
      </c>
      <c r="K17" s="27">
        <f t="shared" si="2"/>
        <v>8.8953107714537278</v>
      </c>
      <c r="L17" s="18"/>
    </row>
    <row r="18" spans="1:14">
      <c r="A18" s="16"/>
      <c r="B18" s="11" t="s">
        <v>20</v>
      </c>
      <c r="C18" s="25">
        <v>3.0326666666666662</v>
      </c>
      <c r="D18" s="25">
        <v>2.9623333333333335</v>
      </c>
      <c r="E18" s="25">
        <v>2.8089999999999997</v>
      </c>
      <c r="F18" s="25">
        <v>3.6546666666666661</v>
      </c>
      <c r="G18" s="26">
        <v>4.602666666666666</v>
      </c>
      <c r="H18" s="28">
        <f t="shared" si="0"/>
        <v>25.939438161255012</v>
      </c>
      <c r="I18" s="27">
        <f t="shared" si="3"/>
        <v>30.105612910881675</v>
      </c>
      <c r="J18" s="28">
        <f t="shared" si="1"/>
        <v>3.5964795757571015</v>
      </c>
      <c r="K18" s="27">
        <f t="shared" si="2"/>
        <v>2.4753347030004735</v>
      </c>
      <c r="L18" s="18"/>
    </row>
    <row r="19" spans="1:14">
      <c r="A19" s="16"/>
      <c r="B19" s="11" t="s">
        <v>8</v>
      </c>
      <c r="C19" s="25">
        <v>2.4126666666666665</v>
      </c>
      <c r="D19" s="25">
        <v>1.3870000000000002</v>
      </c>
      <c r="E19" s="25">
        <v>2.5379999999999998</v>
      </c>
      <c r="F19" s="25">
        <v>2.7366666666666668</v>
      </c>
      <c r="G19" s="26">
        <v>4.5463333333333331</v>
      </c>
      <c r="H19" s="28">
        <f t="shared" si="0"/>
        <v>66.126674786845285</v>
      </c>
      <c r="I19" s="27">
        <f t="shared" si="3"/>
        <v>7.8276858418702577</v>
      </c>
      <c r="J19" s="28">
        <f t="shared" si="1"/>
        <v>3.5524612495474441</v>
      </c>
      <c r="K19" s="27">
        <f t="shared" si="2"/>
        <v>1.8535660262343938</v>
      </c>
      <c r="L19" s="18"/>
    </row>
    <row r="20" spans="1:14">
      <c r="A20" s="16"/>
      <c r="B20" s="11" t="s">
        <v>23</v>
      </c>
      <c r="C20" s="25">
        <v>2.2530000000000001</v>
      </c>
      <c r="D20" s="25">
        <v>1.8596666666666666</v>
      </c>
      <c r="E20" s="25">
        <v>2.156333333333333</v>
      </c>
      <c r="F20" s="25">
        <v>2.7946666666666666</v>
      </c>
      <c r="G20" s="26">
        <v>3.3383333333333334</v>
      </c>
      <c r="H20" s="28">
        <f t="shared" si="0"/>
        <v>19.453721374045795</v>
      </c>
      <c r="I20" s="27">
        <f t="shared" si="3"/>
        <v>29.602720667800298</v>
      </c>
      <c r="J20" s="28">
        <f t="shared" si="1"/>
        <v>2.6085416389924228</v>
      </c>
      <c r="K20" s="27">
        <f t="shared" si="2"/>
        <v>1.8928498859864986</v>
      </c>
      <c r="L20" s="18"/>
    </row>
    <row r="21" spans="1:14">
      <c r="A21" s="16"/>
      <c r="B21" s="11" t="s">
        <v>26</v>
      </c>
      <c r="C21" s="25">
        <v>4.8666666666666663</v>
      </c>
      <c r="D21" s="25">
        <v>3.2846666666666664</v>
      </c>
      <c r="E21" s="25">
        <v>2.9503333333333335</v>
      </c>
      <c r="F21" s="25">
        <v>3.7643333333333331</v>
      </c>
      <c r="G21" s="26">
        <v>2.6916666666666664</v>
      </c>
      <c r="H21" s="28">
        <f t="shared" si="0"/>
        <v>-28.495528203311792</v>
      </c>
      <c r="I21" s="27">
        <f t="shared" si="3"/>
        <v>27.590102813241437</v>
      </c>
      <c r="J21" s="28">
        <f t="shared" si="1"/>
        <v>2.1032425097217984</v>
      </c>
      <c r="K21" s="27">
        <f t="shared" si="2"/>
        <v>2.5496128056352019</v>
      </c>
      <c r="L21" s="18"/>
    </row>
    <row r="22" spans="1:14">
      <c r="A22" s="16"/>
      <c r="B22" s="11" t="s">
        <v>21</v>
      </c>
      <c r="C22" s="25">
        <v>0.79099999999999993</v>
      </c>
      <c r="D22" s="25">
        <v>0.49700000000000005</v>
      </c>
      <c r="E22" s="25">
        <v>1.1620000000000001</v>
      </c>
      <c r="F22" s="25">
        <v>1.7573333333333334</v>
      </c>
      <c r="G22" s="26">
        <v>2.6186666666666665</v>
      </c>
      <c r="H22" s="28">
        <f t="shared" si="0"/>
        <v>49.013657056145668</v>
      </c>
      <c r="I22" s="27">
        <f t="shared" si="3"/>
        <v>51.23350545037291</v>
      </c>
      <c r="J22" s="28">
        <f t="shared" si="1"/>
        <v>2.0462010100773314</v>
      </c>
      <c r="K22" s="27">
        <f t="shared" si="2"/>
        <v>1.1902557966270064</v>
      </c>
      <c r="L22" s="18"/>
    </row>
    <row r="23" spans="1:14">
      <c r="A23" s="16"/>
      <c r="B23" s="11" t="s">
        <v>11</v>
      </c>
      <c r="C23" s="25">
        <v>0.83099999999999996</v>
      </c>
      <c r="D23" s="25">
        <v>0.64166666666666672</v>
      </c>
      <c r="E23" s="25">
        <v>1.5793333333333335</v>
      </c>
      <c r="F23" s="25">
        <v>0.77166666666666661</v>
      </c>
      <c r="G23" s="26">
        <v>2.0426666666666669</v>
      </c>
      <c r="H23" s="28">
        <f t="shared" si="0"/>
        <v>164.70842332613395</v>
      </c>
      <c r="I23" s="27">
        <f t="shared" si="3"/>
        <v>-51.13972140143521</v>
      </c>
      <c r="J23" s="28">
        <f t="shared" si="1"/>
        <v>1.5961201361703012</v>
      </c>
      <c r="K23" s="27">
        <f t="shared" si="2"/>
        <v>0.52265595015013655</v>
      </c>
      <c r="L23" s="18"/>
    </row>
    <row r="24" spans="1:14">
      <c r="A24" s="16"/>
      <c r="B24" s="11" t="s">
        <v>6</v>
      </c>
      <c r="C24" s="25">
        <v>2.4350000000000001</v>
      </c>
      <c r="D24" s="25">
        <v>2.2706666666666666</v>
      </c>
      <c r="E24" s="25">
        <v>2.2463333333333337</v>
      </c>
      <c r="F24" s="25">
        <v>1.6373333333333333</v>
      </c>
      <c r="G24" s="26">
        <v>1.4823333333333333</v>
      </c>
      <c r="H24" s="28">
        <f t="shared" si="0"/>
        <v>-9.4666123778501703</v>
      </c>
      <c r="I24" s="27">
        <f t="shared" si="3"/>
        <v>-27.110847306722075</v>
      </c>
      <c r="J24" s="28">
        <f t="shared" si="1"/>
        <v>1.1582810452919925</v>
      </c>
      <c r="K24" s="27">
        <f t="shared" si="2"/>
        <v>1.1089788454157541</v>
      </c>
      <c r="L24" s="18"/>
    </row>
    <row r="25" spans="1:14">
      <c r="A25" s="16"/>
      <c r="B25" s="11" t="s">
        <v>19</v>
      </c>
      <c r="C25" s="25">
        <v>1.0740000000000001</v>
      </c>
      <c r="D25" s="25">
        <v>1.2913333333333334</v>
      </c>
      <c r="E25" s="25">
        <v>1.4213333333333333</v>
      </c>
      <c r="F25" s="25">
        <v>1.3380000000000001</v>
      </c>
      <c r="G25" s="26">
        <v>1.4776666666666667</v>
      </c>
      <c r="H25" s="28">
        <f t="shared" si="0"/>
        <v>10.438465371200788</v>
      </c>
      <c r="I25" s="27">
        <f t="shared" si="3"/>
        <v>-5.8630393996247587</v>
      </c>
      <c r="J25" s="28">
        <f t="shared" si="1"/>
        <v>1.1546345567302456</v>
      </c>
      <c r="K25" s="27">
        <f t="shared" si="2"/>
        <v>0.90623800600546367</v>
      </c>
      <c r="L25" s="18"/>
    </row>
    <row r="26" spans="1:14">
      <c r="A26" s="16"/>
      <c r="B26" s="11" t="s">
        <v>22</v>
      </c>
      <c r="C26" s="25">
        <v>0.99933333333333341</v>
      </c>
      <c r="D26" s="25">
        <v>0.85866666666666669</v>
      </c>
      <c r="E26" s="25">
        <v>0.95833333333333337</v>
      </c>
      <c r="F26" s="25">
        <v>1.9746666666666666</v>
      </c>
      <c r="G26" s="26">
        <v>1.3876666666666668</v>
      </c>
      <c r="H26" s="28">
        <f t="shared" si="0"/>
        <v>-29.726536124240365</v>
      </c>
      <c r="I26" s="27">
        <f t="shared" si="3"/>
        <v>106.05217391304348</v>
      </c>
      <c r="J26" s="28">
        <f t="shared" si="1"/>
        <v>1.0843094201822723</v>
      </c>
      <c r="K26" s="27">
        <f t="shared" si="2"/>
        <v>1.3374573860429411</v>
      </c>
      <c r="L26" s="18"/>
    </row>
    <row r="27" spans="1:14">
      <c r="A27" s="16"/>
      <c r="B27" s="11" t="s">
        <v>9</v>
      </c>
      <c r="C27" s="25">
        <v>0.4873333333333334</v>
      </c>
      <c r="D27" s="25">
        <v>0.71933333333333327</v>
      </c>
      <c r="E27" s="25">
        <v>0.82966666666666666</v>
      </c>
      <c r="F27" s="25">
        <v>1.2430000000000001</v>
      </c>
      <c r="G27" s="26">
        <v>0.76733333333333331</v>
      </c>
      <c r="H27" s="28">
        <f t="shared" si="0"/>
        <v>-38.267632072941815</v>
      </c>
      <c r="I27" s="27">
        <f t="shared" si="3"/>
        <v>49.819204499799127</v>
      </c>
      <c r="J27" s="28">
        <f t="shared" si="1"/>
        <v>0.59958690493864775</v>
      </c>
      <c r="K27" s="27">
        <f t="shared" si="2"/>
        <v>0.84189375296322211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SheetLayoutView="100" workbookViewId="0">
      <pane ySplit="11" topLeftCell="A12" activePane="bottomLeft" state="frozen"/>
      <selection activeCell="B36" sqref="B36"/>
      <selection pane="bottomLeft" activeCell="C7" sqref="C7:K7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1" t="s">
        <v>136</v>
      </c>
      <c r="D7" s="191"/>
      <c r="E7" s="191"/>
      <c r="F7" s="191"/>
      <c r="G7" s="191"/>
      <c r="H7" s="191"/>
      <c r="I7" s="191"/>
      <c r="J7" s="191"/>
      <c r="K7" s="191"/>
      <c r="L7" s="18"/>
    </row>
    <row r="8" spans="1:15">
      <c r="A8" s="16"/>
      <c r="B8" s="10"/>
      <c r="C8" s="188" t="s">
        <v>187</v>
      </c>
      <c r="D8" s="188"/>
      <c r="E8" s="188"/>
      <c r="F8" s="188"/>
      <c r="G8" s="188"/>
      <c r="H8" s="188"/>
      <c r="I8" s="188"/>
      <c r="J8" s="188"/>
      <c r="K8" s="188"/>
      <c r="L8" s="18"/>
    </row>
    <row r="9" spans="1:15">
      <c r="A9" s="16"/>
      <c r="B9" s="10"/>
      <c r="C9" s="110"/>
      <c r="D9" s="110"/>
      <c r="E9" s="110"/>
      <c r="F9" s="110"/>
      <c r="G9" s="110"/>
      <c r="H9" s="10"/>
      <c r="I9" s="10"/>
      <c r="J9" s="10"/>
      <c r="K9" s="10"/>
      <c r="L9" s="18"/>
    </row>
    <row r="10" spans="1:15" ht="15.75" customHeight="1">
      <c r="A10" s="16"/>
      <c r="B10" s="11"/>
      <c r="C10" s="189" t="s">
        <v>2</v>
      </c>
      <c r="D10" s="189"/>
      <c r="E10" s="189"/>
      <c r="F10" s="189"/>
      <c r="G10" s="189"/>
      <c r="H10" s="190" t="s">
        <v>1</v>
      </c>
      <c r="I10" s="190" t="s">
        <v>3</v>
      </c>
      <c r="J10" s="190" t="s">
        <v>28</v>
      </c>
      <c r="K10" s="190" t="s">
        <v>29</v>
      </c>
      <c r="L10" s="18"/>
    </row>
    <row r="11" spans="1:15">
      <c r="A11" s="16"/>
      <c r="B11" s="11"/>
      <c r="C11" s="110">
        <v>2006</v>
      </c>
      <c r="D11" s="110">
        <v>2007</v>
      </c>
      <c r="E11" s="110">
        <v>2008</v>
      </c>
      <c r="F11" s="110">
        <v>2009</v>
      </c>
      <c r="G11" s="110">
        <v>2010</v>
      </c>
      <c r="H11" s="190"/>
      <c r="I11" s="190"/>
      <c r="J11" s="190"/>
      <c r="K11" s="190"/>
      <c r="L11" s="18"/>
    </row>
    <row r="12" spans="1:15" ht="12" customHeight="1">
      <c r="A12" s="16"/>
      <c r="B12" s="11"/>
      <c r="C12" s="110"/>
      <c r="D12" s="110"/>
      <c r="E12" s="110"/>
      <c r="F12" s="110"/>
      <c r="G12" s="110"/>
      <c r="H12" s="110"/>
      <c r="I12" s="110"/>
      <c r="J12" s="110"/>
      <c r="K12" s="110"/>
      <c r="L12" s="18"/>
    </row>
    <row r="13" spans="1:15">
      <c r="A13" s="16"/>
      <c r="B13" s="12" t="s">
        <v>27</v>
      </c>
      <c r="C13" s="26">
        <v>456.24766666666665</v>
      </c>
      <c r="D13" s="26">
        <v>449.44233333333335</v>
      </c>
      <c r="E13" s="26">
        <v>470.77966666666663</v>
      </c>
      <c r="F13" s="26">
        <v>580.62266666666665</v>
      </c>
      <c r="G13" s="26">
        <v>593.18266666666671</v>
      </c>
      <c r="H13" s="28">
        <f t="shared" ref="H13:H27" si="0">IF(OR(OR(G13=0,F13=0),G13=""),"",(G13/F13-1)*100)</f>
        <v>2.1631949148844809</v>
      </c>
      <c r="I13" s="27">
        <f>IF(OR(OR(G13=0,F13=0),F13=""),"",(F13/E13-1)*100)</f>
        <v>23.332146177369605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30</v>
      </c>
      <c r="C14" s="25">
        <f>C13-SUM(C15:C27)</f>
        <v>238.46433333333334</v>
      </c>
      <c r="D14" s="25">
        <f>D13-SUM(D15:D27)</f>
        <v>253.93733333333333</v>
      </c>
      <c r="E14" s="25">
        <f>E13-SUM(E15:E27)</f>
        <v>256.84499999999991</v>
      </c>
      <c r="F14" s="25">
        <f>F13-SUM(F15:F27)</f>
        <v>297.53433333333334</v>
      </c>
      <c r="G14" s="26">
        <f>G13-SUM(G15:G27)</f>
        <v>344.11800000000005</v>
      </c>
      <c r="H14" s="28">
        <f t="shared" si="0"/>
        <v>15.656568485653777</v>
      </c>
      <c r="I14" s="27">
        <f>IF(OR(OR(G14=0,F14=0),F14=""),"",(F14/E14-1)*100)</f>
        <v>15.841979923040528</v>
      </c>
      <c r="J14" s="28">
        <f>IF(G14=0,"",G14/$G$13*100)</f>
        <v>58.012146904719629</v>
      </c>
      <c r="K14" s="27">
        <f t="shared" si="2"/>
        <v>51.244009304953074</v>
      </c>
      <c r="L14" s="18"/>
    </row>
    <row r="15" spans="1:15">
      <c r="A15" s="16"/>
      <c r="B15" s="12" t="s">
        <v>5</v>
      </c>
      <c r="C15" s="109">
        <v>76.240333333333339</v>
      </c>
      <c r="D15" s="109">
        <v>58.994333333333337</v>
      </c>
      <c r="E15" s="109">
        <v>68.643000000000001</v>
      </c>
      <c r="F15" s="109">
        <v>105.11333333333334</v>
      </c>
      <c r="G15" s="109">
        <v>73.067333333333337</v>
      </c>
      <c r="H15" s="50">
        <f t="shared" si="0"/>
        <v>-30.487093296124822</v>
      </c>
      <c r="I15" s="36">
        <f t="shared" ref="I15:I27" si="3">IF(OR(OR(G15=0,F15=0),F15=""),"",(F15/E15-1)*100)</f>
        <v>53.130447872810535</v>
      </c>
      <c r="J15" s="50">
        <f>IF(G15=0,"",G15/$G$13*100)</f>
        <v>12.317847003845921</v>
      </c>
      <c r="K15" s="36">
        <f t="shared" si="2"/>
        <v>18.103553196912742</v>
      </c>
      <c r="L15" s="18"/>
      <c r="N15" s="23" t="s">
        <v>5</v>
      </c>
      <c r="O15" s="34">
        <f>J15</f>
        <v>12.317847003845921</v>
      </c>
    </row>
    <row r="16" spans="1:15">
      <c r="A16" s="16"/>
      <c r="B16" s="11" t="s">
        <v>24</v>
      </c>
      <c r="C16" s="55">
        <v>27.050999999999998</v>
      </c>
      <c r="D16" s="55">
        <v>33.981999999999999</v>
      </c>
      <c r="E16" s="55">
        <v>37.961666666666666</v>
      </c>
      <c r="F16" s="55">
        <v>49.067</v>
      </c>
      <c r="G16" s="56">
        <v>39.799999999999997</v>
      </c>
      <c r="H16" s="28">
        <f t="shared" si="0"/>
        <v>-18.886420608555653</v>
      </c>
      <c r="I16" s="27">
        <f t="shared" si="3"/>
        <v>29.25407209026649</v>
      </c>
      <c r="J16" s="28">
        <f t="shared" si="1"/>
        <v>6.7095689467213022</v>
      </c>
      <c r="K16" s="27">
        <f t="shared" si="2"/>
        <v>8.4507551662927387</v>
      </c>
      <c r="L16" s="18"/>
      <c r="N16" s="23" t="s">
        <v>39</v>
      </c>
      <c r="O16" s="34">
        <f>100-O15</f>
        <v>87.682152996154073</v>
      </c>
    </row>
    <row r="17" spans="1:14">
      <c r="A17" s="16"/>
      <c r="B17" s="11" t="s">
        <v>25</v>
      </c>
      <c r="C17" s="25">
        <v>26.849666666666668</v>
      </c>
      <c r="D17" s="25">
        <v>21.8</v>
      </c>
      <c r="E17" s="25">
        <v>29.835666666666668</v>
      </c>
      <c r="F17" s="25">
        <v>29.773</v>
      </c>
      <c r="G17" s="26">
        <v>31.000666666666671</v>
      </c>
      <c r="H17" s="28">
        <f t="shared" si="0"/>
        <v>4.1234227879846541</v>
      </c>
      <c r="I17" s="27">
        <f t="shared" si="3"/>
        <v>-0.21003943825623761</v>
      </c>
      <c r="J17" s="28">
        <f t="shared" si="1"/>
        <v>5.2261585526212277</v>
      </c>
      <c r="K17" s="27">
        <f t="shared" si="2"/>
        <v>5.1277708758643019</v>
      </c>
      <c r="L17" s="18"/>
    </row>
    <row r="18" spans="1:14">
      <c r="A18" s="16"/>
      <c r="B18" s="11" t="s">
        <v>26</v>
      </c>
      <c r="C18" s="25">
        <v>20.630666666666666</v>
      </c>
      <c r="D18" s="25">
        <v>15.11</v>
      </c>
      <c r="E18" s="25">
        <v>13.248666666666665</v>
      </c>
      <c r="F18" s="25">
        <v>16.361000000000001</v>
      </c>
      <c r="G18" s="26">
        <v>18.482666666666667</v>
      </c>
      <c r="H18" s="28">
        <f t="shared" si="0"/>
        <v>12.967830002241087</v>
      </c>
      <c r="I18" s="27">
        <f t="shared" si="3"/>
        <v>23.491672117949001</v>
      </c>
      <c r="J18" s="28">
        <f t="shared" si="1"/>
        <v>3.1158473949564716</v>
      </c>
      <c r="K18" s="27">
        <f t="shared" si="2"/>
        <v>2.8178369428682313</v>
      </c>
      <c r="L18" s="18"/>
    </row>
    <row r="19" spans="1:14">
      <c r="A19" s="16"/>
      <c r="B19" s="11" t="s">
        <v>20</v>
      </c>
      <c r="C19" s="25">
        <v>9.5730000000000004</v>
      </c>
      <c r="D19" s="25">
        <v>9.0896666666666661</v>
      </c>
      <c r="E19" s="25">
        <v>7.0476666666666672</v>
      </c>
      <c r="F19" s="25">
        <v>12.534666666666666</v>
      </c>
      <c r="G19" s="26">
        <v>14.079666666666666</v>
      </c>
      <c r="H19" s="28">
        <f t="shared" si="0"/>
        <v>12.32581640251038</v>
      </c>
      <c r="I19" s="27">
        <f t="shared" si="3"/>
        <v>77.855555030033557</v>
      </c>
      <c r="J19" s="28">
        <f t="shared" si="1"/>
        <v>2.3735802574586353</v>
      </c>
      <c r="K19" s="27">
        <f t="shared" si="2"/>
        <v>2.1588317828905521</v>
      </c>
      <c r="L19" s="18"/>
    </row>
    <row r="20" spans="1:14">
      <c r="A20" s="16"/>
      <c r="B20" s="11" t="s">
        <v>23</v>
      </c>
      <c r="C20" s="25">
        <v>5.8723333333333327</v>
      </c>
      <c r="D20" s="25">
        <v>6.0829999999999993</v>
      </c>
      <c r="E20" s="25">
        <v>8.5886666666666667</v>
      </c>
      <c r="F20" s="25">
        <v>10.537999999999998</v>
      </c>
      <c r="G20" s="26">
        <v>12.822333333333333</v>
      </c>
      <c r="H20" s="28">
        <f t="shared" si="0"/>
        <v>21.677105080027847</v>
      </c>
      <c r="I20" s="27">
        <f t="shared" si="3"/>
        <v>22.696576884266072</v>
      </c>
      <c r="J20" s="28">
        <f t="shared" si="1"/>
        <v>2.1616163205488133</v>
      </c>
      <c r="K20" s="27">
        <f t="shared" si="2"/>
        <v>1.8149480902111985</v>
      </c>
      <c r="L20" s="18"/>
    </row>
    <row r="21" spans="1:14">
      <c r="A21" s="16"/>
      <c r="B21" s="11" t="s">
        <v>21</v>
      </c>
      <c r="C21" s="25">
        <v>8.7993333333333332</v>
      </c>
      <c r="D21" s="25">
        <v>6.4163333333333341</v>
      </c>
      <c r="E21" s="25">
        <v>7.886333333333333</v>
      </c>
      <c r="F21" s="25">
        <v>9.3103333333333342</v>
      </c>
      <c r="G21" s="26">
        <v>11.769</v>
      </c>
      <c r="H21" s="28">
        <f t="shared" si="0"/>
        <v>26.407933836955344</v>
      </c>
      <c r="I21" s="27">
        <f t="shared" si="3"/>
        <v>18.056553531425699</v>
      </c>
      <c r="J21" s="28">
        <f t="shared" si="1"/>
        <v>1.9840431390442965</v>
      </c>
      <c r="K21" s="27">
        <f t="shared" si="2"/>
        <v>1.6035084174001706</v>
      </c>
      <c r="L21" s="18"/>
    </row>
    <row r="22" spans="1:14">
      <c r="A22" s="16"/>
      <c r="B22" s="11" t="s">
        <v>6</v>
      </c>
      <c r="C22" s="25">
        <v>11.838999999999999</v>
      </c>
      <c r="D22" s="25">
        <v>10.558</v>
      </c>
      <c r="E22" s="25">
        <v>9.6053333333333324</v>
      </c>
      <c r="F22" s="25">
        <v>12.732999999999999</v>
      </c>
      <c r="G22" s="26">
        <v>10.485999999999999</v>
      </c>
      <c r="H22" s="28">
        <f t="shared" si="0"/>
        <v>-17.647058823529417</v>
      </c>
      <c r="I22" s="27">
        <f t="shared" si="3"/>
        <v>32.561771238201011</v>
      </c>
      <c r="J22" s="28">
        <f t="shared" si="1"/>
        <v>1.7677522606864213</v>
      </c>
      <c r="K22" s="27">
        <f t="shared" si="2"/>
        <v>2.1929905136324908</v>
      </c>
      <c r="L22" s="18"/>
    </row>
    <row r="23" spans="1:14">
      <c r="A23" s="16"/>
      <c r="B23" s="11" t="s">
        <v>8</v>
      </c>
      <c r="C23" s="25">
        <v>10.054666666666668</v>
      </c>
      <c r="D23" s="25">
        <v>12.372666666666666</v>
      </c>
      <c r="E23" s="25">
        <v>11.255333333333333</v>
      </c>
      <c r="F23" s="25">
        <v>10.106</v>
      </c>
      <c r="G23" s="26">
        <v>10.119</v>
      </c>
      <c r="H23" s="28">
        <f t="shared" si="0"/>
        <v>0.12863645359193487</v>
      </c>
      <c r="I23" s="27">
        <f t="shared" si="3"/>
        <v>-10.211455310075223</v>
      </c>
      <c r="J23" s="28">
        <f t="shared" si="1"/>
        <v>1.7058826173837398</v>
      </c>
      <c r="K23" s="27">
        <f t="shared" si="2"/>
        <v>1.7405452077884205</v>
      </c>
      <c r="L23" s="18"/>
    </row>
    <row r="24" spans="1:14">
      <c r="A24" s="16"/>
      <c r="B24" s="11" t="s">
        <v>9</v>
      </c>
      <c r="C24" s="25">
        <v>5.2220000000000004</v>
      </c>
      <c r="D24" s="25">
        <v>5.0220000000000002</v>
      </c>
      <c r="E24" s="25">
        <v>5.2946666666666671</v>
      </c>
      <c r="F24" s="25">
        <v>7.6689999999999996</v>
      </c>
      <c r="G24" s="26">
        <v>8.2636666666666674</v>
      </c>
      <c r="H24" s="28">
        <f t="shared" si="0"/>
        <v>7.7541617768505322</v>
      </c>
      <c r="I24" s="27">
        <f t="shared" si="3"/>
        <v>44.843868043314018</v>
      </c>
      <c r="J24" s="28">
        <f t="shared" si="1"/>
        <v>1.3931065641387588</v>
      </c>
      <c r="K24" s="27">
        <f t="shared" si="2"/>
        <v>1.3208233918988119</v>
      </c>
      <c r="L24" s="18"/>
    </row>
    <row r="25" spans="1:14">
      <c r="A25" s="16"/>
      <c r="B25" s="11" t="s">
        <v>11</v>
      </c>
      <c r="C25" s="25">
        <v>5.7889999999999988</v>
      </c>
      <c r="D25" s="25">
        <v>4.9676666666666671</v>
      </c>
      <c r="E25" s="25">
        <v>5.0486666666666666</v>
      </c>
      <c r="F25" s="25">
        <v>7.3569999999999993</v>
      </c>
      <c r="G25" s="26">
        <v>7.3173333333333339</v>
      </c>
      <c r="H25" s="28">
        <f t="shared" si="0"/>
        <v>-0.53916904535361576</v>
      </c>
      <c r="I25" s="27">
        <f t="shared" si="3"/>
        <v>45.721642677934746</v>
      </c>
      <c r="J25" s="28">
        <f t="shared" si="1"/>
        <v>1.2335716710085933</v>
      </c>
      <c r="K25" s="27">
        <f t="shared" si="2"/>
        <v>1.2670879768156944</v>
      </c>
      <c r="L25" s="18"/>
    </row>
    <row r="26" spans="1:14">
      <c r="A26" s="16"/>
      <c r="B26" s="11" t="s">
        <v>22</v>
      </c>
      <c r="C26" s="25">
        <v>5.418333333333333</v>
      </c>
      <c r="D26" s="25">
        <v>5.461666666666666</v>
      </c>
      <c r="E26" s="25">
        <v>5.4763333333333328</v>
      </c>
      <c r="F26" s="25">
        <v>7.2213333333333338</v>
      </c>
      <c r="G26" s="26">
        <v>6.3163333333333336</v>
      </c>
      <c r="H26" s="28">
        <f t="shared" si="0"/>
        <v>-12.532311669128514</v>
      </c>
      <c r="I26" s="27">
        <f t="shared" si="3"/>
        <v>31.864386146448375</v>
      </c>
      <c r="J26" s="28">
        <f t="shared" si="1"/>
        <v>1.0648209545345222</v>
      </c>
      <c r="K26" s="27">
        <f t="shared" si="2"/>
        <v>1.2437222567955784</v>
      </c>
      <c r="L26" s="18"/>
    </row>
    <row r="27" spans="1:14">
      <c r="A27" s="16"/>
      <c r="B27" s="11" t="s">
        <v>19</v>
      </c>
      <c r="C27" s="25">
        <v>4.444</v>
      </c>
      <c r="D27" s="25">
        <v>5.6476666666666668</v>
      </c>
      <c r="E27" s="25">
        <v>4.0426666666666664</v>
      </c>
      <c r="F27" s="25">
        <v>5.304666666666666</v>
      </c>
      <c r="G27" s="26">
        <v>5.5406666666666666</v>
      </c>
      <c r="H27" s="28">
        <f t="shared" si="0"/>
        <v>4.4489129068744582</v>
      </c>
      <c r="I27" s="27">
        <f t="shared" si="3"/>
        <v>31.217018469656988</v>
      </c>
      <c r="J27" s="28">
        <f t="shared" si="1"/>
        <v>0.93405741233167061</v>
      </c>
      <c r="K27" s="27">
        <f t="shared" si="2"/>
        <v>0.91361687567599825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183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186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177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74</vt:i4>
      </vt:variant>
    </vt:vector>
  </HeadingPairs>
  <TitlesOfParts>
    <vt:vector size="148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2010-11-02T16:34:40Z</cp:lastPrinted>
  <dcterms:created xsi:type="dcterms:W3CDTF">2009-04-02T15:53:30Z</dcterms:created>
  <dcterms:modified xsi:type="dcterms:W3CDTF">2011-04-27T00:01:23Z</dcterms:modified>
</cp:coreProperties>
</file>