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asalariado'!$A$1:$L$51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0">Índice!$A$1:$T$50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asalariados'!$A$1:$L$51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_xlnm.Database" localSheetId="32">[2]BASE!#REF!</definedName>
    <definedName name="_xlnm.Database" localSheetId="33">[2]BASE!#REF!</definedName>
    <definedName name="_xlnm.Database" localSheetId="27">[2]BASE!#REF!</definedName>
    <definedName name="_xlnm.Database" localSheetId="23">[2]BASE!#REF!</definedName>
    <definedName name="_xlnm.Database" localSheetId="28">[2]BASE!#REF!</definedName>
    <definedName name="_xlnm.Database" localSheetId="29">[2]BASE!#REF!</definedName>
    <definedName name="_xlnm.Database" localSheetId="24">[2]BASE!#REF!</definedName>
    <definedName name="_xlnm.Database" localSheetId="56">[2]BASE!#REF!</definedName>
    <definedName name="_xlnm.Database" localSheetId="16">[2]BASE!#REF!</definedName>
    <definedName name="_xlnm.Database" localSheetId="31">[2]BASE!#REF!</definedName>
    <definedName name="_xlnm.Database" localSheetId="71">[2]BASE!#REF!</definedName>
    <definedName name="_xlnm.Database" localSheetId="63">[2]BASE!#REF!</definedName>
    <definedName name="_xlnm.Database" localSheetId="72">[2]BASE!#REF!</definedName>
    <definedName name="_xlnm.Database" localSheetId="59">[2]BASE!#REF!</definedName>
    <definedName name="_xlnm.Database" localSheetId="64">[2]BASE!#REF!</definedName>
    <definedName name="_xlnm.Database" localSheetId="51">[2]BASE!#REF!</definedName>
    <definedName name="_xlnm.Database" localSheetId="62">[2]BASE!#REF!</definedName>
    <definedName name="_xlnm.Database" localSheetId="69">[2]BASE!#REF!</definedName>
    <definedName name="_xlnm.Database" localSheetId="68">[2]BASE!#REF!</definedName>
    <definedName name="_xlnm.Database" localSheetId="55">[2]BASE!#REF!</definedName>
    <definedName name="_xlnm.Database" localSheetId="38">[2]BASE!#REF!</definedName>
    <definedName name="_xlnm.Database" localSheetId="22">[2]BASE!#REF!</definedName>
    <definedName name="_xlnm.Database" localSheetId="45">[2]BASE!#REF!</definedName>
    <definedName name="_xlnm.Database" localSheetId="36">[2]BASE!#REF!</definedName>
    <definedName name="_xlnm.Database" localSheetId="37">[2]BASE!#REF!</definedName>
    <definedName name="_xlnm.Database" localSheetId="46">[2]BASE!#REF!</definedName>
    <definedName name="_xlnm.Database" localSheetId="35">[2]BASE!#REF!</definedName>
    <definedName name="_xlnm.Database" localSheetId="11">[2]BASE!#REF!</definedName>
    <definedName name="_xlnm.Database" localSheetId="12">[2]BASE!#REF!</definedName>
    <definedName name="_xlnm.Database" localSheetId="15">[2]BASE!#REF!</definedName>
    <definedName name="_xlnm.Database" localSheetId="52">[2]BASE!#REF!</definedName>
    <definedName name="_xlnm.Database" localSheetId="65">[2]BASE!#REF!</definedName>
    <definedName name="_xlnm.Database" localSheetId="25">[2]BASE!#REF!</definedName>
    <definedName name="_xlnm.Database" localSheetId="44">[2]BASE!#REF!</definedName>
    <definedName name="_xlnm.Database" localSheetId="0">[2]BASE!#REF!</definedName>
    <definedName name="_xlnm.Database" localSheetId="66">[2]BASE!#REF!</definedName>
    <definedName name="_xlnm.Database" localSheetId="53">[2]BASE!#REF!</definedName>
    <definedName name="_xlnm.Database" localSheetId="10">[2]BASE!#REF!</definedName>
    <definedName name="_xlnm.Database" localSheetId="14">[2]BASE!#REF!</definedName>
    <definedName name="_xlnm.Database" localSheetId="58">[2]BASE!#REF!</definedName>
    <definedName name="_xlnm.Database" localSheetId="42">[2]BASE!#REF!</definedName>
    <definedName name="_xlnm.Database" localSheetId="2">[2]BASE!#REF!</definedName>
    <definedName name="_xlnm.Database" localSheetId="17">[2]BASE!#REF!</definedName>
    <definedName name="_xlnm.Database" localSheetId="50">[2]BASE!#REF!</definedName>
    <definedName name="_xlnm.Database" localSheetId="21">[2]BASE!#REF!</definedName>
    <definedName name="_xlnm.Database" localSheetId="43">[2]BASE!#REF!</definedName>
    <definedName name="_xlnm.Database" localSheetId="39">[2]BASE!#REF!</definedName>
    <definedName name="_xlnm.Database" localSheetId="61">[2]BASE!#REF!</definedName>
    <definedName name="_xlnm.Database" localSheetId="20">[2]BASE!#REF!</definedName>
    <definedName name="_xlnm.Database" localSheetId="3">[2]BASE!#REF!</definedName>
    <definedName name="_xlnm.Database" localSheetId="18">[2]BASE!#REF!</definedName>
    <definedName name="_xlnm.Database" localSheetId="49">[2]BASE!#REF!</definedName>
    <definedName name="_xlnm.Database" localSheetId="60">[2]BASE!#REF!</definedName>
    <definedName name="_xlnm.Database" localSheetId="73">[2]BASE!#REF!</definedName>
    <definedName name="_xlnm.Database" localSheetId="30">[2]BASE!#REF!</definedName>
    <definedName name="_xlnm.Database" localSheetId="26">[2]BASE!#REF!</definedName>
    <definedName name="_xlnm.Database" localSheetId="54">[2]BASE!#REF!</definedName>
    <definedName name="_xlnm.Database" localSheetId="67">[2]BASE!#REF!</definedName>
    <definedName name="_xlnm.Database" localSheetId="6">[2]BASE!#REF!</definedName>
    <definedName name="_xlnm.Database" localSheetId="7">[2]BASE!#REF!</definedName>
    <definedName name="_xlnm.Database" localSheetId="8">[2]BASE!#REF!</definedName>
    <definedName name="_xlnm.Database" localSheetId="48">[2]BASE!#REF!</definedName>
    <definedName name="_xlnm.Database" localSheetId="47">[2]BASE!#REF!</definedName>
    <definedName name="_xlnm.Database" localSheetId="5">[2]BASE!#REF!</definedName>
    <definedName name="_xlnm.Database" localSheetId="13">[2]BASE!#REF!</definedName>
    <definedName name="_xlnm.Database" localSheetId="9">[2]BASE!#REF!</definedName>
    <definedName name="_xlnm.Database" localSheetId="1">[2]BASE!#REF!</definedName>
    <definedName name="_xlnm.Database" localSheetId="4">[2]BASE!#REF!</definedName>
    <definedName name="_xlnm.Database" localSheetId="34">[2]BASE!#REF!</definedName>
    <definedName name="_xlnm.Database" localSheetId="40">[2]BASE!#REF!</definedName>
    <definedName name="_xlnm.Database" localSheetId="41">[2]BASE!#REF!</definedName>
    <definedName name="_xlnm.Database" localSheetId="57">[2]BASE!#REF!</definedName>
    <definedName name="_xlnm.Database" localSheetId="70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O15" i="85"/>
  <c r="C14" i="84"/>
  <c r="O15"/>
  <c r="H15"/>
  <c r="J15"/>
  <c r="K15"/>
  <c r="H16"/>
  <c r="J16"/>
  <c r="K16"/>
  <c r="H17"/>
  <c r="I17"/>
  <c r="J17"/>
  <c r="K17"/>
  <c r="H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J25"/>
  <c r="K25"/>
  <c r="H26"/>
  <c r="I26"/>
  <c r="J26"/>
  <c r="K26"/>
  <c r="H27"/>
  <c r="I27"/>
  <c r="J27"/>
  <c r="K27"/>
  <c r="H22" i="8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6" i="80"/>
  <c r="I16"/>
  <c r="J16"/>
  <c r="K16"/>
  <c r="H1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O15" i="66"/>
  <c r="H18" i="65" l="1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2" i="58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8"/>
  <c r="I28"/>
  <c r="J28"/>
  <c r="K28"/>
  <c r="H29"/>
  <c r="I29"/>
  <c r="J29"/>
  <c r="K29"/>
  <c r="H30"/>
  <c r="I30"/>
  <c r="J30"/>
  <c r="K30"/>
  <c r="H31"/>
  <c r="I31"/>
  <c r="J31"/>
  <c r="K31"/>
  <c r="H32"/>
  <c r="I32"/>
  <c r="J32"/>
  <c r="K32"/>
  <c r="H33"/>
  <c r="I33"/>
  <c r="J33"/>
  <c r="K33"/>
  <c r="H34"/>
  <c r="I34"/>
  <c r="J34"/>
  <c r="K34"/>
  <c r="H35"/>
  <c r="I35"/>
  <c r="J35"/>
  <c r="K35"/>
  <c r="H36"/>
  <c r="I36"/>
  <c r="J36"/>
  <c r="K36"/>
  <c r="H37"/>
  <c r="I37"/>
  <c r="J37"/>
  <c r="K37"/>
  <c r="H38"/>
  <c r="I38"/>
  <c r="J38"/>
  <c r="K38"/>
  <c r="I20" i="56"/>
  <c r="I21"/>
  <c r="I22"/>
  <c r="I23"/>
  <c r="I24"/>
  <c r="I25"/>
  <c r="I26"/>
  <c r="I27"/>
  <c r="O16" i="55"/>
  <c r="I18" i="54"/>
  <c r="O16" i="50"/>
  <c r="O15" i="38"/>
  <c r="O16" i="84"/>
  <c r="I19" i="82"/>
  <c r="I18"/>
  <c r="O15" i="80"/>
  <c r="O16"/>
  <c r="I15"/>
  <c r="I27" i="54"/>
  <c r="I27" i="67"/>
  <c r="M13" i="64"/>
  <c r="M14"/>
  <c r="M15"/>
  <c r="M16"/>
  <c r="M17"/>
  <c r="M18"/>
  <c r="M19"/>
  <c r="M20"/>
  <c r="M21"/>
  <c r="M22"/>
  <c r="M23"/>
  <c r="L13"/>
  <c r="I13" s="1"/>
  <c r="N15" i="35"/>
  <c r="K21" i="82" l="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5" s="1"/>
  <c r="H16"/>
  <c r="K15"/>
  <c r="J15"/>
  <c r="I15"/>
  <c r="H15"/>
  <c r="K26" i="81"/>
  <c r="J26"/>
  <c r="I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I24" i="67"/>
  <c r="K23" i="56"/>
  <c r="J23"/>
  <c r="H23"/>
  <c r="K22"/>
  <c r="J22"/>
  <c r="H22"/>
  <c r="K21"/>
  <c r="J21"/>
  <c r="H21"/>
  <c r="K20"/>
  <c r="J20"/>
  <c r="H20"/>
  <c r="K19"/>
  <c r="J19"/>
  <c r="I19"/>
  <c r="H19"/>
  <c r="K27"/>
  <c r="J27"/>
  <c r="H27"/>
  <c r="K26"/>
  <c r="J26"/>
  <c r="H26"/>
  <c r="K25"/>
  <c r="J25"/>
  <c r="H25"/>
  <c r="G21" i="61"/>
  <c r="G22"/>
  <c r="I25" i="54"/>
  <c r="K27" i="55"/>
  <c r="J27"/>
  <c r="I27"/>
  <c r="H27"/>
  <c r="K26"/>
  <c r="J26"/>
  <c r="I26"/>
  <c r="H26"/>
  <c r="I17"/>
  <c r="I19"/>
  <c r="F49" i="17"/>
  <c r="G14" i="65"/>
  <c r="F14"/>
  <c r="E14"/>
  <c r="D14"/>
  <c r="C14"/>
  <c r="N13"/>
  <c r="J17"/>
  <c r="J16"/>
  <c r="J15"/>
  <c r="O15" s="1"/>
  <c r="O16" s="1"/>
  <c r="J14"/>
  <c r="J13"/>
  <c r="K13"/>
  <c r="G14" i="55"/>
  <c r="F14"/>
  <c r="E14"/>
  <c r="D14"/>
  <c r="C14"/>
  <c r="H14" i="65" l="1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K18" i="56" l="1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H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K14" s="1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17" i="65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7" i="67"/>
  <c r="J27"/>
  <c r="H27"/>
  <c r="K26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O16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I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I14" i="84" l="1"/>
  <c r="H14"/>
  <c r="J14"/>
  <c r="O15" i="71"/>
  <c r="O16" s="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I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6" i="60"/>
  <c r="N45"/>
  <c r="N44"/>
  <c r="N43"/>
  <c r="N41"/>
  <c r="N40"/>
  <c r="N39"/>
  <c r="N38"/>
  <c r="N35" i="59"/>
  <c r="N34"/>
  <c r="N33"/>
  <c r="N32"/>
  <c r="N30"/>
  <c r="N29"/>
  <c r="N28"/>
  <c r="N27"/>
  <c r="N46" i="58"/>
  <c r="N44"/>
  <c r="N43"/>
  <c r="N42"/>
  <c r="N41"/>
  <c r="N40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K24"/>
  <c r="J24"/>
  <c r="H24"/>
  <c r="J18"/>
  <c r="K17"/>
  <c r="J17"/>
  <c r="I17"/>
  <c r="H17"/>
  <c r="K16"/>
  <c r="J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H19"/>
  <c r="K18"/>
  <c r="J18"/>
  <c r="I18"/>
  <c r="H18"/>
  <c r="K17"/>
  <c r="J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<sst xmlns="http://schemas.openxmlformats.org/spreadsheetml/2006/main" count="2462" uniqueCount="199">
  <si>
    <t>Índice de cuadros y gráficas</t>
  </si>
  <si>
    <t>% Cambio   '10/'09</t>
  </si>
  <si>
    <t>Año</t>
  </si>
  <si>
    <t>% Cambio   '09/'08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</si>
  <si>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</si>
  <si>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</si>
  <si>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</si>
  <si>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</si>
  <si>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</si>
  <si>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</si>
  <si>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</si>
  <si>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</si>
  <si>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</si>
  <si>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</si>
  <si>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Rioacha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</si>
  <si>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</si>
  <si>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</si>
  <si>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</si>
  <si>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</si>
  <si>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</si>
  <si>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</si>
  <si>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</si>
  <si>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</si>
  <si>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</si>
  <si>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</si>
  <si>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</si>
  <si>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</si>
  <si>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</si>
  <si>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</si>
  <si>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</si>
  <si>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% del total '09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</si>
  <si>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</si>
  <si>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</si>
  <si>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</si>
  <si>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</si>
  <si>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</si>
  <si>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</si>
  <si>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</si>
  <si>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</si>
  <si>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</si>
  <si>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</si>
  <si>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</si>
  <si>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</si>
  <si>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</si>
  <si>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</si>
  <si>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</si>
  <si>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</si>
  <si>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</si>
  <si>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</si>
  <si>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</si>
  <si>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</si>
  <si>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</si>
  <si>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</si>
  <si>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</si>
  <si>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Posición 2010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</si>
  <si>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</si>
  <si>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</si>
  <si>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</si>
  <si>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</si>
  <si>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</si>
  <si>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</si>
  <si>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</si>
  <si>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</si>
  <si>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</si>
  <si>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</si>
  <si>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</si>
  <si>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</si>
  <si>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</si>
  <si>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</si>
  <si>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</si>
  <si>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</si>
  <si>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</si>
  <si>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</si>
  <si>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</si>
  <si>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</si>
  <si>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</si>
  <si>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</si>
  <si>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</si>
  <si>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</si>
  <si>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</si>
  <si>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</si>
  <si>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</si>
  <si>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</si>
  <si>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</si>
  <si>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</si>
  <si>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</si>
  <si>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</si>
  <si>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</si>
  <si>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</si>
  <si>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</si>
  <si>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</si>
  <si>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</si>
  <si>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</si>
  <si>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</si>
  <si>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</si>
  <si>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</si>
  <si>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</si>
  <si>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</si>
  <si>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</si>
  <si>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</si>
  <si>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</si>
  <si>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</si>
  <si>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</si>
  <si>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</si>
  <si>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</si>
  <si>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</si>
  <si>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</si>
  <si>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</si>
  <si>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>incluye a Valle de Aburrá; Cali incluye a Yumbo; y Barranquilla incluye a Soledad</t>
  </si>
  <si>
    <t xml:space="preserve"> </t>
  </si>
  <si>
    <t xml:space="preserve">Nota: Bucaramanga incluye a Girón, Piedecuesta y Floridablanca; Cúcuta incluye a Villa del Rosario, </t>
  </si>
  <si>
    <t>%</t>
  </si>
  <si>
    <t>Cambio '10/'09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</si>
  <si>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</si>
  <si>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</si>
  <si>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</si>
  <si>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</si>
  <si>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</si>
  <si>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</si>
  <si>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</si>
  <si>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</si>
  <si>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</si>
  <si>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</si>
  <si>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</si>
  <si>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</si>
  <si>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</si>
  <si>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</si>
  <si>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</si>
  <si>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</si>
  <si>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</si>
  <si>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</si>
  <si>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</si>
  <si>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</si>
  <si>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</si>
  <si>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</si>
  <si>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</si>
  <si>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</si>
  <si>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</si>
  <si>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</si>
  <si>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</si>
  <si>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</si>
  <si>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</si>
  <si>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</si>
  <si>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</si>
  <si>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</si>
  <si>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</si>
  <si>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</si>
  <si>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</si>
  <si>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</si>
  <si>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</si>
  <si>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</si>
  <si>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</si>
  <si>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</si>
  <si>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</si>
  <si>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</si>
  <si>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</si>
  <si>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</si>
  <si>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</si>
  <si>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</si>
  <si>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</si>
  <si>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</si>
  <si>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</si>
  <si>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</si>
  <si>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</si>
  <si>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</si>
  <si>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</si>
  <si>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</si>
  <si>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</si>
  <si>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</si>
  <si>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</si>
  <si>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</si>
  <si>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</si>
  <si>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</si>
  <si>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</si>
  <si>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</si>
  <si>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Principales indicadores estadisticos para Bogotá:</t>
  </si>
  <si>
    <t>Principales estadisticas del mercado laboral para Bogotá: tipo de empleo</t>
  </si>
  <si>
    <t xml:space="preserve">                           Pincipales indicadores estadisticos del mercado laboral para Bogotá: Rama de actividad</t>
  </si>
  <si>
    <t>Principales indicadores estadisticos del mercado laboral para Bogotá:</t>
  </si>
  <si>
    <t>Principales indicadores estadisticos del mercado laboral para Bogotá: indicadores Secretaría</t>
  </si>
  <si>
    <t xml:space="preserve">                         Principales indicadores estadisticos del mercado laboral para Bogotá: indicadores Secretaría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</si>
  <si>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</si>
  <si>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</si>
  <si>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</si>
  <si>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incluye a Villa María; Pereira incluye a Dos Quebradas y La Virginia; Medellín incluye a Valle de Aburrá; Cali incluye a Yumbo; y </t>
  </si>
  <si>
    <t xml:space="preserve"> Barranquilla incluye a Soledad</t>
  </si>
  <si>
    <t>Nota: toda variable cuya proporción respecto al total de la PEA sea menor a 10%, tiene un error de muestreo superior a 5%.</t>
  </si>
  <si>
    <t>Tercer trimestre  Argentina, Venezuela y 2009 para China.</t>
  </si>
  <si>
    <t>Fuente: Departamento Administrativo Nacional de Estádistica, Gran Encuesta Integrada de Hogares (GEIH) enero 2010.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</si>
  <si>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</si>
  <si>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Estádistica, GEIH enero 2011.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</si>
  <si>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</si>
  <si>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por personas; trimestre movil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, miles de personas </t>
    </r>
  </si>
  <si>
    <t>Fuente: The Economist. Edición impresa 27 de enero de 2011.</t>
  </si>
  <si>
    <t>Datos para Diciembre EEUU, Canadá, México y Perú; Noviembre Euro Zona, Japón, Brasil, Chile y Colombia.</t>
  </si>
  <si>
    <t>BarranquillaSoledad</t>
  </si>
  <si>
    <t xml:space="preserve">Nota: Bucaramanga incluye a Girón, Piedecuesta y Floridablanca; Cúcuta incluye a Villa del Rosario, Los Patios y El Zulia; Manizales </t>
  </si>
  <si>
    <t>incluye a Villa María; Pereira incluye a Dos Quebradas y La Virginia; Medellín incluye a Valle de Aburrá; Cali incluye a  Yumbo; y</t>
  </si>
  <si>
    <t>Barranquilla incluye a Soledad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</si>
</sst>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9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12" fillId="0" borderId="11" xfId="2" applyNumberFormat="1" applyFont="1" applyFill="1" applyBorder="1" applyAlignment="1">
      <alignment horizontal="center" vertical="center"/>
    </xf>
    <xf numFmtId="0" fontId="12" fillId="2" borderId="1" xfId="2" applyFont="1" applyFill="1" applyBorder="1" applyAlignment="1"/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1" fontId="14" fillId="3" borderId="11" xfId="2" applyNumberFormat="1" applyFont="1" applyFill="1" applyBorder="1" applyAlignment="1">
      <alignment horizontal="center" vertical="center"/>
    </xf>
    <xf numFmtId="0" fontId="14" fillId="3" borderId="0" xfId="1" applyFont="1" applyFill="1" applyBorder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49" fontId="12" fillId="2" borderId="10" xfId="2" applyNumberFormat="1" applyFont="1" applyFill="1" applyBorder="1" applyAlignment="1">
      <alignment horizontal="center" vertical="center" wrapText="1"/>
    </xf>
    <xf numFmtId="49" fontId="12" fillId="2" borderId="13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344"/>
          <c:w val="0.82021562265348913"/>
          <c:h val="0.5446766223187771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63.759787667871102</c:v>
                </c:pt>
                <c:pt idx="1">
                  <c:v>64.033826125733782</c:v>
                </c:pt>
                <c:pt idx="2">
                  <c:v>64.704149273720319</c:v>
                </c:pt>
                <c:pt idx="3">
                  <c:v>67.717204145851639</c:v>
                </c:pt>
                <c:pt idx="4">
                  <c:v>70.712103680753671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56.743975000852707</c:v>
                </c:pt>
                <c:pt idx="1">
                  <c:v>58.268352998325547</c:v>
                </c:pt>
                <c:pt idx="2">
                  <c:v>58.768680822116302</c:v>
                </c:pt>
                <c:pt idx="3">
                  <c:v>60.258453825095728</c:v>
                </c:pt>
                <c:pt idx="4">
                  <c:v>64.650397486314006</c:v>
                </c:pt>
              </c:numCache>
            </c:numRef>
          </c:val>
        </c:ser>
        <c:marker val="1"/>
        <c:axId val="81140736"/>
        <c:axId val="81175296"/>
      </c:lineChart>
      <c:catAx>
        <c:axId val="81140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75296"/>
        <c:crosses val="autoZero"/>
        <c:auto val="1"/>
        <c:lblAlgn val="ctr"/>
        <c:lblOffset val="100"/>
      </c:catAx>
      <c:valAx>
        <c:axId val="81175296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4073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32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11.00351643440343</c:v>
                </c:pt>
                <c:pt idx="1">
                  <c:v>9.0037744462243463</c:v>
                </c:pt>
                <c:pt idx="2">
                  <c:v>9.1732513764381949</c:v>
                </c:pt>
                <c:pt idx="3">
                  <c:v>11.01456582331064</c:v>
                </c:pt>
                <c:pt idx="4">
                  <c:v>8.5723822085840489</c:v>
                </c:pt>
              </c:numCache>
            </c:numRef>
          </c:val>
        </c:ser>
        <c:marker val="1"/>
        <c:axId val="80740736"/>
        <c:axId val="80742272"/>
      </c:lineChart>
      <c:catAx>
        <c:axId val="80740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2272"/>
        <c:crosses val="autoZero"/>
        <c:auto val="1"/>
        <c:lblAlgn val="ctr"/>
        <c:lblOffset val="100"/>
      </c:catAx>
      <c:valAx>
        <c:axId val="80742272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0736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0727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77.842035541642318</c:v>
                </c:pt>
                <c:pt idx="1">
                  <c:v>78.209711659058172</c:v>
                </c:pt>
                <c:pt idx="2">
                  <c:v>78.62512748318747</c:v>
                </c:pt>
                <c:pt idx="3">
                  <c:v>79.09242048213666</c:v>
                </c:pt>
                <c:pt idx="4">
                  <c:v>79.505985490778869</c:v>
                </c:pt>
                <c:pt idx="5">
                  <c:v>79.892187175967848</c:v>
                </c:pt>
                <c:pt idx="6">
                  <c:v>80.247794682705717</c:v>
                </c:pt>
                <c:pt idx="7">
                  <c:v>80.56984332212474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75.937936080153278</c:v>
                </c:pt>
                <c:pt idx="1">
                  <c:v>76.354001739542056</c:v>
                </c:pt>
                <c:pt idx="2">
                  <c:v>76.764653322984771</c:v>
                </c:pt>
                <c:pt idx="3">
                  <c:v>77.16364581085486</c:v>
                </c:pt>
                <c:pt idx="4">
                  <c:v>77.56486063871526</c:v>
                </c:pt>
                <c:pt idx="5">
                  <c:v>77.953021113938618</c:v>
                </c:pt>
                <c:pt idx="6">
                  <c:v>78.316635244541118</c:v>
                </c:pt>
                <c:pt idx="7">
                  <c:v>78.62220697852085</c:v>
                </c:pt>
              </c:numCache>
            </c:numRef>
          </c:val>
        </c:ser>
        <c:marker val="1"/>
        <c:axId val="80747520"/>
        <c:axId val="80663296"/>
      </c:lineChart>
      <c:catAx>
        <c:axId val="80747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63296"/>
        <c:crosses val="autoZero"/>
        <c:auto val="1"/>
        <c:lblAlgn val="ctr"/>
        <c:lblOffset val="100"/>
      </c:catAx>
      <c:valAx>
        <c:axId val="8066329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7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043"/>
          <c:w val="0.17144393666027838"/>
          <c:h val="0.24428835284478345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091"/>
          <c:w val="0.90275170481134137"/>
          <c:h val="0.62367124600403412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68.706034972333995</c:v>
                </c:pt>
                <c:pt idx="1">
                  <c:v>65.99995636000024</c:v>
                </c:pt>
                <c:pt idx="2">
                  <c:v>67.45914500613695</c:v>
                </c:pt>
                <c:pt idx="3">
                  <c:v>63.759787667871102</c:v>
                </c:pt>
                <c:pt idx="4">
                  <c:v>64.033826125733782</c:v>
                </c:pt>
                <c:pt idx="5">
                  <c:v>64.704149273720319</c:v>
                </c:pt>
                <c:pt idx="6">
                  <c:v>67.717204145851639</c:v>
                </c:pt>
                <c:pt idx="7">
                  <c:v>70.712103680753671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63.884762863310144</c:v>
                </c:pt>
                <c:pt idx="1">
                  <c:v>61.371965899597669</c:v>
                </c:pt>
                <c:pt idx="2">
                  <c:v>61.317994850995753</c:v>
                </c:pt>
                <c:pt idx="3">
                  <c:v>57.498742375179624</c:v>
                </c:pt>
                <c:pt idx="4">
                  <c:v>59.502746018381067</c:v>
                </c:pt>
                <c:pt idx="5">
                  <c:v>58.200956168753848</c:v>
                </c:pt>
                <c:pt idx="6">
                  <c:v>63.110769238794639</c:v>
                </c:pt>
                <c:pt idx="7">
                  <c:v>63.444123741731914</c:v>
                </c:pt>
              </c:numCache>
            </c:numRef>
          </c:val>
        </c:ser>
        <c:marker val="1"/>
        <c:axId val="81530880"/>
        <c:axId val="81532416"/>
      </c:lineChart>
      <c:catAx>
        <c:axId val="81530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32416"/>
        <c:crosses val="autoZero"/>
        <c:auto val="1"/>
        <c:lblAlgn val="ctr"/>
        <c:lblOffset val="100"/>
      </c:catAx>
      <c:valAx>
        <c:axId val="81532416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30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78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784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012"/>
          <c:w val="0.90275170481134137"/>
          <c:h val="0.66762575661250501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58.556804454062785</c:v>
                </c:pt>
                <c:pt idx="1">
                  <c:v>57.577303971265216</c:v>
                </c:pt>
                <c:pt idx="2">
                  <c:v>59.925584443948132</c:v>
                </c:pt>
                <c:pt idx="3">
                  <c:v>56.743975000852707</c:v>
                </c:pt>
                <c:pt idx="4">
                  <c:v>58.268352998325547</c:v>
                </c:pt>
                <c:pt idx="5">
                  <c:v>58.768680822116302</c:v>
                </c:pt>
                <c:pt idx="6">
                  <c:v>60.258453825095728</c:v>
                </c:pt>
                <c:pt idx="7">
                  <c:v>64.650397486314006</c:v>
                </c:pt>
              </c:numCache>
            </c:numRef>
          </c:val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ocupación'!$C$21:$J$21</c:f>
              <c:numCache>
                <c:formatCode>#,##0.0</c:formatCode>
                <c:ptCount val="8"/>
                <c:pt idx="0">
                  <c:v>55.657774869859281</c:v>
                </c:pt>
                <c:pt idx="1">
                  <c:v>53.917837281344063</c:v>
                </c:pt>
                <c:pt idx="2">
                  <c:v>55.093460963284123</c:v>
                </c:pt>
                <c:pt idx="3">
                  <c:v>50.967671001167226</c:v>
                </c:pt>
                <c:pt idx="4">
                  <c:v>53.679056264086014</c:v>
                </c:pt>
                <c:pt idx="5">
                  <c:v>52.08488866011313</c:v>
                </c:pt>
                <c:pt idx="6">
                  <c:v>55.988476392285733</c:v>
                </c:pt>
                <c:pt idx="7">
                  <c:v>56.672166473156736</c:v>
                </c:pt>
              </c:numCache>
            </c:numRef>
          </c:val>
        </c:ser>
        <c:marker val="1"/>
        <c:axId val="81812864"/>
        <c:axId val="81826944"/>
      </c:lineChart>
      <c:catAx>
        <c:axId val="8181286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26944"/>
        <c:crosses val="autoZero"/>
        <c:auto val="1"/>
        <c:lblAlgn val="ctr"/>
        <c:lblOffset val="100"/>
      </c:catAx>
      <c:valAx>
        <c:axId val="81826944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1286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78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6943"/>
          <c:w val="0.90275170481134137"/>
          <c:h val="0.6125435326681653"/>
        </c:manualLayout>
      </c:layout>
      <c:lineChart>
        <c:grouping val="standard"/>
        <c:ser>
          <c:idx val="0"/>
          <c:order val="0"/>
          <c:tx>
            <c:strRef>
              <c:f>'Tasa de desempleo'!$B$36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desempleo'!$C$36:$J$36</c:f>
              <c:numCache>
                <c:formatCode>#,##0.0</c:formatCode>
                <c:ptCount val="8"/>
                <c:pt idx="0">
                  <c:v>14.771963659899781</c:v>
                </c:pt>
                <c:pt idx="1">
                  <c:v>12.76160296651293</c:v>
                </c:pt>
                <c:pt idx="2">
                  <c:v>11.167598904479034</c:v>
                </c:pt>
                <c:pt idx="3">
                  <c:v>11.00351643440343</c:v>
                </c:pt>
                <c:pt idx="4">
                  <c:v>9.0037744462243463</c:v>
                </c:pt>
                <c:pt idx="5">
                  <c:v>9.1732513764381949</c:v>
                </c:pt>
                <c:pt idx="6">
                  <c:v>11.01456582331064</c:v>
                </c:pt>
                <c:pt idx="7">
                  <c:v>8.5723822085840489</c:v>
                </c:pt>
              </c:numCache>
            </c:numRef>
          </c:val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desempleo'!$C$32:$J$32</c:f>
              <c:numCache>
                <c:formatCode>#,##0.0</c:formatCode>
                <c:ptCount val="8"/>
                <c:pt idx="0">
                  <c:v>12.877854672426349</c:v>
                </c:pt>
                <c:pt idx="1">
                  <c:v>12.145820178627295</c:v>
                </c:pt>
                <c:pt idx="2">
                  <c:v>10.151235217063757</c:v>
                </c:pt>
                <c:pt idx="3">
                  <c:v>11.358633431314233</c:v>
                </c:pt>
                <c:pt idx="4">
                  <c:v>9.7872638596333452</c:v>
                </c:pt>
                <c:pt idx="5">
                  <c:v>10.50853272120569</c:v>
                </c:pt>
                <c:pt idx="6">
                  <c:v>11.285384305109673</c:v>
                </c:pt>
                <c:pt idx="7">
                  <c:v>10.67389203158112</c:v>
                </c:pt>
              </c:numCache>
            </c:numRef>
          </c:val>
        </c:ser>
        <c:marker val="1"/>
        <c:axId val="81665408"/>
        <c:axId val="81667200"/>
      </c:lineChart>
      <c:catAx>
        <c:axId val="8166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67200"/>
        <c:crosses val="autoZero"/>
        <c:auto val="1"/>
        <c:lblAlgn val="ctr"/>
        <c:lblOffset val="100"/>
      </c:catAx>
      <c:valAx>
        <c:axId val="816672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65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78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498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abierto'!$C$36:$J$36</c:f>
              <c:numCache>
                <c:formatCode>#,##0.0</c:formatCode>
                <c:ptCount val="8"/>
                <c:pt idx="0">
                  <c:v>13.692083949064497</c:v>
                </c:pt>
                <c:pt idx="1">
                  <c:v>11.74047865864816</c:v>
                </c:pt>
                <c:pt idx="2">
                  <c:v>10.228002805731991</c:v>
                </c:pt>
                <c:pt idx="3">
                  <c:v>10.140418356481879</c:v>
                </c:pt>
                <c:pt idx="4">
                  <c:v>8.1016152489885886</c:v>
                </c:pt>
                <c:pt idx="5">
                  <c:v>8.7402612708397047</c:v>
                </c:pt>
                <c:pt idx="6">
                  <c:v>10.392063354626959</c:v>
                </c:pt>
                <c:pt idx="7">
                  <c:v>8.3243494218416334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11.811811141987667</c:v>
                </c:pt>
                <c:pt idx="1">
                  <c:v>11.214312246808086</c:v>
                </c:pt>
                <c:pt idx="2">
                  <c:v>9.3922678842650207</c:v>
                </c:pt>
                <c:pt idx="3">
                  <c:v>10.221317289117367</c:v>
                </c:pt>
                <c:pt idx="4">
                  <c:v>8.7863776239771951</c:v>
                </c:pt>
                <c:pt idx="5">
                  <c:v>9.7162003840158064</c:v>
                </c:pt>
                <c:pt idx="6">
                  <c:v>10.463818943369475</c:v>
                </c:pt>
                <c:pt idx="7">
                  <c:v>9.853739793389348</c:v>
                </c:pt>
              </c:numCache>
            </c:numRef>
          </c:val>
        </c:ser>
        <c:marker val="1"/>
        <c:axId val="81722752"/>
        <c:axId val="82011264"/>
      </c:lineChart>
      <c:catAx>
        <c:axId val="8172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11264"/>
        <c:crosses val="autoZero"/>
        <c:auto val="1"/>
        <c:lblAlgn val="ctr"/>
        <c:lblOffset val="100"/>
      </c:catAx>
      <c:valAx>
        <c:axId val="820112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22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78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308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4443E-2"/>
          <c:y val="0.14761693249882327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oculto'!$B$37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oculto'!$C$37:$J$37</c:f>
              <c:numCache>
                <c:formatCode>#,##0.0</c:formatCode>
                <c:ptCount val="8"/>
                <c:pt idx="0">
                  <c:v>1.0798797108352818</c:v>
                </c:pt>
                <c:pt idx="1">
                  <c:v>1.02112430786477</c:v>
                </c:pt>
                <c:pt idx="2">
                  <c:v>0.93958694285358257</c:v>
                </c:pt>
                <c:pt idx="3">
                  <c:v>0.86308859301459351</c:v>
                </c:pt>
                <c:pt idx="4">
                  <c:v>0.90216845309348814</c:v>
                </c:pt>
                <c:pt idx="5">
                  <c:v>0.43298112277401118</c:v>
                </c:pt>
                <c:pt idx="6">
                  <c:v>0.62248562334978907</c:v>
                </c:pt>
                <c:pt idx="7">
                  <c:v>0.24802486616803485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oculto'!$C$18:$J$18</c:f>
              <c:numCache>
                <c:formatCode>#,##0.0</c:formatCode>
                <c:ptCount val="8"/>
                <c:pt idx="0">
                  <c:v>1.0660435304386782</c:v>
                </c:pt>
                <c:pt idx="1">
                  <c:v>0.93150793181920855</c:v>
                </c:pt>
                <c:pt idx="2">
                  <c:v>0.75896564164606861</c:v>
                </c:pt>
                <c:pt idx="3">
                  <c:v>1.1373161421968661</c:v>
                </c:pt>
                <c:pt idx="4">
                  <c:v>1.0008862356561501</c:v>
                </c:pt>
                <c:pt idx="5">
                  <c:v>0.79233403062020036</c:v>
                </c:pt>
                <c:pt idx="6">
                  <c:v>0.82156536174020101</c:v>
                </c:pt>
                <c:pt idx="7">
                  <c:v>0.82015223819177141</c:v>
                </c:pt>
              </c:numCache>
            </c:numRef>
          </c:val>
        </c:ser>
        <c:marker val="1"/>
        <c:axId val="82075008"/>
        <c:axId val="82097280"/>
      </c:lineChart>
      <c:catAx>
        <c:axId val="8207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97280"/>
        <c:crosses val="autoZero"/>
        <c:auto val="1"/>
        <c:lblAlgn val="ctr"/>
        <c:lblOffset val="100"/>
      </c:catAx>
      <c:valAx>
        <c:axId val="820972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75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2"/>
          <c:w val="0.171443936660278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467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subjetivo'!$C$18:$J$18</c:f>
              <c:numCache>
                <c:formatCode>#,##0.0</c:formatCode>
                <c:ptCount val="8"/>
                <c:pt idx="0">
                  <c:v>33.779533077459007</c:v>
                </c:pt>
                <c:pt idx="1">
                  <c:v>32.681099382444678</c:v>
                </c:pt>
                <c:pt idx="2">
                  <c:v>36.422721008847617</c:v>
                </c:pt>
                <c:pt idx="3">
                  <c:v>29.367292208926699</c:v>
                </c:pt>
                <c:pt idx="4">
                  <c:v>32.996512670482481</c:v>
                </c:pt>
                <c:pt idx="5">
                  <c:v>28.403628126876292</c:v>
                </c:pt>
                <c:pt idx="6">
                  <c:v>28.344169375115598</c:v>
                </c:pt>
                <c:pt idx="7">
                  <c:v>33.368516524733934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33.365446575854122</c:v>
                </c:pt>
                <c:pt idx="1">
                  <c:v>31.71067448128132</c:v>
                </c:pt>
                <c:pt idx="2">
                  <c:v>31.788950167430041</c:v>
                </c:pt>
                <c:pt idx="3">
                  <c:v>36.312565481451649</c:v>
                </c:pt>
                <c:pt idx="4">
                  <c:v>35.174262833931166</c:v>
                </c:pt>
                <c:pt idx="5">
                  <c:v>26.932571465807548</c:v>
                </c:pt>
                <c:pt idx="6">
                  <c:v>30.931928341327097</c:v>
                </c:pt>
                <c:pt idx="7">
                  <c:v>32.636909899298452</c:v>
                </c:pt>
              </c:numCache>
            </c:numRef>
          </c:val>
        </c:ser>
        <c:marker val="1"/>
        <c:axId val="82177408"/>
        <c:axId val="81925248"/>
      </c:lineChart>
      <c:catAx>
        <c:axId val="82177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25248"/>
        <c:crosses val="autoZero"/>
        <c:auto val="1"/>
        <c:lblAlgn val="ctr"/>
        <c:lblOffset val="100"/>
      </c:catAx>
      <c:valAx>
        <c:axId val="819252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77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8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horas'!$C$16:$J$16</c:f>
              <c:numCache>
                <c:formatCode>#,##0.0</c:formatCode>
                <c:ptCount val="8"/>
                <c:pt idx="0">
                  <c:v>14.367904725105005</c:v>
                </c:pt>
                <c:pt idx="1">
                  <c:v>16.059285922928034</c:v>
                </c:pt>
                <c:pt idx="2">
                  <c:v>16.023582651669436</c:v>
                </c:pt>
                <c:pt idx="3">
                  <c:v>8.8579925422073611</c:v>
                </c:pt>
                <c:pt idx="4">
                  <c:v>8.3815679219368349</c:v>
                </c:pt>
                <c:pt idx="5">
                  <c:v>7.3377818675579549</c:v>
                </c:pt>
                <c:pt idx="6">
                  <c:v>9.191268996061897</c:v>
                </c:pt>
                <c:pt idx="7">
                  <c:v>11.393564073922088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14.052777008072839</c:v>
                </c:pt>
                <c:pt idx="1">
                  <c:v>12.398361305044043</c:v>
                </c:pt>
                <c:pt idx="2">
                  <c:v>10.818033038257072</c:v>
                </c:pt>
                <c:pt idx="3">
                  <c:v>11.447358072311168</c:v>
                </c:pt>
                <c:pt idx="4">
                  <c:v>10.453836369551595</c:v>
                </c:pt>
                <c:pt idx="5">
                  <c:v>7.6472654419507666</c:v>
                </c:pt>
                <c:pt idx="6">
                  <c:v>9.8464519341721441</c:v>
                </c:pt>
                <c:pt idx="7">
                  <c:v>10.018960481226602</c:v>
                </c:pt>
              </c:numCache>
            </c:numRef>
          </c:val>
        </c:ser>
        <c:marker val="1"/>
        <c:axId val="82300288"/>
        <c:axId val="82314368"/>
      </c:lineChart>
      <c:catAx>
        <c:axId val="82300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14368"/>
        <c:crosses val="autoZero"/>
        <c:auto val="1"/>
        <c:lblAlgn val="ctr"/>
        <c:lblOffset val="100"/>
      </c:catAx>
      <c:valAx>
        <c:axId val="823143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00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8715"/>
          <c:w val="0.171443936660278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03"/>
          <c:y val="6.9084666250345947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195"/>
          <c:w val="0.90275170481134137"/>
          <c:h val="0.62416364035937322"/>
        </c:manualLayout>
      </c:layout>
      <c:lineChart>
        <c:grouping val="standard"/>
        <c:ser>
          <c:idx val="0"/>
          <c:order val="0"/>
          <c:tx>
            <c:strRef>
              <c:f>'Empleo inadecuado competencias'!$B$18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competencias'!$C$18:$J$18</c:f>
              <c:numCache>
                <c:formatCode>#,##0.0</c:formatCode>
                <c:ptCount val="8"/>
                <c:pt idx="0">
                  <c:v>2.9299589953965857</c:v>
                </c:pt>
                <c:pt idx="1">
                  <c:v>4.2563169447852163</c:v>
                </c:pt>
                <c:pt idx="2">
                  <c:v>3.7070564562462285</c:v>
                </c:pt>
                <c:pt idx="3">
                  <c:v>20.449791360501774</c:v>
                </c:pt>
                <c:pt idx="4">
                  <c:v>24.750394970589049</c:v>
                </c:pt>
                <c:pt idx="5">
                  <c:v>19.85939903466975</c:v>
                </c:pt>
                <c:pt idx="6">
                  <c:v>18.025054738912484</c:v>
                </c:pt>
                <c:pt idx="7">
                  <c:v>20.968833569485259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competencias'!$C$25:$J$25</c:f>
              <c:numCache>
                <c:formatCode>#,##0.0</c:formatCode>
                <c:ptCount val="8"/>
                <c:pt idx="0">
                  <c:v>3.166066666701413</c:v>
                </c:pt>
                <c:pt idx="1">
                  <c:v>3.3906765610459395</c:v>
                </c:pt>
                <c:pt idx="2">
                  <c:v>3.2449008745237951</c:v>
                </c:pt>
                <c:pt idx="3">
                  <c:v>17.857138044704794</c:v>
                </c:pt>
                <c:pt idx="4">
                  <c:v>19.223203456815956</c:v>
                </c:pt>
                <c:pt idx="5">
                  <c:v>14.071779363099504</c:v>
                </c:pt>
                <c:pt idx="6">
                  <c:v>16.08948739683958</c:v>
                </c:pt>
                <c:pt idx="7">
                  <c:v>16.94028698842957</c:v>
                </c:pt>
              </c:numCache>
            </c:numRef>
          </c:val>
        </c:ser>
        <c:marker val="1"/>
        <c:axId val="82353536"/>
        <c:axId val="82388096"/>
      </c:lineChart>
      <c:catAx>
        <c:axId val="82353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88096"/>
        <c:crosses val="autoZero"/>
        <c:auto val="1"/>
        <c:lblAlgn val="ctr"/>
        <c:lblOffset val="100"/>
      </c:catAx>
      <c:valAx>
        <c:axId val="823880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53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937"/>
          <c:w val="0.171443936660279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495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ingresos'!$C$24:$J$24</c:f>
              <c:numCache>
                <c:formatCode>#,##0.0</c:formatCode>
                <c:ptCount val="8"/>
                <c:pt idx="0">
                  <c:v>25.716868479074389</c:v>
                </c:pt>
                <c:pt idx="1">
                  <c:v>22.161417846107749</c:v>
                </c:pt>
                <c:pt idx="2">
                  <c:v>27.53555302100078</c:v>
                </c:pt>
                <c:pt idx="3">
                  <c:v>25.043682738967966</c:v>
                </c:pt>
                <c:pt idx="4">
                  <c:v>29.133025094759159</c:v>
                </c:pt>
                <c:pt idx="5">
                  <c:v>24.782633613226167</c:v>
                </c:pt>
                <c:pt idx="6">
                  <c:v>23.65823546475097</c:v>
                </c:pt>
                <c:pt idx="7">
                  <c:v>27.901276693622762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ingresos'!$C$22:$J$22</c:f>
              <c:numCache>
                <c:formatCode>#,##0.0</c:formatCode>
                <c:ptCount val="8"/>
                <c:pt idx="0">
                  <c:v>26.745665994245034</c:v>
                </c:pt>
                <c:pt idx="1">
                  <c:v>25.28102097185392</c:v>
                </c:pt>
                <c:pt idx="2">
                  <c:v>26.560540297572182</c:v>
                </c:pt>
                <c:pt idx="3">
                  <c:v>32.039275998986412</c:v>
                </c:pt>
                <c:pt idx="4">
                  <c:v>31.277724761969978</c:v>
                </c:pt>
                <c:pt idx="5">
                  <c:v>23.895021477438021</c:v>
                </c:pt>
                <c:pt idx="6">
                  <c:v>27.021980813436148</c:v>
                </c:pt>
                <c:pt idx="7">
                  <c:v>28.723069085062214</c:v>
                </c:pt>
              </c:numCache>
            </c:numRef>
          </c:val>
        </c:ser>
        <c:marker val="1"/>
        <c:axId val="82476416"/>
        <c:axId val="82494592"/>
      </c:lineChart>
      <c:catAx>
        <c:axId val="82476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94592"/>
        <c:crosses val="autoZero"/>
        <c:auto val="1"/>
        <c:lblAlgn val="ctr"/>
        <c:lblOffset val="100"/>
      </c:catAx>
      <c:valAx>
        <c:axId val="824945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76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394"/>
          <c:y val="0.55623681731798114"/>
          <c:w val="0.171443936660279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3701169693700624"/>
          <c:w val="0.90275170481134137"/>
          <c:h val="0.64677467822309276"/>
        </c:manualLayout>
      </c:layout>
      <c:lineChart>
        <c:grouping val="standard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objetivo'!$C$20:$J$20</c:f>
              <c:numCache>
                <c:formatCode>#,##0.0</c:formatCode>
                <c:ptCount val="8"/>
                <c:pt idx="0">
                  <c:v>10.970005662915252</c:v>
                </c:pt>
                <c:pt idx="1">
                  <c:v>9.6358543845606484</c:v>
                </c:pt>
                <c:pt idx="2">
                  <c:v>10.314452751790046</c:v>
                </c:pt>
                <c:pt idx="3">
                  <c:v>7.4305235308211088</c:v>
                </c:pt>
                <c:pt idx="4">
                  <c:v>10.142263458919587</c:v>
                </c:pt>
                <c:pt idx="5">
                  <c:v>12.754946032987085</c:v>
                </c:pt>
                <c:pt idx="6">
                  <c:v>10.206267744453589</c:v>
                </c:pt>
                <c:pt idx="7">
                  <c:v>14.225945631434922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10.785373813224131</c:v>
                </c:pt>
                <c:pt idx="1">
                  <c:v>10.032084014237309</c:v>
                </c:pt>
                <c:pt idx="2">
                  <c:v>9.6615146095212214</c:v>
                </c:pt>
                <c:pt idx="3">
                  <c:v>9.084995801882318</c:v>
                </c:pt>
                <c:pt idx="4">
                  <c:v>9.8217683496385391</c:v>
                </c:pt>
                <c:pt idx="5">
                  <c:v>9.1495972277597382</c:v>
                </c:pt>
                <c:pt idx="6">
                  <c:v>10.787700176531482</c:v>
                </c:pt>
                <c:pt idx="7">
                  <c:v>12.615515369341468</c:v>
                </c:pt>
              </c:numCache>
            </c:numRef>
          </c:val>
        </c:ser>
        <c:marker val="1"/>
        <c:axId val="82554240"/>
        <c:axId val="82564224"/>
      </c:lineChart>
      <c:catAx>
        <c:axId val="8255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64224"/>
        <c:crosses val="autoZero"/>
        <c:auto val="1"/>
        <c:lblAlgn val="ctr"/>
        <c:lblOffset val="100"/>
      </c:catAx>
      <c:valAx>
        <c:axId val="8256422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5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8209914279299662E-2"/>
          <c:y val="0.19998832288195559"/>
          <c:w val="0.171443936660279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002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'!$C$15:$J$15</c:f>
              <c:numCache>
                <c:formatCode>#,##0.0</c:formatCode>
                <c:ptCount val="8"/>
                <c:pt idx="0">
                  <c:v>4.7351397195976217</c:v>
                </c:pt>
                <c:pt idx="1">
                  <c:v>4.898868399686938</c:v>
                </c:pt>
                <c:pt idx="2">
                  <c:v>5.2351201395138425</c:v>
                </c:pt>
                <c:pt idx="3">
                  <c:v>2.5773337660980213</c:v>
                </c:pt>
                <c:pt idx="4">
                  <c:v>3.1792945722076764</c:v>
                </c:pt>
                <c:pt idx="5">
                  <c:v>3.5954204123547613</c:v>
                </c:pt>
                <c:pt idx="6">
                  <c:v>3.6845293464246289</c:v>
                </c:pt>
                <c:pt idx="7">
                  <c:v>5.7330147044671325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'!$C$21:$J$21</c:f>
              <c:numCache>
                <c:formatCode>#,##0.0</c:formatCode>
                <c:ptCount val="8"/>
                <c:pt idx="0">
                  <c:v>4.7855260374249937</c:v>
                </c:pt>
                <c:pt idx="1">
                  <c:v>4.2450684853969776</c:v>
                </c:pt>
                <c:pt idx="2">
                  <c:v>3.8905406846770254</c:v>
                </c:pt>
                <c:pt idx="3">
                  <c:v>3.6038459140815262</c:v>
                </c:pt>
                <c:pt idx="4">
                  <c:v>3.4202329377318188</c:v>
                </c:pt>
                <c:pt idx="5">
                  <c:v>2.9614235219096692</c:v>
                </c:pt>
                <c:pt idx="6">
                  <c:v>4.0348801697819194</c:v>
                </c:pt>
                <c:pt idx="7">
                  <c:v>4.5108959944640432</c:v>
                </c:pt>
              </c:numCache>
            </c:numRef>
          </c:val>
        </c:ser>
        <c:marker val="1"/>
        <c:axId val="81505664"/>
        <c:axId val="81507456"/>
      </c:lineChart>
      <c:catAx>
        <c:axId val="81505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07456"/>
        <c:crosses val="autoZero"/>
        <c:auto val="1"/>
        <c:lblAlgn val="ctr"/>
        <c:lblOffset val="100"/>
      </c:catAx>
      <c:valAx>
        <c:axId val="8150745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05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8715"/>
          <c:w val="0.171443936660279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03"/>
          <c:y val="1.300812341943626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175"/>
          <c:w val="0.90275170481134137"/>
          <c:h val="0.60330805796911724"/>
        </c:manualLayout>
      </c:layout>
      <c:lineChart>
        <c:grouping val="standard"/>
        <c:ser>
          <c:idx val="0"/>
          <c:order val="0"/>
          <c:tx>
            <c:strRef>
              <c:f>'Empleo inadecuado x competncias'!$B$19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competncias'!$C$19:$J$19</c:f>
              <c:numCache>
                <c:formatCode>#,##0.0</c:formatCode>
                <c:ptCount val="8"/>
                <c:pt idx="0">
                  <c:v>1.1852208030995748</c:v>
                </c:pt>
                <c:pt idx="1">
                  <c:v>1.5964652264781993</c:v>
                </c:pt>
                <c:pt idx="2">
                  <c:v>1.1754885378743145</c:v>
                </c:pt>
                <c:pt idx="3">
                  <c:v>4.8412103272425693</c:v>
                </c:pt>
                <c:pt idx="4">
                  <c:v>7.1892653523904029</c:v>
                </c:pt>
                <c:pt idx="5">
                  <c:v>8.9070453729650758</c:v>
                </c:pt>
                <c:pt idx="6">
                  <c:v>6.993121376358113</c:v>
                </c:pt>
                <c:pt idx="7">
                  <c:v>8.8849439148088365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competncias'!$C$25:$J$25</c:f>
              <c:numCache>
                <c:formatCode>#,##0.0</c:formatCode>
                <c:ptCount val="8"/>
                <c:pt idx="0">
                  <c:v>1.3285386464948357</c:v>
                </c:pt>
                <c:pt idx="1">
                  <c:v>1.5048187059421225</c:v>
                </c:pt>
                <c:pt idx="2">
                  <c:v>1.3584200724127897</c:v>
                </c:pt>
                <c:pt idx="3">
                  <c:v>4.4878849607247817</c:v>
                </c:pt>
                <c:pt idx="4">
                  <c:v>5.5679012064949305</c:v>
                </c:pt>
                <c:pt idx="5">
                  <c:v>5.0096020885821195</c:v>
                </c:pt>
                <c:pt idx="6">
                  <c:v>5.8752510459807494</c:v>
                </c:pt>
                <c:pt idx="7">
                  <c:v>6.8454927078301591</c:v>
                </c:pt>
              </c:numCache>
            </c:numRef>
          </c:val>
        </c:ser>
        <c:marker val="1"/>
        <c:axId val="82742656"/>
        <c:axId val="82764928"/>
      </c:lineChart>
      <c:catAx>
        <c:axId val="82742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64928"/>
        <c:crosses val="autoZero"/>
        <c:auto val="1"/>
        <c:lblAlgn val="ctr"/>
        <c:lblOffset val="100"/>
      </c:catAx>
      <c:valAx>
        <c:axId val="827649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42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164"/>
          <c:w val="0.171443936660279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509"/>
          <c:y val="6.6334991708126489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418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ingresos'!$C$23:$J$23</c:f>
              <c:numCache>
                <c:formatCode>#,##0.0</c:formatCode>
                <c:ptCount val="8"/>
                <c:pt idx="0">
                  <c:v>7.8558520101475251</c:v>
                </c:pt>
                <c:pt idx="1">
                  <c:v>6.4527465689804764</c:v>
                </c:pt>
                <c:pt idx="2">
                  <c:v>7.1492146028809751</c:v>
                </c:pt>
                <c:pt idx="3">
                  <c:v>6.1840075742672944</c:v>
                </c:pt>
                <c:pt idx="4">
                  <c:v>8.4616496030301462</c:v>
                </c:pt>
                <c:pt idx="5">
                  <c:v>11.048712419904644</c:v>
                </c:pt>
                <c:pt idx="6">
                  <c:v>8.4755949856157677</c:v>
                </c:pt>
                <c:pt idx="7">
                  <c:v>11.321193785802484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ingresos'!$C$27:$J$27</c:f>
              <c:numCache>
                <c:formatCode>#,##0.0</c:formatCode>
                <c:ptCount val="8"/>
                <c:pt idx="0">
                  <c:v>8.1097888550801542</c:v>
                </c:pt>
                <c:pt idx="1">
                  <c:v>7.7075258111924461</c:v>
                </c:pt>
                <c:pt idx="2">
                  <c:v>7.6866964477524222</c:v>
                </c:pt>
                <c:pt idx="3">
                  <c:v>7.5014785076161496</c:v>
                </c:pt>
                <c:pt idx="4">
                  <c:v>8.2333911664631536</c:v>
                </c:pt>
                <c:pt idx="5">
                  <c:v>7.9292249765527636</c:v>
                </c:pt>
                <c:pt idx="6">
                  <c:v>9.1044057834086463</c:v>
                </c:pt>
                <c:pt idx="7">
                  <c:v>10.615021035953168</c:v>
                </c:pt>
              </c:numCache>
            </c:numRef>
          </c:val>
        </c:ser>
        <c:marker val="1"/>
        <c:axId val="82980224"/>
        <c:axId val="83002496"/>
      </c:lineChart>
      <c:catAx>
        <c:axId val="82980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02496"/>
        <c:crosses val="autoZero"/>
        <c:auto val="1"/>
        <c:lblAlgn val="ctr"/>
        <c:lblOffset val="100"/>
      </c:catAx>
      <c:valAx>
        <c:axId val="83002496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80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5891850988263172"/>
          <c:y val="0.2098969718337447"/>
          <c:w val="0.171443936660279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3847.6849999999999</c:v>
                </c:pt>
                <c:pt idx="1">
                  <c:v>360.7643333333333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718"/>
          <c:y val="0.76738122850922763"/>
          <c:w val="0.65409103467332941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4208.4489999999996</c:v>
                </c:pt>
                <c:pt idx="1">
                  <c:v>1743.0766666666677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3063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139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379"/>
          <c:y val="0.13399276978864852"/>
          <c:w val="0.81918270305897867"/>
          <c:h val="0.62111105077383044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6968.8953333333338</c:v>
                </c:pt>
                <c:pt idx="1">
                  <c:v>7073.8003333333327</c:v>
                </c:pt>
                <c:pt idx="2">
                  <c:v>7178.4286666666667</c:v>
                </c:pt>
                <c:pt idx="3">
                  <c:v>7282.7766666666676</c:v>
                </c:pt>
                <c:pt idx="4">
                  <c:v>7386.7906666666668</c:v>
                </c:pt>
              </c:numCache>
            </c:numRef>
          </c:val>
        </c:ser>
        <c:axId val="83146240"/>
        <c:axId val="83402752"/>
      </c:barChart>
      <c:catAx>
        <c:axId val="8314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02752"/>
        <c:crosses val="autoZero"/>
        <c:auto val="1"/>
        <c:lblAlgn val="ctr"/>
        <c:lblOffset val="100"/>
      </c:catAx>
      <c:valAx>
        <c:axId val="83402752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46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198"/>
          <c:w val="0.94285714285714251"/>
          <c:h val="0.374176172135524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16.633046859430237</c:v>
                </c:pt>
                <c:pt idx="1">
                  <c:v>83.366953140569763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024"/>
          <c:h val="0.1382435818316062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434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8854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5511.8679999999995</c:v>
                </c:pt>
                <c:pt idx="1">
                  <c:v>5624.0946666666669</c:v>
                </c:pt>
                <c:pt idx="2">
                  <c:v>5735.0036666666665</c:v>
                </c:pt>
                <c:pt idx="3">
                  <c:v>5844.2676666666666</c:v>
                </c:pt>
                <c:pt idx="4">
                  <c:v>5951.5256666666673</c:v>
                </c:pt>
              </c:numCache>
            </c:numRef>
          </c:val>
        </c:ser>
        <c:axId val="83468672"/>
        <c:axId val="83470208"/>
      </c:barChart>
      <c:catAx>
        <c:axId val="83468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70208"/>
        <c:crosses val="autoZero"/>
        <c:auto val="1"/>
        <c:lblAlgn val="ctr"/>
        <c:lblOffset val="100"/>
      </c:catAx>
      <c:valAx>
        <c:axId val="83470208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68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405"/>
          <c:w val="0.90350877192982459"/>
          <c:h val="0.4317648930247384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17.04508218396829</c:v>
                </c:pt>
                <c:pt idx="1">
                  <c:v>82.95491781603171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125"/>
          <c:y val="0.78793096627535786"/>
          <c:w val="0.65748549523415256"/>
          <c:h val="0.1127260388887822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896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3514.3553333333334</c:v>
                </c:pt>
                <c:pt idx="1">
                  <c:v>3601.3230000000003</c:v>
                </c:pt>
                <c:pt idx="2">
                  <c:v>3710.7853333333333</c:v>
                </c:pt>
                <c:pt idx="3">
                  <c:v>3957.5746666666669</c:v>
                </c:pt>
                <c:pt idx="4">
                  <c:v>4208.4489999999996</c:v>
                </c:pt>
              </c:numCache>
            </c:numRef>
          </c:val>
        </c:ser>
        <c:axId val="83540224"/>
        <c:axId val="82235392"/>
      </c:barChart>
      <c:catAx>
        <c:axId val="83540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35392"/>
        <c:crosses val="autoZero"/>
        <c:auto val="1"/>
        <c:lblAlgn val="ctr"/>
        <c:lblOffset val="100"/>
      </c:catAx>
      <c:valAx>
        <c:axId val="82235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40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682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18.997718741395772</c:v>
                </c:pt>
                <c:pt idx="1">
                  <c:v>81.002281258604228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02"/>
          <c:y val="0.67978523232541854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379"/>
          <c:y val="0.15775853018372837"/>
          <c:w val="0.8191827030589786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3127.6529999999998</c:v>
                </c:pt>
                <c:pt idx="1">
                  <c:v>3277.0673333333339</c:v>
                </c:pt>
                <c:pt idx="2">
                  <c:v>3370.386</c:v>
                </c:pt>
                <c:pt idx="3">
                  <c:v>3521.6653333333329</c:v>
                </c:pt>
                <c:pt idx="4">
                  <c:v>3847.6849999999999</c:v>
                </c:pt>
              </c:numCache>
            </c:numRef>
          </c:val>
        </c:ser>
        <c:axId val="83539072"/>
        <c:axId val="83564416"/>
      </c:barChart>
      <c:catAx>
        <c:axId val="83539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64416"/>
        <c:crosses val="autoZero"/>
        <c:auto val="1"/>
        <c:lblAlgn val="ctr"/>
        <c:lblOffset val="100"/>
      </c:catAx>
      <c:valAx>
        <c:axId val="83564416"/>
        <c:scaling>
          <c:orientation val="minMax"/>
          <c:min val="2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39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326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19.444665820255832</c:v>
                </c:pt>
                <c:pt idx="1">
                  <c:v>80.555334179744165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757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92"/>
          <c:y val="0.15827035587032284"/>
          <c:w val="0.8464173816837917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386.70266666666674</c:v>
                </c:pt>
                <c:pt idx="1">
                  <c:v>324.255</c:v>
                </c:pt>
                <c:pt idx="2">
                  <c:v>340.39966666666663</c:v>
                </c:pt>
                <c:pt idx="3">
                  <c:v>435.90966666666668</c:v>
                </c:pt>
                <c:pt idx="4">
                  <c:v>360.7643333333333</c:v>
                </c:pt>
              </c:numCache>
            </c:numRef>
          </c:val>
        </c:ser>
        <c:axId val="83912960"/>
        <c:axId val="84004864"/>
      </c:barChart>
      <c:catAx>
        <c:axId val="83912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04864"/>
        <c:crosses val="autoZero"/>
        <c:auto val="1"/>
        <c:lblAlgn val="ctr"/>
        <c:lblOffset val="100"/>
      </c:catAx>
      <c:valAx>
        <c:axId val="8400486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12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61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15.25738743286699</c:v>
                </c:pt>
                <c:pt idx="1">
                  <c:v>84.742612567133008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794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2"/>
          <c:y val="0.17720296038180294"/>
          <c:w val="0.8464173816837917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356.37033333333329</c:v>
                </c:pt>
                <c:pt idx="1">
                  <c:v>291.76533333333333</c:v>
                </c:pt>
                <c:pt idx="2">
                  <c:v>324.33233333333334</c:v>
                </c:pt>
                <c:pt idx="3">
                  <c:v>411.27366666666671</c:v>
                </c:pt>
                <c:pt idx="4">
                  <c:v>350.32600000000002</c:v>
                </c:pt>
              </c:numCache>
            </c:numRef>
          </c:val>
        </c:ser>
        <c:axId val="83880576"/>
        <c:axId val="84006784"/>
      </c:barChart>
      <c:catAx>
        <c:axId val="83880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06784"/>
        <c:crosses val="autoZero"/>
        <c:auto val="1"/>
        <c:lblAlgn val="ctr"/>
        <c:lblOffset val="100"/>
      </c:catAx>
      <c:valAx>
        <c:axId val="84006784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80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16.049099360969819</c:v>
                </c:pt>
                <c:pt idx="1">
                  <c:v>83.950900639030181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502"/>
          <c:h val="0.1094334837358820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Ocultos'!$C$16:$G$16</c:f>
              <c:numCache>
                <c:formatCode>#,##0</c:formatCode>
                <c:ptCount val="5"/>
                <c:pt idx="0">
                  <c:v>30.331999999999997</c:v>
                </c:pt>
                <c:pt idx="1">
                  <c:v>32.49</c:v>
                </c:pt>
                <c:pt idx="2">
                  <c:v>16.067</c:v>
                </c:pt>
                <c:pt idx="3">
                  <c:v>24.635333333333335</c:v>
                </c:pt>
                <c:pt idx="4">
                  <c:v>10.438000000000001</c:v>
                </c:pt>
              </c:numCache>
            </c:numRef>
          </c:val>
        </c:ser>
        <c:axId val="84260352"/>
        <c:axId val="84336640"/>
      </c:barChart>
      <c:catAx>
        <c:axId val="84260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36640"/>
        <c:crosses val="autoZero"/>
        <c:auto val="1"/>
        <c:lblAlgn val="ctr"/>
        <c:lblOffset val="100"/>
      </c:catAx>
      <c:valAx>
        <c:axId val="843366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60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5.7451609944041842</c:v>
                </c:pt>
                <c:pt idx="1">
                  <c:v>94.254839005595812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741"/>
          <c:y val="0.81150206970396888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245E-2"/>
        </c:manualLayout>
      </c:layout>
    </c:title>
    <c:plotArea>
      <c:layout>
        <c:manualLayout>
          <c:layoutTarget val="inner"/>
          <c:xMode val="edge"/>
          <c:yMode val="edge"/>
          <c:x val="0.14793239410096379"/>
          <c:y val="0.16003127974630071"/>
          <c:w val="0.8191827030589786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1997.5126666666667</c:v>
                </c:pt>
                <c:pt idx="1">
                  <c:v>2022.7716666666668</c:v>
                </c:pt>
                <c:pt idx="2">
                  <c:v>2024.2183333333332</c:v>
                </c:pt>
                <c:pt idx="3">
                  <c:v>1886.693</c:v>
                </c:pt>
                <c:pt idx="4">
                  <c:v>1743.0766666666666</c:v>
                </c:pt>
              </c:numCache>
            </c:numRef>
          </c:val>
        </c:ser>
        <c:axId val="84378368"/>
        <c:axId val="84379904"/>
      </c:barChart>
      <c:catAx>
        <c:axId val="84378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79904"/>
        <c:crosses val="autoZero"/>
        <c:auto val="1"/>
        <c:lblAlgn val="ctr"/>
        <c:lblOffset val="100"/>
      </c:catAx>
      <c:valAx>
        <c:axId val="84379904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78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13.656206630915738</c:v>
                </c:pt>
                <c:pt idx="1">
                  <c:v>86.343793369084267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713"/>
          <c:y val="0.76129745937998095"/>
          <c:w val="0.43594232339244038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509"/>
          <c:y val="5.2493438320210606E-3"/>
        </c:manualLayout>
      </c:layout>
    </c:title>
    <c:plotArea>
      <c:layout>
        <c:manualLayout>
          <c:layoutTarget val="inner"/>
          <c:xMode val="edge"/>
          <c:yMode val="edge"/>
          <c:x val="0.14793239410096379"/>
          <c:y val="0.17442519685039581"/>
          <c:w val="0.8191827030589786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1032.0709999999999</c:v>
                </c:pt>
                <c:pt idx="1">
                  <c:v>1188.3109999999999</c:v>
                </c:pt>
                <c:pt idx="2">
                  <c:v>1053.9976666666666</c:v>
                </c:pt>
                <c:pt idx="3">
                  <c:v>1121.7416666666666</c:v>
                </c:pt>
                <c:pt idx="4">
                  <c:v>1404.2969999999998</c:v>
                </c:pt>
              </c:numCache>
            </c:numRef>
          </c:val>
        </c:ser>
        <c:axId val="84396672"/>
        <c:axId val="84590976"/>
      </c:barChart>
      <c:catAx>
        <c:axId val="8439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90976"/>
        <c:crosses val="autoZero"/>
        <c:auto val="1"/>
        <c:lblAlgn val="ctr"/>
        <c:lblOffset val="100"/>
      </c:catAx>
      <c:valAx>
        <c:axId val="84590976"/>
        <c:scaling>
          <c:orientation val="minMax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96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19.423581880468987</c:v>
                </c:pt>
                <c:pt idx="1">
                  <c:v>80.576418119531013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92"/>
          <c:y val="0.19932044858029269"/>
          <c:w val="0.84641738168379177"/>
          <c:h val="0.59798297940029799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311.30133333333333</c:v>
                </c:pt>
                <c:pt idx="1">
                  <c:v>301.84733333333332</c:v>
                </c:pt>
                <c:pt idx="2">
                  <c:v>272.28933333333333</c:v>
                </c:pt>
                <c:pt idx="3">
                  <c:v>363.75133333333332</c:v>
                </c:pt>
                <c:pt idx="4">
                  <c:v>479.49233333333336</c:v>
                </c:pt>
              </c:numCache>
            </c:numRef>
          </c:val>
        </c:ser>
        <c:axId val="84640512"/>
        <c:axId val="84642048"/>
      </c:barChart>
      <c:catAx>
        <c:axId val="8464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42048"/>
        <c:crosses val="autoZero"/>
        <c:auto val="1"/>
        <c:lblAlgn val="ctr"/>
        <c:lblOffset val="100"/>
      </c:catAx>
      <c:valAx>
        <c:axId val="84642048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4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21.604209952123046</c:v>
                </c:pt>
                <c:pt idx="1">
                  <c:v>78.395790047876957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136"/>
          <c:y val="0.80109240191129949"/>
          <c:w val="0.43643597733142897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3976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718.67833333333328</c:v>
                </c:pt>
                <c:pt idx="1">
                  <c:v>891.3416666666667</c:v>
                </c:pt>
                <c:pt idx="2">
                  <c:v>736.93966666666665</c:v>
                </c:pt>
                <c:pt idx="3">
                  <c:v>713.35500000000002</c:v>
                </c:pt>
                <c:pt idx="4">
                  <c:v>882.46266666666668</c:v>
                </c:pt>
              </c:numCache>
            </c:numRef>
          </c:val>
        </c:ser>
        <c:axId val="84724352"/>
        <c:axId val="84849024"/>
      </c:barChart>
      <c:catAx>
        <c:axId val="8472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49024"/>
        <c:crosses val="autoZero"/>
        <c:auto val="1"/>
        <c:lblAlgn val="ctr"/>
        <c:lblOffset val="100"/>
      </c:catAx>
      <c:valAx>
        <c:axId val="84849024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24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23.515540366010555</c:v>
                </c:pt>
                <c:pt idx="1">
                  <c:v>76.484459633989445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31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365"/>
          <c:y val="0.14166120539280441"/>
          <c:w val="0.81918270305897867"/>
          <c:h val="0.62111085645902586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880.12400000000014</c:v>
                </c:pt>
                <c:pt idx="1">
                  <c:v>1049.1743333333334</c:v>
                </c:pt>
                <c:pt idx="2">
                  <c:v>919.6303333333334</c:v>
                </c:pt>
                <c:pt idx="3">
                  <c:v>936.29233333333332</c:v>
                </c:pt>
                <c:pt idx="4">
                  <c:v>1174.211</c:v>
                </c:pt>
              </c:numCache>
            </c:numRef>
          </c:val>
        </c:ser>
        <c:axId val="84865792"/>
        <c:axId val="85006592"/>
      </c:barChart>
      <c:catAx>
        <c:axId val="84865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06592"/>
        <c:crosses val="autoZero"/>
        <c:auto val="1"/>
        <c:lblAlgn val="ctr"/>
        <c:lblOffset val="100"/>
      </c:catAx>
      <c:valAx>
        <c:axId val="85006592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65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18.454177218372909</c:v>
                </c:pt>
                <c:pt idx="1">
                  <c:v>81.545822781627095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176"/>
          <c:y val="0.77853652908770743"/>
          <c:w val="0.36362579049721172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14"/>
          <c:y val="0.13752011767759798"/>
          <c:w val="0.84641738168379177"/>
          <c:h val="0.62963451443570084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261.13499999999999</c:v>
                </c:pt>
                <c:pt idx="1">
                  <c:v>365.25566666666668</c:v>
                </c:pt>
                <c:pt idx="2">
                  <c:v>473.30866666666662</c:v>
                </c:pt>
                <c:pt idx="3">
                  <c:v>403.92066666666665</c:v>
                </c:pt>
                <c:pt idx="4">
                  <c:v>598.69166666666661</c:v>
                </c:pt>
              </c:numCache>
            </c:numRef>
          </c:val>
        </c:ser>
        <c:axId val="85108992"/>
        <c:axId val="85254144"/>
      </c:barChart>
      <c:catAx>
        <c:axId val="85108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54144"/>
        <c:crosses val="autoZero"/>
        <c:auto val="1"/>
        <c:lblAlgn val="ctr"/>
        <c:lblOffset val="100"/>
      </c:catAx>
      <c:valAx>
        <c:axId val="8525414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08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21.422867478976105</c:v>
                </c:pt>
                <c:pt idx="1">
                  <c:v>78.577132521023898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183"/>
          <c:h val="8.6961345590441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914"/>
          <c:y val="0.16650592588969856"/>
          <c:w val="0.84641738168379177"/>
          <c:h val="0.60454769240802053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90.576666666666668</c:v>
                </c:pt>
                <c:pt idx="1">
                  <c:v>114.49666666666667</c:v>
                </c:pt>
                <c:pt idx="2">
                  <c:v>133.41833333333332</c:v>
                </c:pt>
                <c:pt idx="3">
                  <c:v>145.81800000000001</c:v>
                </c:pt>
                <c:pt idx="4">
                  <c:v>241.27099999999996</c:v>
                </c:pt>
              </c:numCache>
            </c:numRef>
          </c:val>
        </c:ser>
        <c:axId val="85262720"/>
        <c:axId val="85264256"/>
      </c:barChart>
      <c:catAx>
        <c:axId val="85262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64256"/>
        <c:crosses val="autoZero"/>
        <c:auto val="1"/>
        <c:lblAlgn val="ctr"/>
        <c:lblOffset val="100"/>
      </c:catAx>
      <c:valAx>
        <c:axId val="85264256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62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24.144693433281716</c:v>
                </c:pt>
                <c:pt idx="1">
                  <c:v>75.855306566718284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194"/>
          <c:h val="8.696134559044189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14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170.13733333333334</c:v>
                </c:pt>
                <c:pt idx="1">
                  <c:v>258.90866666666665</c:v>
                </c:pt>
                <c:pt idx="2">
                  <c:v>330.52133333333336</c:v>
                </c:pt>
                <c:pt idx="3">
                  <c:v>276.75800000000004</c:v>
                </c:pt>
                <c:pt idx="4">
                  <c:v>373.91833333333329</c:v>
                </c:pt>
              </c:numCache>
            </c:numRef>
          </c:val>
        </c:ser>
        <c:axId val="85320832"/>
        <c:axId val="85598208"/>
      </c:barChart>
      <c:catAx>
        <c:axId val="85320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98208"/>
        <c:crosses val="autoZero"/>
        <c:auto val="1"/>
        <c:lblAlgn val="ctr"/>
        <c:lblOffset val="100"/>
      </c:catAx>
      <c:valAx>
        <c:axId val="8559820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2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09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24.657635721902235</c:v>
                </c:pt>
                <c:pt idx="1">
                  <c:v>75.342364278097762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207"/>
          <c:y val="0.70590784485272651"/>
          <c:w val="0.36362579049721205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31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217.32799999999997</c:v>
                </c:pt>
                <c:pt idx="1">
                  <c:v>304.73133333333334</c:v>
                </c:pt>
                <c:pt idx="2">
                  <c:v>409.99399999999997</c:v>
                </c:pt>
                <c:pt idx="3">
                  <c:v>335.428</c:v>
                </c:pt>
                <c:pt idx="4">
                  <c:v>476.44666666666672</c:v>
                </c:pt>
              </c:numCache>
            </c:numRef>
          </c:val>
        </c:ser>
        <c:axId val="85696896"/>
        <c:axId val="85698432"/>
      </c:barChart>
      <c:catAx>
        <c:axId val="85696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98432"/>
        <c:crosses val="autoZero"/>
        <c:auto val="1"/>
        <c:lblAlgn val="ctr"/>
        <c:lblOffset val="100"/>
      </c:catAx>
      <c:valAx>
        <c:axId val="85698432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96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20.261557149161177</c:v>
                </c:pt>
                <c:pt idx="1">
                  <c:v>79.738442850838823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702"/>
          <c:y val="0.79185245087607292"/>
          <c:w val="0.36362579049721216"/>
          <c:h val="8.696134559044206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1785.7353333333333</c:v>
                </c:pt>
                <c:pt idx="1">
                  <c:v>1685.5323333333333</c:v>
                </c:pt>
                <c:pt idx="2">
                  <c:v>1747.9480000000003</c:v>
                </c:pt>
                <c:pt idx="3">
                  <c:v>1905.63</c:v>
                </c:pt>
              </c:numCache>
            </c:numRef>
          </c:val>
        </c:ser>
        <c:axId val="85920768"/>
        <c:axId val="85922560"/>
      </c:barChart>
      <c:catAx>
        <c:axId val="85920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22560"/>
        <c:crosses val="autoZero"/>
        <c:auto val="1"/>
        <c:lblAlgn val="ctr"/>
        <c:lblOffset val="100"/>
      </c:catAx>
      <c:valAx>
        <c:axId val="85922560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20768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896.04466666666667</c:v>
                </c:pt>
                <c:pt idx="1">
                  <c:v>1122.0996666666667</c:v>
                </c:pt>
                <c:pt idx="2">
                  <c:v>1259.403</c:v>
                </c:pt>
                <c:pt idx="3">
                  <c:v>1366.8313333333335</c:v>
                </c:pt>
              </c:numCache>
            </c:numRef>
          </c:val>
        </c:ser>
        <c:axId val="85970944"/>
        <c:axId val="85972480"/>
      </c:barChart>
      <c:catAx>
        <c:axId val="8597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72480"/>
        <c:crosses val="autoZero"/>
        <c:auto val="1"/>
        <c:lblAlgn val="ctr"/>
        <c:lblOffset val="100"/>
      </c:catAx>
      <c:valAx>
        <c:axId val="8597248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70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178.63833333333332</c:v>
                </c:pt>
                <c:pt idx="1">
                  <c:v>157.45433333333335</c:v>
                </c:pt>
                <c:pt idx="2">
                  <c:v>153.51366666666669</c:v>
                </c:pt>
                <c:pt idx="3">
                  <c:v>154.49133333333333</c:v>
                </c:pt>
              </c:numCache>
            </c:numRef>
          </c:val>
        </c:ser>
        <c:axId val="85992192"/>
        <c:axId val="85993728"/>
      </c:barChart>
      <c:catAx>
        <c:axId val="85992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93728"/>
        <c:crosses val="autoZero"/>
        <c:auto val="1"/>
        <c:lblAlgn val="ctr"/>
        <c:lblOffset val="100"/>
      </c:catAx>
      <c:valAx>
        <c:axId val="8599372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92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197.06333333333336</c:v>
                </c:pt>
                <c:pt idx="1">
                  <c:v>202.447</c:v>
                </c:pt>
                <c:pt idx="2">
                  <c:v>158.70366666666666</c:v>
                </c:pt>
                <c:pt idx="3">
                  <c:v>168.602</c:v>
                </c:pt>
              </c:numCache>
            </c:numRef>
          </c:val>
        </c:ser>
        <c:axId val="86029824"/>
        <c:axId val="86031360"/>
      </c:barChart>
      <c:catAx>
        <c:axId val="86029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31360"/>
        <c:crosses val="autoZero"/>
        <c:auto val="1"/>
        <c:lblAlgn val="ctr"/>
        <c:lblOffset val="100"/>
      </c:catAx>
      <c:valAx>
        <c:axId val="86031360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29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415"/>
          <c:y val="0.23275843967780088"/>
          <c:w val="0.8191827030589786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1717.89</c:v>
                </c:pt>
                <c:pt idx="1">
                  <c:v>1785.7353333333333</c:v>
                </c:pt>
                <c:pt idx="2">
                  <c:v>1685.5323333333333</c:v>
                </c:pt>
                <c:pt idx="3">
                  <c:v>1747.9480000000003</c:v>
                </c:pt>
                <c:pt idx="4">
                  <c:v>1905.63</c:v>
                </c:pt>
              </c:numCache>
            </c:numRef>
          </c:val>
        </c:ser>
        <c:axId val="86039936"/>
        <c:axId val="85890176"/>
      </c:barChart>
      <c:catAx>
        <c:axId val="8603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90176"/>
        <c:crosses val="autoZero"/>
        <c:auto val="1"/>
        <c:lblAlgn val="ctr"/>
        <c:lblOffset val="100"/>
      </c:catAx>
      <c:valAx>
        <c:axId val="85890176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39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28.303097399679018</c:v>
                </c:pt>
                <c:pt idx="1">
                  <c:v>71.696902600320982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39"/>
          <c:y val="0.23275843967780088"/>
          <c:w val="0.8464173816837917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182.20533333333333</c:v>
                </c:pt>
                <c:pt idx="1">
                  <c:v>178.63833333333332</c:v>
                </c:pt>
                <c:pt idx="2">
                  <c:v>157.45433333333335</c:v>
                </c:pt>
                <c:pt idx="3">
                  <c:v>153.51366666666669</c:v>
                </c:pt>
                <c:pt idx="4">
                  <c:v>154.49133333333333</c:v>
                </c:pt>
              </c:numCache>
            </c:numRef>
          </c:val>
        </c:ser>
        <c:axId val="86099456"/>
        <c:axId val="86100992"/>
      </c:barChart>
      <c:catAx>
        <c:axId val="86099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00992"/>
        <c:crosses val="autoZero"/>
        <c:auto val="1"/>
        <c:lblAlgn val="ctr"/>
        <c:lblOffset val="100"/>
      </c:catAx>
      <c:valAx>
        <c:axId val="8610099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99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19.91608562291643</c:v>
                </c:pt>
                <c:pt idx="1">
                  <c:v>80.083914377083573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39"/>
          <c:y val="0.23275843967780088"/>
          <c:w val="0.8464173816837917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doméstico '!$C$16:$G$16</c:f>
              <c:numCache>
                <c:formatCode>#,##0</c:formatCode>
                <c:ptCount val="5"/>
                <c:pt idx="0">
                  <c:v>118.44266666666665</c:v>
                </c:pt>
                <c:pt idx="1">
                  <c:v>149.77099999999999</c:v>
                </c:pt>
                <c:pt idx="2">
                  <c:v>136.44066666666666</c:v>
                </c:pt>
                <c:pt idx="3">
                  <c:v>121.09166666666665</c:v>
                </c:pt>
                <c:pt idx="4">
                  <c:v>132.15733333333333</c:v>
                </c:pt>
              </c:numCache>
            </c:numRef>
          </c:val>
        </c:ser>
        <c:axId val="86097920"/>
        <c:axId val="86553728"/>
      </c:barChart>
      <c:catAx>
        <c:axId val="8609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553728"/>
        <c:crosses val="autoZero"/>
        <c:auto val="1"/>
        <c:lblAlgn val="ctr"/>
        <c:lblOffset val="100"/>
      </c:catAx>
      <c:valAx>
        <c:axId val="86553728"/>
        <c:scaling>
          <c:orientation val="minMax"/>
          <c:min val="1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9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18.845490761254737</c:v>
                </c:pt>
                <c:pt idx="1">
                  <c:v>81.154509238745263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009"/>
          <c:y val="0.23275843967780088"/>
          <c:w val="0.8191827030589786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870.31666666666661</c:v>
                </c:pt>
                <c:pt idx="1">
                  <c:v>896.04466666666667</c:v>
                </c:pt>
                <c:pt idx="2">
                  <c:v>1122.0996666666667</c:v>
                </c:pt>
                <c:pt idx="3">
                  <c:v>1259.403</c:v>
                </c:pt>
                <c:pt idx="4">
                  <c:v>1366.8313333333335</c:v>
                </c:pt>
              </c:numCache>
            </c:numRef>
          </c:val>
        </c:ser>
        <c:axId val="86689280"/>
        <c:axId val="86690816"/>
      </c:barChart>
      <c:catAx>
        <c:axId val="86689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90816"/>
        <c:crosses val="autoZero"/>
        <c:auto val="1"/>
        <c:lblAlgn val="ctr"/>
        <c:lblOffset val="100"/>
      </c:catAx>
      <c:valAx>
        <c:axId val="8669081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89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15.688337979136339</c:v>
                </c:pt>
                <c:pt idx="1">
                  <c:v>84.311662020863665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088"/>
          <c:w val="0.8464173816837917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169.99033333333333</c:v>
                </c:pt>
                <c:pt idx="1">
                  <c:v>197.06333333333336</c:v>
                </c:pt>
                <c:pt idx="2">
                  <c:v>202.447</c:v>
                </c:pt>
                <c:pt idx="3">
                  <c:v>158.70366666666666</c:v>
                </c:pt>
                <c:pt idx="4">
                  <c:v>168.602</c:v>
                </c:pt>
              </c:numCache>
            </c:numRef>
          </c:val>
        </c:ser>
        <c:axId val="86769024"/>
        <c:axId val="86807680"/>
      </c:barChart>
      <c:catAx>
        <c:axId val="86769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07680"/>
        <c:crosses val="autoZero"/>
        <c:auto val="1"/>
        <c:lblAlgn val="ctr"/>
        <c:lblOffset val="100"/>
      </c:catAx>
      <c:valAx>
        <c:axId val="86807680"/>
        <c:scaling>
          <c:orientation val="minMax"/>
          <c:min val="1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69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17.268213344913619</c:v>
                </c:pt>
                <c:pt idx="1">
                  <c:v>82.731786655086381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39"/>
          <c:y val="0.23275843967780088"/>
          <c:w val="0.8464173816837917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55.954333333333331</c:v>
                </c:pt>
                <c:pt idx="1">
                  <c:v>63.829666666666668</c:v>
                </c:pt>
                <c:pt idx="2">
                  <c:v>59.598333333333336</c:v>
                </c:pt>
                <c:pt idx="3">
                  <c:v>64.752666666666656</c:v>
                </c:pt>
                <c:pt idx="4">
                  <c:v>103.94066666666667</c:v>
                </c:pt>
              </c:numCache>
            </c:numRef>
          </c:val>
        </c:ser>
        <c:axId val="86877696"/>
        <c:axId val="86879232"/>
      </c:barChart>
      <c:catAx>
        <c:axId val="86877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79232"/>
        <c:crosses val="autoZero"/>
        <c:auto val="1"/>
        <c:lblAlgn val="ctr"/>
        <c:lblOffset val="100"/>
      </c:catAx>
      <c:valAx>
        <c:axId val="86879232"/>
        <c:scaling>
          <c:orientation val="minMax"/>
          <c:min val="4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77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10.755509136363887</c:v>
                </c:pt>
                <c:pt idx="1">
                  <c:v>89.244490863636116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5.3023333333333333</c:v>
                </c:pt>
                <c:pt idx="1">
                  <c:v>5.9850000000000003</c:v>
                </c:pt>
                <c:pt idx="2">
                  <c:v>5.9013333333333335</c:v>
                </c:pt>
                <c:pt idx="3">
                  <c:v>8.5673333333333321</c:v>
                </c:pt>
                <c:pt idx="4">
                  <c:v>8.4743333333333322</c:v>
                </c:pt>
              </c:numCache>
            </c:numRef>
          </c:val>
        </c:ser>
        <c:axId val="88079744"/>
        <c:axId val="88106112"/>
      </c:barChart>
      <c:catAx>
        <c:axId val="88079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06112"/>
        <c:crosses val="autoZero"/>
        <c:auto val="1"/>
        <c:lblAlgn val="ctr"/>
        <c:lblOffset val="100"/>
      </c:catAx>
      <c:valAx>
        <c:axId val="8810611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79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4.6628144204214657</c:v>
                </c:pt>
                <c:pt idx="1">
                  <c:v>95.337185579578531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088"/>
          <c:w val="0.88277014700516698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'Jornalero o Peón'!$C$16:$G$16</c:f>
              <c:numCache>
                <c:formatCode>#,##0</c:formatCode>
                <c:ptCount val="5"/>
                <c:pt idx="0">
                  <c:v>2.3149999999999999</c:v>
                </c:pt>
                <c:pt idx="1">
                  <c:v>0</c:v>
                </c:pt>
                <c:pt idx="2">
                  <c:v>0.91200000000000003</c:v>
                </c:pt>
                <c:pt idx="3">
                  <c:v>0.82200000000000006</c:v>
                </c:pt>
                <c:pt idx="4">
                  <c:v>2.2176666666666667</c:v>
                </c:pt>
              </c:numCache>
            </c:numRef>
          </c:val>
        </c:ser>
        <c:axId val="88111360"/>
        <c:axId val="88127744"/>
      </c:barChart>
      <c:catAx>
        <c:axId val="88111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27744"/>
        <c:crosses val="autoZero"/>
        <c:auto val="1"/>
        <c:lblAlgn val="ctr"/>
        <c:lblOffset val="100"/>
      </c:catAx>
      <c:valAx>
        <c:axId val="881277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11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,##0.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0.28214588634435961</c:v>
                </c:pt>
                <c:pt idx="1">
                  <c:v>98.426081424936385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088"/>
          <c:w val="0.86459376434447965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5.2369999999999992</c:v>
                </c:pt>
                <c:pt idx="1">
                  <c:v>0</c:v>
                </c:pt>
                <c:pt idx="2">
                  <c:v>0</c:v>
                </c:pt>
                <c:pt idx="3">
                  <c:v>6.863666666666667</c:v>
                </c:pt>
                <c:pt idx="4">
                  <c:v>5.34</c:v>
                </c:pt>
              </c:numCache>
            </c:numRef>
          </c:val>
        </c:ser>
        <c:axId val="88440832"/>
        <c:axId val="88442368"/>
      </c:barChart>
      <c:catAx>
        <c:axId val="88440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42368"/>
        <c:crosses val="autoZero"/>
        <c:auto val="1"/>
        <c:lblAlgn val="ctr"/>
        <c:lblOffset val="100"/>
      </c:catAx>
      <c:valAx>
        <c:axId val="884423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4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18.039931083409343</c:v>
                </c:pt>
                <c:pt idx="1">
                  <c:v>81.960068916590657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(2009,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2060.1213333333335</c:v>
                </c:pt>
                <c:pt idx="1">
                  <c:v>1787.5636666666664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3107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349"/>
          <c:w val="0.82021562265348957"/>
          <c:h val="0.60911544639010196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60.751475094370562</c:v>
                </c:pt>
                <c:pt idx="1">
                  <c:v>59.943036466954894</c:v>
                </c:pt>
                <c:pt idx="2">
                  <c:v>54.681768398832261</c:v>
                </c:pt>
                <c:pt idx="3">
                  <c:v>53.993252813347041</c:v>
                </c:pt>
                <c:pt idx="4">
                  <c:v>53.54183966029791</c:v>
                </c:pt>
              </c:numCache>
            </c:numRef>
          </c:val>
        </c:ser>
        <c:marker val="1"/>
        <c:axId val="88622976"/>
        <c:axId val="88624512"/>
      </c:lineChart>
      <c:catAx>
        <c:axId val="88622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24512"/>
        <c:crosses val="autoZero"/>
        <c:auto val="1"/>
        <c:lblAlgn val="ctr"/>
        <c:lblOffset val="100"/>
      </c:catAx>
      <c:valAx>
        <c:axId val="886245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229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357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60.751475094370562</c:v>
                </c:pt>
                <c:pt idx="1">
                  <c:v>40.056963533045106</c:v>
                </c:pt>
                <c:pt idx="2">
                  <c:v>45.318231601167739</c:v>
                </c:pt>
                <c:pt idx="3">
                  <c:v>46.006747186652966</c:v>
                </c:pt>
                <c:pt idx="4">
                  <c:v>46.45816033970209</c:v>
                </c:pt>
              </c:numCache>
            </c:numRef>
          </c:val>
        </c:ser>
        <c:marker val="1"/>
        <c:axId val="88644224"/>
        <c:axId val="88752512"/>
      </c:lineChart>
      <c:catAx>
        <c:axId val="88644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52512"/>
        <c:crosses val="autoZero"/>
        <c:auto val="1"/>
        <c:lblAlgn val="ctr"/>
        <c:lblOffset val="100"/>
      </c:catAx>
      <c:valAx>
        <c:axId val="88752512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44224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415"/>
          <c:y val="0.23275843967780088"/>
          <c:w val="0.81918270305897867"/>
          <c:h val="0.62111105077383033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1900.0953333333334</c:v>
                </c:pt>
                <c:pt idx="1">
                  <c:v>1964.3736666666666</c:v>
                </c:pt>
                <c:pt idx="2">
                  <c:v>1842.9866666666667</c:v>
                </c:pt>
                <c:pt idx="3">
                  <c:v>1901.461666666667</c:v>
                </c:pt>
                <c:pt idx="4">
                  <c:v>2060.1213333333335</c:v>
                </c:pt>
              </c:numCache>
            </c:numRef>
          </c:val>
        </c:ser>
        <c:axId val="88785664"/>
        <c:axId val="88787200"/>
      </c:barChart>
      <c:catAx>
        <c:axId val="88785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87200"/>
        <c:crosses val="autoZero"/>
        <c:auto val="1"/>
        <c:lblAlgn val="ctr"/>
        <c:lblOffset val="100"/>
      </c:catAx>
      <c:valAx>
        <c:axId val="88787200"/>
        <c:scaling>
          <c:orientation val="minMax"/>
          <c:min val="18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85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27.436643287998358</c:v>
                </c:pt>
                <c:pt idx="1">
                  <c:v>72.563356712001649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589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243"/>
          <c:y val="0.25601416102057017"/>
          <c:w val="0.81918270305897867"/>
          <c:h val="0.49085454434474773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1227.5576666666664</c:v>
                </c:pt>
                <c:pt idx="1">
                  <c:v>1312.6936666666672</c:v>
                </c:pt>
                <c:pt idx="2">
                  <c:v>1527.3993333333333</c:v>
                </c:pt>
                <c:pt idx="3">
                  <c:v>1620.2036666666659</c:v>
                </c:pt>
                <c:pt idx="4">
                  <c:v>1787.5636666666664</c:v>
                </c:pt>
              </c:numCache>
            </c:numRef>
          </c:val>
        </c:ser>
        <c:axId val="88869504"/>
        <c:axId val="86135168"/>
      </c:barChart>
      <c:catAx>
        <c:axId val="88869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35168"/>
        <c:crosses val="autoZero"/>
        <c:auto val="1"/>
        <c:lblAlgn val="ctr"/>
        <c:lblOffset val="100"/>
      </c:catAx>
      <c:valAx>
        <c:axId val="86135168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69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14.557632448902352</c:v>
                </c:pt>
                <c:pt idx="1">
                  <c:v>85.442367551097647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21"/>
          <c:y val="0.8218709069133349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198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asalariados'!$C$14:$J$14</c:f>
              <c:numCache>
                <c:formatCode>0.0</c:formatCode>
                <c:ptCount val="8"/>
                <c:pt idx="0">
                  <c:v>1749.6566666666668</c:v>
                </c:pt>
                <c:pt idx="1">
                  <c:v>1795.9656666666669</c:v>
                </c:pt>
                <c:pt idx="2">
                  <c:v>1935.1703333333332</c:v>
                </c:pt>
                <c:pt idx="3">
                  <c:v>1900.0953333333334</c:v>
                </c:pt>
                <c:pt idx="4">
                  <c:v>1964.3736666666666</c:v>
                </c:pt>
                <c:pt idx="5">
                  <c:v>1842.9866666666667</c:v>
                </c:pt>
                <c:pt idx="6">
                  <c:v>1901.461666666667</c:v>
                </c:pt>
                <c:pt idx="7" formatCode="#,##0.0">
                  <c:v>2060.1213333333335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asalariados'!$C$13:$J$13</c:f>
              <c:numCache>
                <c:formatCode>0.0</c:formatCode>
                <c:ptCount val="8"/>
                <c:pt idx="0">
                  <c:v>7051.3760000000002</c:v>
                </c:pt>
                <c:pt idx="1">
                  <c:v>6909.7520000000004</c:v>
                </c:pt>
                <c:pt idx="2">
                  <c:v>7549.0230000000001</c:v>
                </c:pt>
                <c:pt idx="3">
                  <c:v>7400.4666666666672</c:v>
                </c:pt>
                <c:pt idx="4">
                  <c:v>7611.7890000000007</c:v>
                </c:pt>
                <c:pt idx="5">
                  <c:v>7194.0079999999998</c:v>
                </c:pt>
                <c:pt idx="6">
                  <c:v>7286.6376666666665</c:v>
                </c:pt>
                <c:pt idx="7" formatCode="#,##0.0">
                  <c:v>7508.6493333333328</c:v>
                </c:pt>
              </c:numCache>
            </c:numRef>
          </c:val>
        </c:ser>
        <c:marker val="1"/>
        <c:axId val="88885504"/>
        <c:axId val="88297472"/>
      </c:lineChart>
      <c:catAx>
        <c:axId val="8888550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97472"/>
        <c:crosses val="autoZero"/>
        <c:auto val="1"/>
        <c:lblAlgn val="ctr"/>
        <c:lblOffset val="100"/>
      </c:catAx>
      <c:valAx>
        <c:axId val="882974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855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60918286321804715"/>
          <c:y val="0.47078470704469966"/>
          <c:w val="0.38451898203886309"/>
          <c:h val="0.15434827300579895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300434" l="0.70866141732284615" r="0.70866141732284615" t="0.74803149606300434" header="0.31496062992126905" footer="0.31496062992126905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74"/>
        </c:manualLayout>
      </c:layout>
      <c:lineChart>
        <c:grouping val="standard"/>
        <c:ser>
          <c:idx val="0"/>
          <c:order val="0"/>
          <c:tx>
            <c:strRef>
              <c:f>'Tasa de empl no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asalariados'!$C$14:$J$14</c:f>
              <c:numCache>
                <c:formatCode>0.0</c:formatCode>
                <c:ptCount val="8"/>
                <c:pt idx="0">
                  <c:v>1282.4580000000001</c:v>
                </c:pt>
                <c:pt idx="1">
                  <c:v>1247.3809999999999</c:v>
                </c:pt>
                <c:pt idx="2">
                  <c:v>1298.8999999999999</c:v>
                </c:pt>
                <c:pt idx="3">
                  <c:v>1227.5576666666664</c:v>
                </c:pt>
                <c:pt idx="4">
                  <c:v>1312.6936666666672</c:v>
                </c:pt>
                <c:pt idx="5">
                  <c:v>1527.3993333333333</c:v>
                </c:pt>
                <c:pt idx="6">
                  <c:v>1620.2036666666659</c:v>
                </c:pt>
                <c:pt idx="7" formatCode="#,##0.0">
                  <c:v>1787.5636666666664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asalariados'!$C$13:$J$13</c:f>
              <c:numCache>
                <c:formatCode>0.0</c:formatCode>
                <c:ptCount val="8"/>
                <c:pt idx="0">
                  <c:v>10221.477333333332</c:v>
                </c:pt>
                <c:pt idx="1">
                  <c:v>10122.370333333332</c:v>
                </c:pt>
                <c:pt idx="2">
                  <c:v>10160.547999999999</c:v>
                </c:pt>
                <c:pt idx="3">
                  <c:v>9264.5440000000017</c:v>
                </c:pt>
                <c:pt idx="4">
                  <c:v>10241.036666666667</c:v>
                </c:pt>
                <c:pt idx="5">
                  <c:v>10421.413333333332</c:v>
                </c:pt>
                <c:pt idx="6">
                  <c:v>11961.084666666669</c:v>
                </c:pt>
                <c:pt idx="7" formatCode="#,##0.0">
                  <c:v>12279.21966666667</c:v>
                </c:pt>
              </c:numCache>
            </c:numRef>
          </c:val>
        </c:ser>
        <c:marker val="1"/>
        <c:axId val="89197184"/>
        <c:axId val="89207168"/>
      </c:lineChart>
      <c:catAx>
        <c:axId val="8919718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207168"/>
        <c:crosses val="autoZero"/>
        <c:auto val="1"/>
        <c:lblAlgn val="ctr"/>
        <c:lblOffset val="100"/>
      </c:catAx>
      <c:valAx>
        <c:axId val="8920716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19718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748"/>
          <c:y val="0.26260520031385537"/>
          <c:w val="0.2725033908973018"/>
          <c:h val="0.1007882250012870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4741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598"/>
          <c:w val="0.67288166960782059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618.69166666666672</c:v>
                </c:pt>
                <c:pt idx="1">
                  <c:v>611.38866666666661</c:v>
                </c:pt>
                <c:pt idx="2">
                  <c:v>592.48266666666666</c:v>
                </c:pt>
                <c:pt idx="3">
                  <c:v>663.77833333333331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174.62866666666665</c:v>
                </c:pt>
                <c:pt idx="1">
                  <c:v>178.37066666666669</c:v>
                </c:pt>
                <c:pt idx="2">
                  <c:v>180.84633333333332</c:v>
                </c:pt>
                <c:pt idx="3">
                  <c:v>232.59633333333332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837.65899999999999</c:v>
                </c:pt>
                <c:pt idx="1">
                  <c:v>939.11699999999985</c:v>
                </c:pt>
                <c:pt idx="2">
                  <c:v>985.98166666666657</c:v>
                </c:pt>
                <c:pt idx="3">
                  <c:v>1134.5086666666666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300.87799999999999</c:v>
                </c:pt>
                <c:pt idx="1">
                  <c:v>322.08</c:v>
                </c:pt>
                <c:pt idx="2">
                  <c:v>341.44766666666663</c:v>
                </c:pt>
                <c:pt idx="3">
                  <c:v>330.31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364.9403333333334</c:v>
                </c:pt>
                <c:pt idx="1">
                  <c:v>412.05566666666664</c:v>
                </c:pt>
                <c:pt idx="2">
                  <c:v>434.19700000000006</c:v>
                </c:pt>
                <c:pt idx="3">
                  <c:v>472.62299999999999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826.13633333333325</c:v>
                </c:pt>
                <c:pt idx="1">
                  <c:v>782.57066666666663</c:v>
                </c:pt>
                <c:pt idx="2">
                  <c:v>831.245</c:v>
                </c:pt>
                <c:pt idx="3">
                  <c:v>860.17933333333337</c:v>
                </c:pt>
              </c:numCache>
            </c:numRef>
          </c:val>
        </c:ser>
        <c:marker val="1"/>
        <c:axId val="89483520"/>
        <c:axId val="89501696"/>
      </c:lineChart>
      <c:catAx>
        <c:axId val="89483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01696"/>
        <c:crosses val="autoZero"/>
        <c:auto val="1"/>
        <c:lblAlgn val="ctr"/>
        <c:lblOffset val="100"/>
      </c:catAx>
      <c:valAx>
        <c:axId val="895016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8352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299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1751E-2"/>
          <c:y val="0.23275843967780083"/>
          <c:w val="0.88432629549624397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2.9043333333333337</c:v>
                </c:pt>
                <c:pt idx="1">
                  <c:v>4.0316666666666663</c:v>
                </c:pt>
                <c:pt idx="2">
                  <c:v>4.2696666666666667</c:v>
                </c:pt>
                <c:pt idx="3">
                  <c:v>1.4773333333333334</c:v>
                </c:pt>
                <c:pt idx="4">
                  <c:v>0.78733333333333333</c:v>
                </c:pt>
              </c:numCache>
            </c:numRef>
          </c:val>
        </c:ser>
        <c:axId val="88319104"/>
        <c:axId val="89394560"/>
      </c:barChart>
      <c:catAx>
        <c:axId val="88319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394560"/>
        <c:crosses val="autoZero"/>
        <c:auto val="1"/>
        <c:lblAlgn val="ctr"/>
        <c:lblOffset val="100"/>
      </c:catAx>
      <c:valAx>
        <c:axId val="893945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19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9.7189647368637608</c:v>
                </c:pt>
                <c:pt idx="1">
                  <c:v>90.281035263136232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083"/>
          <c:w val="0.86668613443187703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'Agro, pesca, ganad'!$C$16:$G$16</c:f>
              <c:numCache>
                <c:formatCode>#,##0</c:formatCode>
                <c:ptCount val="5"/>
                <c:pt idx="0">
                  <c:v>33.136666666666663</c:v>
                </c:pt>
                <c:pt idx="1">
                  <c:v>27.951333333333334</c:v>
                </c:pt>
                <c:pt idx="2">
                  <c:v>22.372</c:v>
                </c:pt>
                <c:pt idx="3">
                  <c:v>19.076333333333334</c:v>
                </c:pt>
                <c:pt idx="4">
                  <c:v>14.949666666666667</c:v>
                </c:pt>
              </c:numCache>
            </c:numRef>
          </c:val>
        </c:ser>
        <c:axId val="89640960"/>
        <c:axId val="89642496"/>
      </c:barChart>
      <c:catAx>
        <c:axId val="89640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42496"/>
        <c:crosses val="autoZero"/>
        <c:auto val="1"/>
        <c:lblAlgn val="ctr"/>
        <c:lblOffset val="100"/>
      </c:catAx>
      <c:valAx>
        <c:axId val="89642496"/>
        <c:scaling>
          <c:orientation val="minMax"/>
          <c:min val="1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40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0.41379128363593815</c:v>
                </c:pt>
                <c:pt idx="1">
                  <c:v>99.586208716364055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083"/>
          <c:w val="0.86697977730758202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7.54</c:v>
                </c:pt>
                <c:pt idx="1">
                  <c:v>21.090333333333337</c:v>
                </c:pt>
                <c:pt idx="2">
                  <c:v>13.815999999999997</c:v>
                </c:pt>
                <c:pt idx="3">
                  <c:v>17.120333333333335</c:v>
                </c:pt>
                <c:pt idx="4">
                  <c:v>18.944000000000003</c:v>
                </c:pt>
              </c:numCache>
            </c:numRef>
          </c:val>
        </c:ser>
        <c:axId val="89712512"/>
        <c:axId val="89714048"/>
      </c:barChart>
      <c:catAx>
        <c:axId val="89712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14048"/>
        <c:crosses val="autoZero"/>
        <c:auto val="1"/>
        <c:lblAlgn val="ctr"/>
        <c:lblOffset val="100"/>
      </c:catAx>
      <c:valAx>
        <c:axId val="89714048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12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12.528603362300442</c:v>
                </c:pt>
                <c:pt idx="1">
                  <c:v>87.471396637699556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83"/>
          <c:w val="0.84978542155915282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556.27833333333331</c:v>
                </c:pt>
                <c:pt idx="1">
                  <c:v>618.69166666666672</c:v>
                </c:pt>
                <c:pt idx="2">
                  <c:v>611.38866666666661</c:v>
                </c:pt>
                <c:pt idx="3">
                  <c:v>592.48266666666666</c:v>
                </c:pt>
                <c:pt idx="4">
                  <c:v>663.77833333333331</c:v>
                </c:pt>
              </c:numCache>
            </c:numRef>
          </c:val>
        </c:ser>
        <c:axId val="89190400"/>
        <c:axId val="89191936"/>
      </c:barChart>
      <c:catAx>
        <c:axId val="8919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191936"/>
        <c:crosses val="autoZero"/>
        <c:auto val="1"/>
        <c:lblAlgn val="ctr"/>
        <c:lblOffset val="100"/>
      </c:catAx>
      <c:valAx>
        <c:axId val="89191936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190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24.929536769199835</c:v>
                </c:pt>
                <c:pt idx="1">
                  <c:v>75.070463230800158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83"/>
          <c:w val="0.86727212944535759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'Sum.Electr Gas y Agua'!$C$15:$G$15</c:f>
              <c:numCache>
                <c:formatCode>#,##0</c:formatCode>
                <c:ptCount val="5"/>
                <c:pt idx="0">
                  <c:v>7.6943333333333328</c:v>
                </c:pt>
                <c:pt idx="1">
                  <c:v>14.204666666666666</c:v>
                </c:pt>
                <c:pt idx="2">
                  <c:v>8.315666666666667</c:v>
                </c:pt>
                <c:pt idx="3">
                  <c:v>15.097</c:v>
                </c:pt>
                <c:pt idx="4">
                  <c:v>16.172333333333331</c:v>
                </c:pt>
              </c:numCache>
            </c:numRef>
          </c:val>
        </c:ser>
        <c:axId val="89974656"/>
        <c:axId val="89976192"/>
      </c:barChart>
      <c:catAx>
        <c:axId val="89974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976192"/>
        <c:crosses val="autoZero"/>
        <c:auto val="1"/>
        <c:lblAlgn val="ctr"/>
        <c:lblOffset val="100"/>
      </c:catAx>
      <c:valAx>
        <c:axId val="89976192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974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16.436857154472641</c:v>
                </c:pt>
                <c:pt idx="1">
                  <c:v>83.563142845527352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83"/>
          <c:w val="0.84978542155915282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161.63966666666667</c:v>
                </c:pt>
                <c:pt idx="1">
                  <c:v>174.62866666666665</c:v>
                </c:pt>
                <c:pt idx="2">
                  <c:v>178.37066666666669</c:v>
                </c:pt>
                <c:pt idx="3">
                  <c:v>180.84633333333332</c:v>
                </c:pt>
                <c:pt idx="4">
                  <c:v>232.59633333333332</c:v>
                </c:pt>
              </c:numCache>
            </c:numRef>
          </c:val>
        </c:ser>
        <c:axId val="90131072"/>
        <c:axId val="90191360"/>
      </c:barChart>
      <c:catAx>
        <c:axId val="90131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91360"/>
        <c:crosses val="autoZero"/>
        <c:auto val="1"/>
        <c:lblAlgn val="ctr"/>
        <c:lblOffset val="100"/>
      </c:catAx>
      <c:valAx>
        <c:axId val="90191360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31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20.549345859070726</c:v>
                </c:pt>
                <c:pt idx="1">
                  <c:v>79.450654140929274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031"/>
          <c:y val="0.23275843967780083"/>
          <c:w val="0.82197678932517571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868.64199999999994</c:v>
                </c:pt>
                <c:pt idx="1">
                  <c:v>837.65899999999999</c:v>
                </c:pt>
                <c:pt idx="2">
                  <c:v>939.11699999999985</c:v>
                </c:pt>
                <c:pt idx="3">
                  <c:v>985.98166666666657</c:v>
                </c:pt>
                <c:pt idx="4">
                  <c:v>1134.5086666666666</c:v>
                </c:pt>
              </c:numCache>
            </c:numRef>
          </c:val>
        </c:ser>
        <c:axId val="90338432"/>
        <c:axId val="90351872"/>
      </c:barChart>
      <c:catAx>
        <c:axId val="90338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51872"/>
        <c:crosses val="autoZero"/>
        <c:auto val="1"/>
        <c:lblAlgn val="ctr"/>
        <c:lblOffset val="100"/>
      </c:catAx>
      <c:valAx>
        <c:axId val="90351872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38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21.556184386272221</c:v>
                </c:pt>
                <c:pt idx="1">
                  <c:v>78.443815613727779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083"/>
          <c:w val="0.84879062302643193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294.17866666666669</c:v>
                </c:pt>
                <c:pt idx="1">
                  <c:v>300.87799999999999</c:v>
                </c:pt>
                <c:pt idx="2">
                  <c:v>322.08</c:v>
                </c:pt>
                <c:pt idx="3">
                  <c:v>341.44766666666663</c:v>
                </c:pt>
                <c:pt idx="4">
                  <c:v>330.31</c:v>
                </c:pt>
              </c:numCache>
            </c:numRef>
          </c:val>
        </c:ser>
        <c:axId val="89010176"/>
        <c:axId val="89011712"/>
      </c:barChart>
      <c:catAx>
        <c:axId val="89010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11712"/>
        <c:crosses val="autoZero"/>
        <c:auto val="1"/>
        <c:lblAlgn val="ctr"/>
        <c:lblOffset val="100"/>
      </c:catAx>
      <c:valAx>
        <c:axId val="89011712"/>
        <c:scaling>
          <c:orientation val="minMax"/>
          <c:min val="2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10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20.074619654299138</c:v>
                </c:pt>
                <c:pt idx="1">
                  <c:v>79.925380345700859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35"/>
          <c:y val="0.23275843967780083"/>
          <c:w val="0.84641738168379177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83.243000000000009</c:v>
                </c:pt>
                <c:pt idx="1">
                  <c:v>86.855666666666664</c:v>
                </c:pt>
                <c:pt idx="2">
                  <c:v>76.03</c:v>
                </c:pt>
                <c:pt idx="3">
                  <c:v>102.69499999999999</c:v>
                </c:pt>
                <c:pt idx="4">
                  <c:v>102.83533333333332</c:v>
                </c:pt>
              </c:numCache>
            </c:numRef>
          </c:val>
        </c:ser>
        <c:axId val="89091072"/>
        <c:axId val="90438656"/>
      </c:barChart>
      <c:catAx>
        <c:axId val="89091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38656"/>
        <c:crosses val="autoZero"/>
        <c:auto val="1"/>
        <c:lblAlgn val="ctr"/>
        <c:lblOffset val="100"/>
      </c:catAx>
      <c:valAx>
        <c:axId val="9043865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91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45.274385322285717</c:v>
                </c:pt>
                <c:pt idx="1">
                  <c:v>54.725614677714283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35"/>
          <c:y val="0.23275843967780083"/>
          <c:w val="0.84641738168379177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310.30866666666662</c:v>
                </c:pt>
                <c:pt idx="1">
                  <c:v>364.9403333333334</c:v>
                </c:pt>
                <c:pt idx="2">
                  <c:v>412.05566666666664</c:v>
                </c:pt>
                <c:pt idx="3">
                  <c:v>434.19700000000006</c:v>
                </c:pt>
                <c:pt idx="4">
                  <c:v>472.62299999999999</c:v>
                </c:pt>
              </c:numCache>
            </c:numRef>
          </c:val>
        </c:ser>
        <c:axId val="90902528"/>
        <c:axId val="90904064"/>
      </c:barChart>
      <c:catAx>
        <c:axId val="90902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04064"/>
        <c:crosses val="autoZero"/>
        <c:auto val="1"/>
        <c:lblAlgn val="ctr"/>
        <c:lblOffset val="100"/>
      </c:catAx>
      <c:valAx>
        <c:axId val="9090406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02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38.840799098634889</c:v>
                </c:pt>
                <c:pt idx="1">
                  <c:v>61.159200901365111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8936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802.08733333333339</c:v>
                </c:pt>
                <c:pt idx="1">
                  <c:v>826.13633333333325</c:v>
                </c:pt>
                <c:pt idx="2">
                  <c:v>782.57066666666663</c:v>
                </c:pt>
                <c:pt idx="3">
                  <c:v>831.245</c:v>
                </c:pt>
                <c:pt idx="4">
                  <c:v>860.17933333333337</c:v>
                </c:pt>
              </c:numCache>
            </c:numRef>
          </c:val>
        </c:ser>
        <c:axId val="90990464"/>
        <c:axId val="90992000"/>
      </c:barChart>
      <c:catAx>
        <c:axId val="90990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92000"/>
        <c:crosses val="autoZero"/>
        <c:auto val="1"/>
        <c:lblAlgn val="ctr"/>
        <c:lblOffset val="100"/>
      </c:catAx>
      <c:valAx>
        <c:axId val="90992000"/>
        <c:scaling>
          <c:orientation val="minMax"/>
          <c:min val="7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90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22.813954915232003</c:v>
                </c:pt>
                <c:pt idx="1">
                  <c:v>77.186045084767997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713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8985"/>
          <c:y val="0.12470612521749463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2.2813333333333334</c:v>
                </c:pt>
                <c:pt idx="1">
                  <c:v>1.1423333333333334</c:v>
                </c:pt>
                <c:pt idx="2">
                  <c:v>4.6293333333333342</c:v>
                </c:pt>
                <c:pt idx="3">
                  <c:v>4.1070000000000002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35.950000000000003</c:v>
                </c:pt>
                <c:pt idx="1">
                  <c:v>46.385999999999996</c:v>
                </c:pt>
                <c:pt idx="2">
                  <c:v>64.75633333333333</c:v>
                </c:pt>
                <c:pt idx="3">
                  <c:v>48.105999999999995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15.184333333333335</c:v>
                </c:pt>
                <c:pt idx="1">
                  <c:v>31.228666666666669</c:v>
                </c:pt>
                <c:pt idx="2">
                  <c:v>27.812333333333331</c:v>
                </c:pt>
                <c:pt idx="3">
                  <c:v>23.563333333333333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78.817999999999998</c:v>
                </c:pt>
                <c:pt idx="1">
                  <c:v>82.167666666666662</c:v>
                </c:pt>
                <c:pt idx="2">
                  <c:v>93.316333333333333</c:v>
                </c:pt>
                <c:pt idx="3">
                  <c:v>116.18866666666668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22.208333333333332</c:v>
                </c:pt>
                <c:pt idx="1">
                  <c:v>24.572333333333336</c:v>
                </c:pt>
                <c:pt idx="2">
                  <c:v>41.269666666666666</c:v>
                </c:pt>
                <c:pt idx="3">
                  <c:v>32.306999999999995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31.937333333333331</c:v>
                </c:pt>
                <c:pt idx="1">
                  <c:v>34.343333333333334</c:v>
                </c:pt>
                <c:pt idx="2">
                  <c:v>42.269333333333329</c:v>
                </c:pt>
                <c:pt idx="3">
                  <c:v>25.950666666666667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63.560333333333325</c:v>
                </c:pt>
                <c:pt idx="1">
                  <c:v>60.556333333333335</c:v>
                </c:pt>
                <c:pt idx="2">
                  <c:v>84.400666666666666</c:v>
                </c:pt>
                <c:pt idx="3">
                  <c:v>55.288000000000004</c:v>
                </c:pt>
              </c:numCache>
            </c:numRef>
          </c:val>
        </c:ser>
        <c:marker val="1"/>
        <c:axId val="91260416"/>
        <c:axId val="91261952"/>
      </c:lineChart>
      <c:catAx>
        <c:axId val="91260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61952"/>
        <c:crosses val="autoZero"/>
        <c:auto val="1"/>
        <c:lblAlgn val="ctr"/>
        <c:lblOffset val="100"/>
      </c:catAx>
      <c:valAx>
        <c:axId val="91261952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6041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083"/>
          <c:w val="0.8517362602402001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317.709</c:v>
                </c:pt>
                <c:pt idx="1">
                  <c:v>267.54233333333337</c:v>
                </c:pt>
                <c:pt idx="2">
                  <c:v>290.25333333333333</c:v>
                </c:pt>
                <c:pt idx="3">
                  <c:v>376.02633333333341</c:v>
                </c:pt>
                <c:pt idx="4">
                  <c:v>313.66900000000004</c:v>
                </c:pt>
              </c:numCache>
            </c:numRef>
          </c:val>
        </c:ser>
        <c:axId val="91284608"/>
        <c:axId val="91286144"/>
      </c:barChart>
      <c:catAx>
        <c:axId val="91284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86144"/>
        <c:crosses val="autoZero"/>
        <c:auto val="1"/>
        <c:lblAlgn val="ctr"/>
        <c:lblOffset val="100"/>
      </c:catAx>
      <c:valAx>
        <c:axId val="91286144"/>
        <c:scaling>
          <c:orientation val="minMax"/>
          <c:min val="2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84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15.869597736516383</c:v>
                </c:pt>
                <c:pt idx="1">
                  <c:v>84.130402263483617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083"/>
          <c:w val="0.88633801209631402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No informa'!$C$19:$G$19</c:f>
              <c:numCache>
                <c:formatCode>#,##0</c:formatCode>
                <c:ptCount val="5"/>
                <c:pt idx="0">
                  <c:v>0</c:v>
                </c:pt>
                <c:pt idx="1">
                  <c:v>2.7223333333333333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axId val="91339392"/>
        <c:axId val="89789184"/>
      </c:barChart>
      <c:catAx>
        <c:axId val="91339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89184"/>
        <c:crosses val="autoZero"/>
        <c:auto val="1"/>
        <c:lblAlgn val="ctr"/>
        <c:lblOffset val="100"/>
      </c:catAx>
      <c:valAx>
        <c:axId val="897891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39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083"/>
          <c:w val="0.88804172497709732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4.8570000000000002</c:v>
                </c:pt>
                <c:pt idx="1">
                  <c:v>2.2813333333333334</c:v>
                </c:pt>
                <c:pt idx="2">
                  <c:v>1.1423333333333334</c:v>
                </c:pt>
                <c:pt idx="3">
                  <c:v>4.6293333333333342</c:v>
                </c:pt>
                <c:pt idx="4">
                  <c:v>4.1070000000000002</c:v>
                </c:pt>
              </c:numCache>
            </c:numRef>
          </c:val>
        </c:ser>
        <c:axId val="89834624"/>
        <c:axId val="89836160"/>
      </c:barChart>
      <c:catAx>
        <c:axId val="89834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836160"/>
        <c:crosses val="autoZero"/>
        <c:auto val="1"/>
        <c:lblAlgn val="ctr"/>
        <c:lblOffset val="100"/>
      </c:catAx>
      <c:valAx>
        <c:axId val="89836160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834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2.1144707644941896</c:v>
                </c:pt>
                <c:pt idx="1">
                  <c:v>97.885529235505814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083"/>
          <c:w val="0.88584167153778814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Canteras'!$C$16:$G$16</c:f>
              <c:numCache>
                <c:formatCode>#,##0</c:formatCode>
                <c:ptCount val="5"/>
                <c:pt idx="0">
                  <c:v>3.0190000000000001</c:v>
                </c:pt>
                <c:pt idx="1">
                  <c:v>1.8346666666666664</c:v>
                </c:pt>
                <c:pt idx="2">
                  <c:v>1.0066666666666666</c:v>
                </c:pt>
                <c:pt idx="3">
                  <c:v>1.6783333333333335</c:v>
                </c:pt>
                <c:pt idx="4">
                  <c:v>1.4550000000000001</c:v>
                </c:pt>
              </c:numCache>
            </c:numRef>
          </c:val>
        </c:ser>
        <c:axId val="90827776"/>
        <c:axId val="91751168"/>
      </c:barChart>
      <c:catAx>
        <c:axId val="90827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51168"/>
        <c:crosses val="autoZero"/>
        <c:auto val="1"/>
        <c:lblAlgn val="ctr"/>
        <c:lblOffset val="100"/>
      </c:catAx>
      <c:valAx>
        <c:axId val="91751168"/>
        <c:scaling>
          <c:orientation val="minMax"/>
          <c:min val="0.7000000000000001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827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6.5134671342236814</c:v>
                </c:pt>
                <c:pt idx="1">
                  <c:v>93.486532865776326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55"/>
          <c:y val="0.23275843967780083"/>
          <c:w val="0.8675631993369185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53.749333333333333</c:v>
                </c:pt>
                <c:pt idx="1">
                  <c:v>35.950000000000003</c:v>
                </c:pt>
                <c:pt idx="2">
                  <c:v>46.385999999999996</c:v>
                </c:pt>
                <c:pt idx="3">
                  <c:v>64.75633333333333</c:v>
                </c:pt>
                <c:pt idx="4">
                  <c:v>48.105999999999995</c:v>
                </c:pt>
              </c:numCache>
            </c:numRef>
          </c:val>
        </c:ser>
        <c:axId val="91858048"/>
        <c:axId val="91859584"/>
      </c:barChart>
      <c:catAx>
        <c:axId val="91858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59584"/>
        <c:crosses val="autoZero"/>
        <c:auto val="1"/>
        <c:lblAlgn val="ctr"/>
        <c:lblOffset val="100"/>
      </c:catAx>
      <c:valAx>
        <c:axId val="91859584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58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23.206578718860747</c:v>
                </c:pt>
                <c:pt idx="1">
                  <c:v>76.793421281139246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083"/>
          <c:w val="0.88534097711470272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'Sumin de Electric Gas y Agua'!$C$27:$G$27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3.9390000000000001</c:v>
                </c:pt>
                <c:pt idx="3">
                  <c:v>2.4556666666666667</c:v>
                </c:pt>
                <c:pt idx="4">
                  <c:v>0</c:v>
                </c:pt>
              </c:numCache>
            </c:numRef>
          </c:val>
        </c:ser>
        <c:axId val="91921408"/>
        <c:axId val="92103424"/>
      </c:barChart>
      <c:catAx>
        <c:axId val="91921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03424"/>
        <c:crosses val="autoZero"/>
        <c:auto val="1"/>
        <c:lblAlgn val="ctr"/>
        <c:lblOffset val="100"/>
      </c:catAx>
      <c:valAx>
        <c:axId val="921034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921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55"/>
          <c:y val="0.23275843967780083"/>
          <c:w val="0.8675631993369185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23.362666666666666</c:v>
                </c:pt>
                <c:pt idx="1">
                  <c:v>15.184333333333335</c:v>
                </c:pt>
                <c:pt idx="2">
                  <c:v>31.228666666666669</c:v>
                </c:pt>
                <c:pt idx="3">
                  <c:v>27.812333333333331</c:v>
                </c:pt>
                <c:pt idx="4">
                  <c:v>23.563333333333333</c:v>
                </c:pt>
              </c:numCache>
            </c:numRef>
          </c:val>
        </c:ser>
        <c:axId val="92105728"/>
        <c:axId val="92116096"/>
      </c:barChart>
      <c:catAx>
        <c:axId val="92105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16096"/>
        <c:crosses val="autoZero"/>
        <c:auto val="1"/>
        <c:lblAlgn val="ctr"/>
        <c:lblOffset val="100"/>
      </c:catAx>
      <c:valAx>
        <c:axId val="92116096"/>
        <c:scaling>
          <c:orientation val="minMax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05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12.351071655085535</c:v>
                </c:pt>
                <c:pt idx="1">
                  <c:v>87.648928344914466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83"/>
          <c:w val="0.84978542155915282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83.186333333333337</c:v>
                </c:pt>
                <c:pt idx="1">
                  <c:v>78.817999999999998</c:v>
                </c:pt>
                <c:pt idx="2">
                  <c:v>82.167666666666662</c:v>
                </c:pt>
                <c:pt idx="3">
                  <c:v>93.316333333333333</c:v>
                </c:pt>
                <c:pt idx="4">
                  <c:v>116.18866666666668</c:v>
                </c:pt>
              </c:numCache>
            </c:numRef>
          </c:val>
        </c:ser>
        <c:axId val="92108288"/>
        <c:axId val="91636480"/>
      </c:barChart>
      <c:catAx>
        <c:axId val="92108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36480"/>
        <c:crosses val="autoZero"/>
        <c:auto val="1"/>
        <c:lblAlgn val="ctr"/>
        <c:lblOffset val="100"/>
      </c:catAx>
      <c:valAx>
        <c:axId val="91636480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08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20.044555468913533</c:v>
                </c:pt>
                <c:pt idx="1">
                  <c:v>79.955444531086471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83"/>
          <c:w val="0.86727212944535759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29.786666666666665</c:v>
                </c:pt>
                <c:pt idx="1">
                  <c:v>22.208333333333332</c:v>
                </c:pt>
                <c:pt idx="2">
                  <c:v>24.572333333333336</c:v>
                </c:pt>
                <c:pt idx="3">
                  <c:v>41.269666666666666</c:v>
                </c:pt>
                <c:pt idx="4">
                  <c:v>32.306999999999995</c:v>
                </c:pt>
              </c:numCache>
            </c:numRef>
          </c:val>
        </c:ser>
        <c:axId val="91638784"/>
        <c:axId val="91669248"/>
      </c:barChart>
      <c:catAx>
        <c:axId val="91638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69248"/>
        <c:crosses val="autoZero"/>
        <c:auto val="1"/>
        <c:lblAlgn val="ctr"/>
        <c:lblOffset val="100"/>
      </c:catAx>
      <c:valAx>
        <c:axId val="91669248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38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23.087257594633666</c:v>
                </c:pt>
                <c:pt idx="1">
                  <c:v>76.91274240536633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55"/>
          <c:y val="0.23275843967780083"/>
          <c:w val="0.8675631993369185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5.8843333333333332</c:v>
                </c:pt>
                <c:pt idx="1">
                  <c:v>13.045666666666667</c:v>
                </c:pt>
                <c:pt idx="2">
                  <c:v>4.9110000000000005</c:v>
                </c:pt>
                <c:pt idx="3">
                  <c:v>13.438666666666668</c:v>
                </c:pt>
                <c:pt idx="4">
                  <c:v>6.7039999999999997</c:v>
                </c:pt>
              </c:numCache>
            </c:numRef>
          </c:val>
        </c:ser>
        <c:axId val="92691456"/>
        <c:axId val="92615424"/>
      </c:barChart>
      <c:catAx>
        <c:axId val="92691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15424"/>
        <c:crosses val="autoZero"/>
        <c:auto val="1"/>
        <c:lblAlgn val="ctr"/>
        <c:lblOffset val="100"/>
      </c:catAx>
      <c:valAx>
        <c:axId val="92615424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91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29.01578324725164</c:v>
                </c:pt>
                <c:pt idx="1">
                  <c:v>70.984216752748353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39.260333333333335</c:v>
                </c:pt>
                <c:pt idx="1">
                  <c:v>31.937333333333331</c:v>
                </c:pt>
                <c:pt idx="2">
                  <c:v>34.343333333333334</c:v>
                </c:pt>
                <c:pt idx="3">
                  <c:v>42.269333333333329</c:v>
                </c:pt>
                <c:pt idx="4">
                  <c:v>25.950666666666667</c:v>
                </c:pt>
              </c:numCache>
            </c:numRef>
          </c:val>
        </c:ser>
        <c:axId val="92750976"/>
        <c:axId val="92752512"/>
      </c:barChart>
      <c:catAx>
        <c:axId val="9275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52512"/>
        <c:crosses val="autoZero"/>
        <c:auto val="1"/>
        <c:lblAlgn val="ctr"/>
        <c:lblOffset val="100"/>
      </c:catAx>
      <c:valAx>
        <c:axId val="92752512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50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23.177757070001874</c:v>
                </c:pt>
                <c:pt idx="1">
                  <c:v>76.822242929998126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083"/>
          <c:w val="0.85109163528472775"/>
          <c:h val="0.62111105077383022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74.602999999999994</c:v>
                </c:pt>
                <c:pt idx="1">
                  <c:v>63.560333333333325</c:v>
                </c:pt>
                <c:pt idx="2">
                  <c:v>60.556333333333335</c:v>
                </c:pt>
                <c:pt idx="3">
                  <c:v>84.400666666666666</c:v>
                </c:pt>
                <c:pt idx="4">
                  <c:v>55.288000000000004</c:v>
                </c:pt>
              </c:numCache>
            </c:numRef>
          </c:val>
        </c:ser>
        <c:axId val="92845952"/>
        <c:axId val="92873472"/>
      </c:barChart>
      <c:catAx>
        <c:axId val="92845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73472"/>
        <c:crosses val="autoZero"/>
        <c:auto val="1"/>
        <c:lblAlgn val="ctr"/>
        <c:lblOffset val="100"/>
      </c:catAx>
      <c:valAx>
        <c:axId val="9287347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4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11.108975307806837</c:v>
                </c:pt>
                <c:pt idx="1">
                  <c:v>88.891024692193156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5" Type="http://schemas.openxmlformats.org/officeDocument/2006/relationships/image" Target="../media/image3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5" Type="http://schemas.openxmlformats.org/officeDocument/2006/relationships/image" Target="../media/image3.png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5" Type="http://schemas.openxmlformats.org/officeDocument/2006/relationships/image" Target="../media/image4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5" Type="http://schemas.openxmlformats.org/officeDocument/2006/relationships/image" Target="../media/image3.png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5" Type="http://schemas.openxmlformats.org/officeDocument/2006/relationships/image" Target="../media/image3.png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5" Type="http://schemas.openxmlformats.org/officeDocument/2006/relationships/image" Target="../media/image3.png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9,4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7.6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37</xdr:row>
      <xdr:rowOff>142875</xdr:rowOff>
    </xdr:from>
    <xdr:to>
      <xdr:col>7</xdr:col>
      <xdr:colOff>285749</xdr:colOff>
      <xdr:row>46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37</xdr:row>
      <xdr:rowOff>152400</xdr:rowOff>
    </xdr:from>
    <xdr:to>
      <xdr:col>11</xdr:col>
      <xdr:colOff>28575</xdr:colOff>
      <xdr:row>47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27</xdr:row>
      <xdr:rowOff>19050</xdr:rowOff>
    </xdr:from>
    <xdr:to>
      <xdr:col>7</xdr:col>
      <xdr:colOff>171450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F18" sqref="F18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4"/>
      <c r="L2" s="10"/>
      <c r="M2" s="10"/>
      <c r="N2" s="10"/>
      <c r="O2" s="174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4"/>
      <c r="L3" s="10"/>
      <c r="M3" s="10"/>
      <c r="N3" s="10"/>
      <c r="O3" s="174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4"/>
      <c r="L4" s="10"/>
      <c r="M4" s="10"/>
      <c r="N4" s="10"/>
      <c r="O4" s="174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4"/>
      <c r="L5" s="10"/>
      <c r="M5" s="10"/>
      <c r="N5" s="10"/>
      <c r="O5" s="174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4"/>
      <c r="L6" s="10"/>
      <c r="M6" s="10"/>
      <c r="N6" s="10"/>
      <c r="O6" s="174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4"/>
      <c r="L7" s="10"/>
      <c r="M7" s="10"/>
      <c r="N7" s="10"/>
      <c r="O7" s="174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4"/>
      <c r="L8" s="10"/>
      <c r="M8" s="10"/>
      <c r="N8" s="10"/>
      <c r="O8" s="174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4"/>
      <c r="L9" s="10"/>
      <c r="M9" s="10"/>
      <c r="N9" s="10"/>
      <c r="O9" s="174"/>
      <c r="P9" s="10"/>
      <c r="Q9" s="10"/>
      <c r="R9" s="10"/>
      <c r="S9" s="10"/>
      <c r="T9" s="18"/>
      <c r="U9" s="11"/>
    </row>
    <row r="10" spans="1:21" ht="18.75">
      <c r="A10" s="16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65" t="s">
        <v>173</v>
      </c>
      <c r="C12" s="3"/>
      <c r="D12" s="3"/>
      <c r="E12" s="3"/>
      <c r="F12" s="3"/>
      <c r="G12" s="3"/>
      <c r="H12" s="1" t="s">
        <v>174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65" t="s">
        <v>175</v>
      </c>
      <c r="C14" s="85"/>
      <c r="D14" s="85"/>
      <c r="E14" s="152"/>
      <c r="F14" s="152"/>
      <c r="G14" s="152"/>
      <c r="H14" s="1" t="s">
        <v>116</v>
      </c>
      <c r="I14" s="12"/>
      <c r="J14" s="182"/>
      <c r="K14" s="182"/>
      <c r="L14" s="1" t="s">
        <v>181</v>
      </c>
      <c r="M14" s="11"/>
      <c r="N14" s="11"/>
      <c r="O14" s="11"/>
      <c r="P14" s="44" t="s">
        <v>117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66" t="s">
        <v>53</v>
      </c>
      <c r="C16" s="57"/>
      <c r="D16" s="57"/>
      <c r="E16" s="57"/>
      <c r="F16" s="57"/>
      <c r="G16" s="57"/>
      <c r="H16" s="44" t="s">
        <v>48</v>
      </c>
      <c r="I16" s="11"/>
      <c r="J16" s="38"/>
      <c r="K16" s="38"/>
      <c r="L16" s="153" t="s">
        <v>32</v>
      </c>
      <c r="M16" s="11"/>
      <c r="N16" s="11"/>
      <c r="O16" s="11"/>
      <c r="P16" s="1" t="s">
        <v>66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57</v>
      </c>
      <c r="I17" s="11"/>
      <c r="J17" s="35"/>
      <c r="K17" s="35"/>
      <c r="L17" s="44" t="s">
        <v>33</v>
      </c>
      <c r="M17" s="11"/>
      <c r="N17" s="11"/>
      <c r="O17" s="11"/>
      <c r="P17" s="1" t="s">
        <v>67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56</v>
      </c>
      <c r="I18" s="11"/>
      <c r="J18" s="35"/>
      <c r="K18" s="35"/>
      <c r="L18" s="44" t="s">
        <v>34</v>
      </c>
      <c r="M18" s="11"/>
      <c r="N18" s="11"/>
      <c r="O18" s="11"/>
      <c r="P18" s="1" t="s">
        <v>68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58</v>
      </c>
      <c r="I19" s="11"/>
      <c r="J19" s="4"/>
      <c r="K19" s="4"/>
      <c r="L19" s="44" t="s">
        <v>35</v>
      </c>
      <c r="M19" s="11"/>
      <c r="N19" s="11"/>
      <c r="O19" s="11"/>
      <c r="P19" s="1" t="s">
        <v>69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59</v>
      </c>
      <c r="I20" s="11"/>
      <c r="J20" s="4"/>
      <c r="K20" s="4"/>
      <c r="L20" s="44" t="s">
        <v>36</v>
      </c>
      <c r="M20" s="11"/>
      <c r="N20" s="11"/>
      <c r="O20" s="11"/>
      <c r="P20" s="1" t="s">
        <v>70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60</v>
      </c>
      <c r="I21" s="11"/>
      <c r="J21" s="4"/>
      <c r="K21" s="4"/>
      <c r="L21" s="44" t="s">
        <v>41</v>
      </c>
      <c r="M21" s="11"/>
      <c r="N21" s="11"/>
      <c r="O21" s="11"/>
      <c r="P21" s="1" t="s">
        <v>71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45</v>
      </c>
      <c r="I22" s="11"/>
      <c r="J22" s="7"/>
      <c r="K22" s="7"/>
      <c r="L22" s="44" t="s">
        <v>42</v>
      </c>
      <c r="M22" s="11"/>
      <c r="N22" s="11"/>
      <c r="O22" s="11"/>
      <c r="P22" s="1" t="s">
        <v>72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38</v>
      </c>
      <c r="I23" s="11"/>
      <c r="J23" s="7"/>
      <c r="K23" s="7"/>
      <c r="L23" s="44" t="s">
        <v>37</v>
      </c>
      <c r="M23" s="11"/>
      <c r="N23" s="11"/>
      <c r="O23" s="11"/>
      <c r="P23" s="1" t="s">
        <v>73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47</v>
      </c>
      <c r="I24" s="11"/>
      <c r="J24" s="7"/>
      <c r="K24" s="7"/>
      <c r="L24" s="44" t="s">
        <v>61</v>
      </c>
      <c r="M24" s="11"/>
      <c r="N24" s="11"/>
      <c r="O24" s="11"/>
      <c r="P24" s="1" t="s">
        <v>74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39</v>
      </c>
      <c r="I25" s="11"/>
      <c r="J25" s="7"/>
      <c r="K25" s="7"/>
      <c r="L25" s="44" t="s">
        <v>38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46</v>
      </c>
      <c r="I26" s="11"/>
      <c r="J26" s="7"/>
      <c r="K26" s="7"/>
      <c r="L26" s="44" t="s">
        <v>43</v>
      </c>
      <c r="M26" s="11"/>
      <c r="N26" s="11"/>
      <c r="O26" s="11"/>
      <c r="P26" s="1" t="s">
        <v>75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38</v>
      </c>
      <c r="I27" s="11"/>
      <c r="J27" s="7"/>
      <c r="K27" s="7"/>
      <c r="L27" s="44" t="s">
        <v>44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47</v>
      </c>
      <c r="I28" s="11"/>
      <c r="J28" s="4"/>
      <c r="K28" s="4"/>
      <c r="L28" s="44" t="s">
        <v>62</v>
      </c>
      <c r="M28" s="11"/>
      <c r="N28" s="11"/>
      <c r="O28" s="11"/>
      <c r="P28" s="1" t="s">
        <v>76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39</v>
      </c>
      <c r="I29" s="11"/>
      <c r="J29" s="8"/>
      <c r="K29" s="8"/>
      <c r="L29" s="44" t="s">
        <v>38</v>
      </c>
      <c r="M29" s="11"/>
      <c r="N29" s="11"/>
      <c r="O29" s="11"/>
      <c r="P29" s="1" t="s">
        <v>77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43</v>
      </c>
      <c r="M30" s="11"/>
      <c r="N30" s="11"/>
      <c r="O30" s="11"/>
      <c r="P30" s="1" t="s">
        <v>78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44</v>
      </c>
      <c r="M31" s="11"/>
      <c r="N31" s="11"/>
      <c r="O31" s="11"/>
      <c r="P31" s="1" t="s">
        <v>79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162</v>
      </c>
      <c r="I33" s="5"/>
      <c r="J33" s="5"/>
      <c r="K33" s="5"/>
      <c r="L33" s="51"/>
      <c r="M33" s="123"/>
      <c r="N33" s="123"/>
      <c r="O33" s="123"/>
      <c r="P33" s="118" t="s">
        <v>161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126</v>
      </c>
      <c r="I35" s="4"/>
      <c r="J35" s="4"/>
      <c r="K35" s="4"/>
      <c r="M35" s="114"/>
      <c r="N35" s="114"/>
      <c r="O35" s="114"/>
      <c r="P35" s="1" t="s">
        <v>137</v>
      </c>
      <c r="Q35" s="173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127</v>
      </c>
      <c r="I36" s="4"/>
      <c r="J36" s="4"/>
      <c r="K36" s="4"/>
      <c r="M36" s="114"/>
      <c r="N36" s="114"/>
      <c r="O36" s="114"/>
      <c r="P36" s="1" t="s">
        <v>126</v>
      </c>
      <c r="Q36" s="173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128</v>
      </c>
      <c r="I37" s="4"/>
      <c r="J37" s="4"/>
      <c r="K37" s="4"/>
      <c r="M37" s="114"/>
      <c r="N37" s="114"/>
      <c r="O37" s="114"/>
      <c r="P37" s="1" t="s">
        <v>127</v>
      </c>
      <c r="Q37" s="173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129</v>
      </c>
      <c r="I38" s="4"/>
      <c r="J38" s="4"/>
      <c r="K38" s="4"/>
      <c r="M38" s="114"/>
      <c r="N38" s="114"/>
      <c r="O38" s="114"/>
      <c r="P38" s="1" t="s">
        <v>128</v>
      </c>
      <c r="Q38" s="173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130</v>
      </c>
      <c r="I39" s="4"/>
      <c r="J39" s="4"/>
      <c r="K39" s="4"/>
      <c r="M39" s="114"/>
      <c r="N39" s="114"/>
      <c r="O39" s="114"/>
      <c r="P39" s="1" t="s">
        <v>129</v>
      </c>
      <c r="Q39" s="173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131</v>
      </c>
      <c r="I40" s="4"/>
      <c r="J40" s="4"/>
      <c r="K40" s="4"/>
      <c r="M40" s="114"/>
      <c r="N40" s="114"/>
      <c r="O40" s="114"/>
      <c r="P40" s="1" t="s">
        <v>130</v>
      </c>
      <c r="Q40" s="173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132</v>
      </c>
      <c r="I41" s="4"/>
      <c r="J41" s="4"/>
      <c r="K41" s="4"/>
      <c r="M41" s="114"/>
      <c r="N41" s="114"/>
      <c r="O41" s="114"/>
      <c r="P41" s="1" t="s">
        <v>131</v>
      </c>
      <c r="Q41" s="173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133</v>
      </c>
      <c r="I42" s="4"/>
      <c r="J42" s="4"/>
      <c r="K42" s="4"/>
      <c r="M42" s="114"/>
      <c r="N42" s="114"/>
      <c r="O42" s="114"/>
      <c r="P42" s="1" t="s">
        <v>132</v>
      </c>
      <c r="Q42" s="173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134</v>
      </c>
      <c r="I43" s="4"/>
      <c r="J43" s="4"/>
      <c r="K43" s="4"/>
      <c r="M43" s="114"/>
      <c r="N43" s="114"/>
      <c r="O43" s="114"/>
      <c r="P43" s="1" t="s">
        <v>133</v>
      </c>
      <c r="Q43" s="173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135</v>
      </c>
      <c r="I44" s="4"/>
      <c r="J44" s="4"/>
      <c r="K44" s="4"/>
      <c r="M44" s="114"/>
      <c r="N44" s="114"/>
      <c r="O44" s="114"/>
      <c r="P44" s="1" t="s">
        <v>134</v>
      </c>
      <c r="Q44" s="173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136</v>
      </c>
      <c r="I45" s="4"/>
      <c r="J45" s="4"/>
      <c r="K45" s="4"/>
      <c r="M45" s="114"/>
      <c r="N45" s="114"/>
      <c r="O45" s="114"/>
      <c r="P45" s="1" t="s">
        <v>135</v>
      </c>
      <c r="Q45" s="173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136</v>
      </c>
      <c r="Q46" s="173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188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76" t="s">
        <v>186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SheetLayoutView="100" workbookViewId="0">
      <selection activeCell="B31" sqref="B3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88"/>
      <c r="D7" s="188"/>
      <c r="E7" s="188"/>
      <c r="F7" s="188"/>
      <c r="G7" s="188"/>
      <c r="H7" s="188"/>
      <c r="I7" s="188"/>
      <c r="J7" s="18"/>
      <c r="K7" s="11"/>
    </row>
    <row r="8" spans="1:13">
      <c r="A8" s="16"/>
      <c r="B8" s="188" t="s">
        <v>171</v>
      </c>
      <c r="C8" s="188"/>
      <c r="D8" s="188"/>
      <c r="E8" s="188"/>
      <c r="F8" s="188"/>
      <c r="G8" s="188"/>
      <c r="H8" s="188"/>
      <c r="I8" s="10"/>
      <c r="J8" s="18"/>
      <c r="K8" s="11"/>
    </row>
    <row r="9" spans="1:13" ht="15.75" customHeight="1">
      <c r="A9" s="16"/>
      <c r="B9" s="188" t="s">
        <v>121</v>
      </c>
      <c r="C9" s="188"/>
      <c r="D9" s="188"/>
      <c r="E9" s="188"/>
      <c r="F9" s="188"/>
      <c r="G9" s="188"/>
      <c r="H9" s="188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193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194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187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SheetLayoutView="100" workbookViewId="0">
      <pane ySplit="11" topLeftCell="A12" activePane="bottomLeft" state="frozen"/>
      <selection activeCell="T30" sqref="T30:U30"/>
      <selection pane="bottomLeft" activeCell="D45" sqref="D45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88" t="s">
        <v>172</v>
      </c>
      <c r="D7" s="188"/>
      <c r="E7" s="188"/>
      <c r="F7" s="188"/>
      <c r="G7" s="188"/>
      <c r="H7" s="188"/>
      <c r="I7" s="188"/>
      <c r="J7" s="18"/>
      <c r="K7" s="11"/>
    </row>
    <row r="8" spans="1:22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"/>
      <c r="K10" s="11"/>
    </row>
    <row r="11" spans="1:22">
      <c r="A11" s="16"/>
      <c r="B11" s="11"/>
      <c r="C11" s="85">
        <v>2004</v>
      </c>
      <c r="D11" s="85">
        <v>2005</v>
      </c>
      <c r="E11" s="85">
        <v>2006</v>
      </c>
      <c r="F11" s="85">
        <v>2007</v>
      </c>
      <c r="G11" s="85">
        <v>2008</v>
      </c>
      <c r="H11" s="85">
        <v>2009</v>
      </c>
      <c r="I11" s="85">
        <v>2010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48</v>
      </c>
      <c r="C13" s="27">
        <v>78.209711659058172</v>
      </c>
      <c r="D13" s="27">
        <v>78.62512748318747</v>
      </c>
      <c r="E13" s="27">
        <v>79.09242048213666</v>
      </c>
      <c r="F13" s="27">
        <v>79.505985490778869</v>
      </c>
      <c r="G13" s="27">
        <v>79.892187175967848</v>
      </c>
      <c r="H13" s="27">
        <v>80.247794682705717</v>
      </c>
      <c r="I13" s="36">
        <v>80.56984332212474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57</v>
      </c>
      <c r="C14" s="27">
        <v>65.99995636000024</v>
      </c>
      <c r="D14" s="27">
        <v>67.45914500613695</v>
      </c>
      <c r="E14" s="27">
        <v>63.759787667871102</v>
      </c>
      <c r="F14" s="27">
        <v>64.033826125733782</v>
      </c>
      <c r="G14" s="27">
        <v>64.704149273720319</v>
      </c>
      <c r="H14" s="27">
        <v>67.717204145851639</v>
      </c>
      <c r="I14" s="36">
        <v>70.712103680753671</v>
      </c>
      <c r="J14" s="18"/>
      <c r="K14" s="11"/>
      <c r="L14" s="23"/>
      <c r="M14" s="34"/>
    </row>
    <row r="15" spans="1:22">
      <c r="A15" s="16"/>
      <c r="B15" s="11" t="s">
        <v>56</v>
      </c>
      <c r="C15" s="27">
        <v>57.577303971265216</v>
      </c>
      <c r="D15" s="27">
        <v>59.925584443948132</v>
      </c>
      <c r="E15" s="27">
        <v>56.743975000852707</v>
      </c>
      <c r="F15" s="27">
        <v>58.268352998325547</v>
      </c>
      <c r="G15" s="27">
        <v>58.768680822116302</v>
      </c>
      <c r="H15" s="27">
        <v>60.258453825095728</v>
      </c>
      <c r="I15" s="36">
        <v>64.650397486314006</v>
      </c>
      <c r="J15" s="18"/>
      <c r="K15" s="11"/>
      <c r="M15" s="34"/>
    </row>
    <row r="16" spans="1:22">
      <c r="A16" s="16"/>
      <c r="B16" s="106" t="s">
        <v>58</v>
      </c>
      <c r="C16" s="53">
        <v>12.76160296651293</v>
      </c>
      <c r="D16" s="53">
        <v>11.167598904479034</v>
      </c>
      <c r="E16" s="53">
        <v>11.00351643440343</v>
      </c>
      <c r="F16" s="53">
        <v>9.0037744462243463</v>
      </c>
      <c r="G16" s="53">
        <v>9.1732513764381949</v>
      </c>
      <c r="H16" s="53">
        <v>11.01456582331064</v>
      </c>
      <c r="I16" s="36">
        <v>8.5723822085840489</v>
      </c>
      <c r="J16" s="18"/>
      <c r="K16" s="11"/>
    </row>
    <row r="17" spans="1:12">
      <c r="A17" s="16"/>
      <c r="B17" s="11" t="s">
        <v>59</v>
      </c>
      <c r="C17" s="27">
        <v>11.74047865864816</v>
      </c>
      <c r="D17" s="27">
        <v>10.228002805731991</v>
      </c>
      <c r="E17" s="27">
        <v>10.140418356481879</v>
      </c>
      <c r="F17" s="27">
        <v>8.1016152489885886</v>
      </c>
      <c r="G17" s="27">
        <v>8.7402612708397047</v>
      </c>
      <c r="H17" s="27">
        <v>10.392063354626959</v>
      </c>
      <c r="I17" s="36">
        <v>8.3243494218416334</v>
      </c>
      <c r="J17" s="18"/>
      <c r="K17" s="11"/>
    </row>
    <row r="18" spans="1:12">
      <c r="A18" s="16"/>
      <c r="B18" s="11" t="s">
        <v>60</v>
      </c>
      <c r="C18" s="27">
        <v>1.02112430786477</v>
      </c>
      <c r="D18" s="27">
        <v>0.93958694285358257</v>
      </c>
      <c r="E18" s="27">
        <v>0.86308859301459351</v>
      </c>
      <c r="F18" s="27">
        <v>0.90216845309348814</v>
      </c>
      <c r="G18" s="27">
        <v>0.43298112277401118</v>
      </c>
      <c r="H18" s="27">
        <v>0.62248562334978907</v>
      </c>
      <c r="I18" s="36">
        <v>0.24802486616803485</v>
      </c>
      <c r="J18" s="18"/>
      <c r="K18" s="11"/>
    </row>
    <row r="19" spans="1:12">
      <c r="A19" s="16"/>
      <c r="B19" s="11" t="s">
        <v>45</v>
      </c>
      <c r="C19" s="27">
        <v>32.681099382444678</v>
      </c>
      <c r="D19" s="27">
        <v>36.422721008847617</v>
      </c>
      <c r="E19" s="27">
        <v>29.367292208926699</v>
      </c>
      <c r="F19" s="27">
        <v>32.996512670482481</v>
      </c>
      <c r="G19" s="27">
        <v>28.403628126876292</v>
      </c>
      <c r="H19" s="27">
        <v>28.344169375115598</v>
      </c>
      <c r="I19" s="36">
        <v>33.368516524733934</v>
      </c>
      <c r="J19" s="18"/>
      <c r="K19" s="11"/>
    </row>
    <row r="20" spans="1:12">
      <c r="A20" s="16"/>
      <c r="B20" s="11" t="s">
        <v>38</v>
      </c>
      <c r="C20" s="27">
        <v>16.059285922928034</v>
      </c>
      <c r="D20" s="27">
        <v>16.023582651669436</v>
      </c>
      <c r="E20" s="27">
        <v>8.8579925422073611</v>
      </c>
      <c r="F20" s="27">
        <v>8.3815679219368349</v>
      </c>
      <c r="G20" s="27">
        <v>7.3377818675579549</v>
      </c>
      <c r="H20" s="27">
        <v>9.191268996061897</v>
      </c>
      <c r="I20" s="36">
        <v>11.393564073922088</v>
      </c>
      <c r="J20" s="18"/>
      <c r="K20" s="11"/>
    </row>
    <row r="21" spans="1:12">
      <c r="A21" s="16"/>
      <c r="B21" s="11" t="s">
        <v>47</v>
      </c>
      <c r="C21" s="27">
        <v>4.2563169447852163</v>
      </c>
      <c r="D21" s="27">
        <v>3.7070564562462285</v>
      </c>
      <c r="E21" s="27">
        <v>20.449791360501774</v>
      </c>
      <c r="F21" s="27">
        <v>24.750394970589049</v>
      </c>
      <c r="G21" s="27">
        <v>19.85939903466975</v>
      </c>
      <c r="H21" s="27">
        <v>18.025054738912484</v>
      </c>
      <c r="I21" s="36">
        <v>20.968833569485259</v>
      </c>
      <c r="J21" s="18"/>
      <c r="K21" s="11"/>
    </row>
    <row r="22" spans="1:12">
      <c r="A22" s="16"/>
      <c r="B22" s="11" t="s">
        <v>39</v>
      </c>
      <c r="C22" s="27">
        <v>22.161417846107749</v>
      </c>
      <c r="D22" s="27">
        <v>27.53555302100078</v>
      </c>
      <c r="E22" s="27">
        <v>25.043682738967966</v>
      </c>
      <c r="F22" s="27">
        <v>29.133025094759159</v>
      </c>
      <c r="G22" s="27">
        <v>24.782633613226167</v>
      </c>
      <c r="H22" s="27">
        <v>23.65823546475097</v>
      </c>
      <c r="I22" s="36">
        <v>27.901276693622762</v>
      </c>
      <c r="J22" s="18"/>
      <c r="K22" s="11"/>
    </row>
    <row r="23" spans="1:12">
      <c r="A23" s="16"/>
      <c r="B23" s="11" t="s">
        <v>46</v>
      </c>
      <c r="C23" s="27">
        <v>9.6358543845606484</v>
      </c>
      <c r="D23" s="27">
        <v>10.314452751790046</v>
      </c>
      <c r="E23" s="27">
        <v>7.4305235308211088</v>
      </c>
      <c r="F23" s="27">
        <v>10.142263458919587</v>
      </c>
      <c r="G23" s="27">
        <v>12.754946032987085</v>
      </c>
      <c r="H23" s="27">
        <v>10.206267744453589</v>
      </c>
      <c r="I23" s="36">
        <v>14.225945631434922</v>
      </c>
      <c r="J23" s="18"/>
      <c r="K23" s="11"/>
    </row>
    <row r="24" spans="1:12">
      <c r="A24" s="16"/>
      <c r="B24" s="11" t="s">
        <v>38</v>
      </c>
      <c r="C24" s="27">
        <v>4.898868399686938</v>
      </c>
      <c r="D24" s="27">
        <v>5.2351201395138425</v>
      </c>
      <c r="E24" s="27">
        <v>2.5773337660980213</v>
      </c>
      <c r="F24" s="27">
        <v>3.1792945722076764</v>
      </c>
      <c r="G24" s="27">
        <v>3.5954204123547613</v>
      </c>
      <c r="H24" s="27">
        <v>3.6845293464246289</v>
      </c>
      <c r="I24" s="36">
        <v>5.7330147044671325</v>
      </c>
      <c r="J24" s="18"/>
      <c r="K24" s="11"/>
    </row>
    <row r="25" spans="1:12">
      <c r="A25" s="16"/>
      <c r="B25" s="11" t="s">
        <v>47</v>
      </c>
      <c r="C25" s="27">
        <v>1.5964652264781993</v>
      </c>
      <c r="D25" s="27">
        <v>1.1754885378743145</v>
      </c>
      <c r="E25" s="27">
        <v>4.8412103272425693</v>
      </c>
      <c r="F25" s="27">
        <v>7.1892653523904029</v>
      </c>
      <c r="G25" s="27">
        <v>8.9070453729650758</v>
      </c>
      <c r="H25" s="27">
        <v>6.993121376358113</v>
      </c>
      <c r="I25" s="36">
        <v>8.8849439148088365</v>
      </c>
      <c r="J25" s="18"/>
      <c r="K25" s="11"/>
    </row>
    <row r="26" spans="1:12">
      <c r="A26" s="16"/>
      <c r="B26" s="11" t="s">
        <v>39</v>
      </c>
      <c r="C26" s="27">
        <v>6.4527465689804764</v>
      </c>
      <c r="D26" s="27">
        <v>7.1492146028809751</v>
      </c>
      <c r="E26" s="27">
        <v>6.1840075742672944</v>
      </c>
      <c r="F26" s="27">
        <v>8.4616496030301462</v>
      </c>
      <c r="G26" s="27">
        <v>11.048712419904644</v>
      </c>
      <c r="H26" s="27">
        <v>8.4755949856157677</v>
      </c>
      <c r="I26" s="36">
        <v>11.321193785802484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190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186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51</v>
      </c>
      <c r="E43" s="23" t="s">
        <v>49</v>
      </c>
      <c r="K43" s="58"/>
      <c r="L43" s="58"/>
    </row>
    <row r="44" spans="1:12">
      <c r="B44" s="23" t="s">
        <v>52</v>
      </c>
      <c r="C44" s="23"/>
      <c r="D44" s="23"/>
      <c r="E44" s="23" t="s">
        <v>50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B38" sqref="B3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88" t="s">
        <v>33</v>
      </c>
      <c r="D7" s="188"/>
      <c r="E7" s="188"/>
      <c r="F7" s="188"/>
      <c r="G7" s="188"/>
      <c r="H7" s="188"/>
      <c r="I7" s="188"/>
      <c r="J7" s="188"/>
      <c r="K7" s="188"/>
      <c r="L7" s="18"/>
      <c r="M7" s="11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  <c r="M10" s="11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25</v>
      </c>
      <c r="C13" s="27">
        <v>80.851522212025259</v>
      </c>
      <c r="D13" s="27">
        <v>81.155778244957332</v>
      </c>
      <c r="E13" s="27">
        <v>81.518068280179818</v>
      </c>
      <c r="F13" s="27">
        <v>81.933945219037454</v>
      </c>
      <c r="G13" s="27">
        <v>82.334703492516482</v>
      </c>
      <c r="H13" s="27">
        <v>82.702416016450883</v>
      </c>
      <c r="I13" s="27">
        <v>83.032150697358574</v>
      </c>
      <c r="J13" s="36">
        <v>83.31868357779652</v>
      </c>
      <c r="K13" s="45">
        <v>1</v>
      </c>
      <c r="L13" s="18"/>
      <c r="M13" s="11"/>
    </row>
    <row r="14" spans="1:15">
      <c r="A14" s="16"/>
      <c r="B14" s="11" t="s">
        <v>23</v>
      </c>
      <c r="C14" s="27">
        <v>81.259967549727335</v>
      </c>
      <c r="D14" s="27">
        <v>81.623259296917396</v>
      </c>
      <c r="E14" s="27">
        <v>81.950181115404931</v>
      </c>
      <c r="F14" s="27">
        <v>82.141741138532481</v>
      </c>
      <c r="G14" s="27">
        <v>82.401707345387493</v>
      </c>
      <c r="H14" s="27">
        <v>82.631325156214629</v>
      </c>
      <c r="I14" s="27">
        <v>82.845786976636802</v>
      </c>
      <c r="J14" s="36">
        <v>83.016601685841735</v>
      </c>
      <c r="K14" s="45">
        <v>2</v>
      </c>
      <c r="L14" s="18"/>
      <c r="M14" s="11"/>
    </row>
    <row r="15" spans="1:15">
      <c r="A15" s="16"/>
      <c r="B15" s="11" t="s">
        <v>12</v>
      </c>
      <c r="C15" s="27"/>
      <c r="D15" s="27"/>
      <c r="E15" s="27"/>
      <c r="F15" s="27">
        <v>80.348253301989985</v>
      </c>
      <c r="G15" s="27">
        <v>80.828798360088598</v>
      </c>
      <c r="H15" s="27">
        <v>81.331353963148459</v>
      </c>
      <c r="I15" s="27">
        <v>81.832103479735991</v>
      </c>
      <c r="J15" s="36">
        <v>82.272484101653916</v>
      </c>
      <c r="K15" s="45">
        <v>3</v>
      </c>
      <c r="L15" s="18"/>
      <c r="M15" s="11"/>
    </row>
    <row r="16" spans="1:15">
      <c r="A16" s="16"/>
      <c r="B16" s="11" t="s">
        <v>24</v>
      </c>
      <c r="C16" s="27">
        <v>78.770660790240456</v>
      </c>
      <c r="D16" s="27">
        <v>79.032419759643886</v>
      </c>
      <c r="E16" s="27">
        <v>79.424073029088092</v>
      </c>
      <c r="F16" s="27">
        <v>79.938111834497576</v>
      </c>
      <c r="G16" s="27">
        <v>80.38986058272657</v>
      </c>
      <c r="H16" s="27">
        <v>80.808572516273159</v>
      </c>
      <c r="I16" s="27">
        <v>81.183303297825589</v>
      </c>
      <c r="J16" s="36">
        <v>81.491793260094042</v>
      </c>
      <c r="K16" s="45">
        <v>4</v>
      </c>
      <c r="L16" s="18"/>
      <c r="M16" s="11"/>
    </row>
    <row r="17" spans="1:15">
      <c r="A17" s="16"/>
      <c r="B17" s="11" t="s">
        <v>21</v>
      </c>
      <c r="C17" s="27">
        <v>78.577111315275474</v>
      </c>
      <c r="D17" s="27">
        <v>78.881696081974326</v>
      </c>
      <c r="E17" s="27">
        <v>79.260178853090196</v>
      </c>
      <c r="F17" s="27">
        <v>79.707097714290782</v>
      </c>
      <c r="G17" s="27">
        <v>80.14230731999686</v>
      </c>
      <c r="H17" s="27">
        <v>80.569361935440568</v>
      </c>
      <c r="I17" s="27">
        <v>80.971439285540669</v>
      </c>
      <c r="J17" s="36">
        <v>81.314205234024413</v>
      </c>
      <c r="K17" s="45">
        <v>5</v>
      </c>
      <c r="L17" s="18"/>
      <c r="M17" s="11"/>
    </row>
    <row r="18" spans="1:15">
      <c r="A18" s="16"/>
      <c r="B18" s="11" t="s">
        <v>4</v>
      </c>
      <c r="C18" s="27"/>
      <c r="D18" s="27"/>
      <c r="E18" s="27"/>
      <c r="F18" s="27">
        <v>79.57973192049387</v>
      </c>
      <c r="G18" s="27">
        <v>79.970195139978102</v>
      </c>
      <c r="H18" s="27">
        <v>80.321933564249079</v>
      </c>
      <c r="I18" s="27">
        <v>80.622929202528752</v>
      </c>
      <c r="J18" s="36">
        <v>80.860462473723089</v>
      </c>
      <c r="K18" s="45">
        <v>6</v>
      </c>
      <c r="L18" s="18"/>
      <c r="M18" s="11"/>
    </row>
    <row r="19" spans="1:15">
      <c r="A19" s="16"/>
      <c r="B19" s="11" t="s">
        <v>26</v>
      </c>
      <c r="C19" s="27">
        <v>78.614861720139572</v>
      </c>
      <c r="D19" s="27">
        <v>78.736427599476073</v>
      </c>
      <c r="E19" s="27">
        <v>78.98423471520708</v>
      </c>
      <c r="F19" s="27">
        <v>79.401809987913424</v>
      </c>
      <c r="G19" s="27">
        <v>79.783429468724975</v>
      </c>
      <c r="H19" s="27">
        <v>80.167374826556497</v>
      </c>
      <c r="I19" s="27">
        <v>80.532325488977875</v>
      </c>
      <c r="J19" s="36">
        <v>80.832251221426148</v>
      </c>
      <c r="K19" s="45">
        <v>7</v>
      </c>
      <c r="L19" s="18"/>
      <c r="M19" s="11"/>
    </row>
    <row r="20" spans="1:15">
      <c r="A20" s="16"/>
      <c r="B20" s="11" t="s">
        <v>11</v>
      </c>
      <c r="C20" s="27">
        <v>77.477069626604191</v>
      </c>
      <c r="D20" s="27">
        <v>77.77629007353336</v>
      </c>
      <c r="E20" s="27">
        <v>78.169968319401505</v>
      </c>
      <c r="F20" s="27">
        <v>78.662240643122644</v>
      </c>
      <c r="G20" s="27">
        <v>79.125067492799062</v>
      </c>
      <c r="H20" s="27">
        <v>79.639174997296934</v>
      </c>
      <c r="I20" s="27">
        <v>80.175346455471058</v>
      </c>
      <c r="J20" s="36">
        <v>80.6908366494863</v>
      </c>
      <c r="K20" s="45">
        <v>8</v>
      </c>
      <c r="L20" s="18"/>
      <c r="M20" s="11"/>
    </row>
    <row r="21" spans="1:15">
      <c r="A21" s="16"/>
      <c r="B21" s="12" t="s">
        <v>5</v>
      </c>
      <c r="C21" s="50">
        <v>77.842035541642318</v>
      </c>
      <c r="D21" s="50">
        <v>78.209711659058172</v>
      </c>
      <c r="E21" s="50">
        <v>78.62512748318747</v>
      </c>
      <c r="F21" s="50">
        <v>79.09242048213666</v>
      </c>
      <c r="G21" s="50">
        <v>79.505985490778869</v>
      </c>
      <c r="H21" s="50">
        <v>79.892187175967848</v>
      </c>
      <c r="I21" s="50">
        <v>80.247794682705717</v>
      </c>
      <c r="J21" s="50">
        <v>80.56984332212474</v>
      </c>
      <c r="K21" s="107">
        <v>9</v>
      </c>
      <c r="L21" s="18"/>
      <c r="M21" s="11"/>
    </row>
    <row r="22" spans="1:15">
      <c r="A22" s="16"/>
      <c r="B22" s="11" t="s">
        <v>15</v>
      </c>
      <c r="C22" s="27"/>
      <c r="D22" s="27"/>
      <c r="E22" s="27"/>
      <c r="F22" s="27">
        <v>78.414435754494164</v>
      </c>
      <c r="G22" s="27">
        <v>78.876272513704009</v>
      </c>
      <c r="H22" s="27">
        <v>79.286130282562254</v>
      </c>
      <c r="I22" s="27">
        <v>79.610387023524183</v>
      </c>
      <c r="J22" s="36">
        <v>79.878321788827733</v>
      </c>
      <c r="K22" s="45">
        <v>10</v>
      </c>
      <c r="L22" s="18"/>
      <c r="M22" s="11"/>
    </row>
    <row r="23" spans="1:15">
      <c r="A23" s="16"/>
      <c r="B23" s="11" t="s">
        <v>10</v>
      </c>
      <c r="C23" s="27"/>
      <c r="D23" s="27"/>
      <c r="E23" s="27"/>
      <c r="F23" s="27">
        <v>77.423971099414587</v>
      </c>
      <c r="G23" s="27">
        <v>77.966700102948536</v>
      </c>
      <c r="H23" s="27">
        <v>78.549123856795788</v>
      </c>
      <c r="I23" s="27">
        <v>79.123541783919919</v>
      </c>
      <c r="J23" s="36">
        <v>79.626184222492071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8</v>
      </c>
      <c r="C24" s="27">
        <v>76.96684451191777</v>
      </c>
      <c r="D24" s="27">
        <v>77.152864652075621</v>
      </c>
      <c r="E24" s="27">
        <v>77.413809826214347</v>
      </c>
      <c r="F24" s="27">
        <v>77.751774463812822</v>
      </c>
      <c r="G24" s="27">
        <v>78.117081069794096</v>
      </c>
      <c r="H24" s="27">
        <v>78.505117536200089</v>
      </c>
      <c r="I24" s="27">
        <v>78.87884707679622</v>
      </c>
      <c r="J24" s="36">
        <v>79.202777482495321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28</v>
      </c>
      <c r="C25" s="28">
        <v>75.937936080153278</v>
      </c>
      <c r="D25" s="28">
        <v>76.354001739542056</v>
      </c>
      <c r="E25" s="28">
        <v>76.764653322984771</v>
      </c>
      <c r="F25" s="28">
        <v>77.16364581085486</v>
      </c>
      <c r="G25" s="28">
        <v>77.56486063871526</v>
      </c>
      <c r="H25" s="28">
        <v>77.953021113938618</v>
      </c>
      <c r="I25" s="28">
        <v>78.316635244541118</v>
      </c>
      <c r="J25" s="50">
        <v>78.62220697852085</v>
      </c>
      <c r="K25" s="45" t="s">
        <v>63</v>
      </c>
      <c r="L25" s="18"/>
      <c r="M25" s="11"/>
    </row>
    <row r="26" spans="1:15">
      <c r="A26" s="16"/>
      <c r="B26" s="11" t="s">
        <v>18</v>
      </c>
      <c r="C26" s="27"/>
      <c r="D26" s="27"/>
      <c r="E26" s="27"/>
      <c r="F26" s="27">
        <v>77.107259891354545</v>
      </c>
      <c r="G26" s="27">
        <v>77.358182431575798</v>
      </c>
      <c r="H26" s="27">
        <v>77.65596098873381</v>
      </c>
      <c r="I26" s="27">
        <v>78.017232507111601</v>
      </c>
      <c r="J26" s="36">
        <v>78.386562430559778</v>
      </c>
      <c r="K26" s="45">
        <v>13</v>
      </c>
      <c r="L26" s="18"/>
      <c r="M26" s="11"/>
    </row>
    <row r="27" spans="1:15">
      <c r="A27" s="16"/>
      <c r="B27" s="11" t="s">
        <v>27</v>
      </c>
      <c r="C27" s="27">
        <v>76.231788529245762</v>
      </c>
      <c r="D27" s="27">
        <v>76.3563082769044</v>
      </c>
      <c r="E27" s="27">
        <v>76.543902517707991</v>
      </c>
      <c r="F27" s="27">
        <v>76.855051224207671</v>
      </c>
      <c r="G27" s="27">
        <v>77.178523452142514</v>
      </c>
      <c r="H27" s="27">
        <v>77.51627128259959</v>
      </c>
      <c r="I27" s="27">
        <v>77.845461902725503</v>
      </c>
      <c r="J27" s="36">
        <v>78.141096745271767</v>
      </c>
      <c r="K27" s="45">
        <v>14</v>
      </c>
      <c r="L27" s="18"/>
      <c r="M27" s="11"/>
    </row>
    <row r="28" spans="1:15">
      <c r="A28" s="16"/>
      <c r="B28" s="11" t="s">
        <v>6</v>
      </c>
      <c r="C28" s="27">
        <v>75.922683989468652</v>
      </c>
      <c r="D28" s="27">
        <v>76.124311292018561</v>
      </c>
      <c r="E28" s="27">
        <v>76.355796817174209</v>
      </c>
      <c r="F28" s="27">
        <v>76.639293283142322</v>
      </c>
      <c r="G28" s="27">
        <v>76.949919110545849</v>
      </c>
      <c r="H28" s="27">
        <v>77.305672654548601</v>
      </c>
      <c r="I28" s="27">
        <v>77.688342240156643</v>
      </c>
      <c r="J28" s="36">
        <v>78.046943156568886</v>
      </c>
      <c r="K28" s="45">
        <v>15</v>
      </c>
      <c r="L28" s="18"/>
      <c r="M28" s="11"/>
    </row>
    <row r="29" spans="1:15">
      <c r="A29" s="16"/>
      <c r="B29" s="11" t="s">
        <v>20</v>
      </c>
      <c r="C29" s="27">
        <v>75.535523455873488</v>
      </c>
      <c r="D29" s="27">
        <v>75.896759948798717</v>
      </c>
      <c r="E29" s="27">
        <v>76.252225376509642</v>
      </c>
      <c r="F29" s="27">
        <v>76.550450724452503</v>
      </c>
      <c r="G29" s="27">
        <v>76.872435117839032</v>
      </c>
      <c r="H29" s="27">
        <v>77.177828658327655</v>
      </c>
      <c r="I29" s="27">
        <v>77.455642918226857</v>
      </c>
      <c r="J29" s="36">
        <v>77.684287188201722</v>
      </c>
      <c r="K29" s="45">
        <v>16</v>
      </c>
      <c r="L29" s="18"/>
      <c r="M29" s="11"/>
    </row>
    <row r="30" spans="1:15">
      <c r="A30" s="16"/>
      <c r="B30" s="11" t="s">
        <v>9</v>
      </c>
      <c r="C30" s="27">
        <v>75.248223466418111</v>
      </c>
      <c r="D30" s="27">
        <v>75.549253678655262</v>
      </c>
      <c r="E30" s="27">
        <v>75.904737591732868</v>
      </c>
      <c r="F30" s="27">
        <v>76.24504516765623</v>
      </c>
      <c r="G30" s="27">
        <v>76.590730645224156</v>
      </c>
      <c r="H30" s="27">
        <v>76.932526208936423</v>
      </c>
      <c r="I30" s="27">
        <v>77.250570621687487</v>
      </c>
      <c r="J30" s="36">
        <v>77.524304085367078</v>
      </c>
      <c r="K30" s="45">
        <v>17</v>
      </c>
      <c r="L30" s="18"/>
      <c r="M30" s="11"/>
    </row>
    <row r="31" spans="1:15">
      <c r="A31" s="16"/>
      <c r="B31" s="11" t="s">
        <v>16</v>
      </c>
      <c r="C31" s="27"/>
      <c r="D31" s="27"/>
      <c r="E31" s="27"/>
      <c r="F31" s="27">
        <v>75.609434493384882</v>
      </c>
      <c r="G31" s="27">
        <v>76.082414139795134</v>
      </c>
      <c r="H31" s="27">
        <v>76.569909799356594</v>
      </c>
      <c r="I31" s="27">
        <v>77.040621274854885</v>
      </c>
      <c r="J31" s="36">
        <v>77.431609359048252</v>
      </c>
      <c r="K31" s="45">
        <v>18</v>
      </c>
      <c r="L31" s="18"/>
      <c r="M31" s="11"/>
    </row>
    <row r="32" spans="1:15">
      <c r="A32" s="16"/>
      <c r="B32" s="11" t="s">
        <v>22</v>
      </c>
      <c r="C32" s="27">
        <v>74.382802446102517</v>
      </c>
      <c r="D32" s="27">
        <v>74.552726460203829</v>
      </c>
      <c r="E32" s="27">
        <v>74.825086395321364</v>
      </c>
      <c r="F32" s="27">
        <v>75.302754736405831</v>
      </c>
      <c r="G32" s="27">
        <v>75.760592482613319</v>
      </c>
      <c r="H32" s="27">
        <v>76.266531000299111</v>
      </c>
      <c r="I32" s="27">
        <v>76.78922816952948</v>
      </c>
      <c r="J32" s="36">
        <v>77.262944522481689</v>
      </c>
      <c r="K32" s="45">
        <v>19</v>
      </c>
      <c r="L32" s="18"/>
      <c r="M32" s="11"/>
    </row>
    <row r="33" spans="1:14">
      <c r="A33" s="16"/>
      <c r="B33" s="11" t="s">
        <v>7</v>
      </c>
      <c r="C33" s="27"/>
      <c r="D33" s="27"/>
      <c r="E33" s="27"/>
      <c r="F33" s="27">
        <v>73.425229296823062</v>
      </c>
      <c r="G33" s="27">
        <v>73.825487640203889</v>
      </c>
      <c r="H33" s="27">
        <v>74.249726177437012</v>
      </c>
      <c r="I33" s="27">
        <v>74.659055500853754</v>
      </c>
      <c r="J33" s="36">
        <v>75.042390637028959</v>
      </c>
      <c r="K33" s="45">
        <v>20</v>
      </c>
      <c r="L33" s="18"/>
      <c r="M33" s="11"/>
    </row>
    <row r="34" spans="1:14">
      <c r="A34" s="16"/>
      <c r="B34" s="11" t="s">
        <v>19</v>
      </c>
      <c r="C34" s="27"/>
      <c r="D34" s="27"/>
      <c r="E34" s="27"/>
      <c r="F34" s="27">
        <v>73.065983163842532</v>
      </c>
      <c r="G34" s="27">
        <v>73.469065249028333</v>
      </c>
      <c r="H34" s="27">
        <v>73.928442928630346</v>
      </c>
      <c r="I34" s="27">
        <v>74.398593923126143</v>
      </c>
      <c r="J34" s="36">
        <v>74.849320949970434</v>
      </c>
      <c r="K34" s="45">
        <v>21</v>
      </c>
      <c r="L34" s="18"/>
      <c r="M34" s="11"/>
    </row>
    <row r="35" spans="1:14">
      <c r="A35" s="16"/>
      <c r="B35" s="11" t="s">
        <v>17</v>
      </c>
      <c r="C35" s="27"/>
      <c r="D35" s="27"/>
      <c r="E35" s="27"/>
      <c r="F35" s="27">
        <v>73.433985373264406</v>
      </c>
      <c r="G35" s="27">
        <v>73.584313169559337</v>
      </c>
      <c r="H35" s="27">
        <v>73.830414791230638</v>
      </c>
      <c r="I35" s="27">
        <v>74.129329573070692</v>
      </c>
      <c r="J35" s="36">
        <v>74.432435879290864</v>
      </c>
      <c r="K35" s="45">
        <v>22</v>
      </c>
      <c r="L35" s="18"/>
      <c r="M35" s="11"/>
    </row>
    <row r="36" spans="1:14" ht="14.25" customHeight="1">
      <c r="A36" s="16"/>
      <c r="B36" s="11" t="s">
        <v>13</v>
      </c>
      <c r="C36" s="27"/>
      <c r="D36" s="27"/>
      <c r="E36" s="27"/>
      <c r="F36" s="27">
        <v>67.009275100721027</v>
      </c>
      <c r="G36" s="27">
        <v>67.409986593234891</v>
      </c>
      <c r="H36" s="27">
        <v>67.815454800316019</v>
      </c>
      <c r="I36" s="27">
        <v>68.164248607888268</v>
      </c>
      <c r="J36" s="36">
        <v>68.372466512599871</v>
      </c>
      <c r="K36" s="45">
        <v>23</v>
      </c>
      <c r="L36" s="18"/>
      <c r="M36" s="11"/>
    </row>
    <row r="37" spans="1:14">
      <c r="A37" s="16"/>
      <c r="B37" s="11" t="s">
        <v>14</v>
      </c>
      <c r="C37" s="27"/>
      <c r="D37" s="27"/>
      <c r="E37" s="27"/>
      <c r="F37" s="27">
        <v>68.72671124785704</v>
      </c>
      <c r="G37" s="27">
        <v>68.610930481928236</v>
      </c>
      <c r="H37" s="27">
        <v>68.486266035577543</v>
      </c>
      <c r="I37" s="27">
        <v>68.298155550279645</v>
      </c>
      <c r="J37" s="36">
        <v>68.091427263954046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190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183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184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185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186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8" t="s">
        <v>57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5</v>
      </c>
      <c r="C13" s="50">
        <v>68.706034972333995</v>
      </c>
      <c r="D13" s="50">
        <v>65.99995636000024</v>
      </c>
      <c r="E13" s="50">
        <v>67.45914500613695</v>
      </c>
      <c r="F13" s="50">
        <v>63.759787667871102</v>
      </c>
      <c r="G13" s="50">
        <v>64.033826125733782</v>
      </c>
      <c r="H13" s="50">
        <v>64.704149273720319</v>
      </c>
      <c r="I13" s="50">
        <v>67.717204145851639</v>
      </c>
      <c r="J13" s="50">
        <v>70.712103680753671</v>
      </c>
      <c r="K13" s="107">
        <v>1</v>
      </c>
      <c r="L13" s="18"/>
    </row>
    <row r="14" spans="1:15">
      <c r="A14" s="16"/>
      <c r="B14" s="11" t="s">
        <v>21</v>
      </c>
      <c r="C14" s="53">
        <v>70.418769860177193</v>
      </c>
      <c r="D14" s="53">
        <v>67.033671267097134</v>
      </c>
      <c r="E14" s="53">
        <v>65.701520883629257</v>
      </c>
      <c r="F14" s="53">
        <v>57.616246259085081</v>
      </c>
      <c r="G14" s="53">
        <v>62.76974874794832</v>
      </c>
      <c r="H14" s="53">
        <v>60.029698899739905</v>
      </c>
      <c r="I14" s="53">
        <v>68.409991603420053</v>
      </c>
      <c r="J14" s="36">
        <v>69.842351015304885</v>
      </c>
      <c r="K14" s="108">
        <v>2</v>
      </c>
      <c r="L14" s="18"/>
    </row>
    <row r="15" spans="1:15">
      <c r="A15" s="16"/>
      <c r="B15" s="11" t="s">
        <v>9</v>
      </c>
      <c r="C15" s="27">
        <v>69.145363787626678</v>
      </c>
      <c r="D15" s="27">
        <v>66.936845449844569</v>
      </c>
      <c r="E15" s="27">
        <v>66.1006966954902</v>
      </c>
      <c r="F15" s="27">
        <v>61.770524674830128</v>
      </c>
      <c r="G15" s="27">
        <v>64.290720534177098</v>
      </c>
      <c r="H15" s="27">
        <v>68.803416980539183</v>
      </c>
      <c r="I15" s="27">
        <v>67.650716545225393</v>
      </c>
      <c r="J15" s="36">
        <v>69.645766026880821</v>
      </c>
      <c r="K15" s="45">
        <v>3</v>
      </c>
      <c r="L15" s="18"/>
    </row>
    <row r="16" spans="1:15">
      <c r="A16" s="16"/>
      <c r="B16" s="11" t="s">
        <v>8</v>
      </c>
      <c r="C16" s="27">
        <v>71.602733094039479</v>
      </c>
      <c r="D16" s="27">
        <v>69.781281814082561</v>
      </c>
      <c r="E16" s="27">
        <v>66.934318585041979</v>
      </c>
      <c r="F16" s="27">
        <v>66.654668814282232</v>
      </c>
      <c r="G16" s="27">
        <v>69.557844052734765</v>
      </c>
      <c r="H16" s="27">
        <v>69.24472772234121</v>
      </c>
      <c r="I16" s="27">
        <v>68.030096579856206</v>
      </c>
      <c r="J16" s="36">
        <v>67.994378181265674</v>
      </c>
      <c r="K16" s="45">
        <v>4</v>
      </c>
      <c r="L16" s="18"/>
    </row>
    <row r="17" spans="1:15">
      <c r="A17" s="16"/>
      <c r="B17" s="11" t="s">
        <v>26</v>
      </c>
      <c r="C17" s="27">
        <v>69.013110945415335</v>
      </c>
      <c r="D17" s="27">
        <v>66.769773145370095</v>
      </c>
      <c r="E17" s="27">
        <v>68.77934700582901</v>
      </c>
      <c r="F17" s="27">
        <v>62.750707370903022</v>
      </c>
      <c r="G17" s="27">
        <v>66.453856707085563</v>
      </c>
      <c r="H17" s="27">
        <v>66.352042518876161</v>
      </c>
      <c r="I17" s="27">
        <v>68.762540532306161</v>
      </c>
      <c r="J17" s="36">
        <v>66.848286447277829</v>
      </c>
      <c r="K17" s="45">
        <v>5</v>
      </c>
      <c r="L17" s="18"/>
    </row>
    <row r="18" spans="1:15">
      <c r="A18" s="16"/>
      <c r="B18" s="11" t="s">
        <v>11</v>
      </c>
      <c r="C18" s="27">
        <v>68.020176831617576</v>
      </c>
      <c r="D18" s="27">
        <v>65.351925741433377</v>
      </c>
      <c r="E18" s="27">
        <v>63.845722943124052</v>
      </c>
      <c r="F18" s="27">
        <v>63.567606278223167</v>
      </c>
      <c r="G18" s="27">
        <v>63.898788172061124</v>
      </c>
      <c r="H18" s="27">
        <v>62.096669821830531</v>
      </c>
      <c r="I18" s="27">
        <v>68.082136715871272</v>
      </c>
      <c r="J18" s="36">
        <v>66.26174222250259</v>
      </c>
      <c r="K18" s="45">
        <v>6</v>
      </c>
      <c r="L18" s="18"/>
    </row>
    <row r="19" spans="1:15">
      <c r="A19" s="16"/>
      <c r="B19" s="11" t="s">
        <v>20</v>
      </c>
      <c r="C19" s="27">
        <v>66.470813260628532</v>
      </c>
      <c r="D19" s="27">
        <v>67.08982819825728</v>
      </c>
      <c r="E19" s="27">
        <v>65.895494314803358</v>
      </c>
      <c r="F19" s="27">
        <v>63.211248798079744</v>
      </c>
      <c r="G19" s="27">
        <v>62.430592493795324</v>
      </c>
      <c r="H19" s="27">
        <v>63.491523514254119</v>
      </c>
      <c r="I19" s="27">
        <v>66.645585427790152</v>
      </c>
      <c r="J19" s="36">
        <v>66.059376897780524</v>
      </c>
      <c r="K19" s="45">
        <v>7</v>
      </c>
      <c r="L19" s="18"/>
    </row>
    <row r="20" spans="1:15">
      <c r="A20" s="16"/>
      <c r="B20" s="11" t="s">
        <v>14</v>
      </c>
      <c r="C20" s="27"/>
      <c r="D20" s="27"/>
      <c r="E20" s="27"/>
      <c r="F20" s="27">
        <v>52.452348935635975</v>
      </c>
      <c r="G20" s="27">
        <v>60.732723044623036</v>
      </c>
      <c r="H20" s="27">
        <v>56.520595916074555</v>
      </c>
      <c r="I20" s="27">
        <v>63.809369132182781</v>
      </c>
      <c r="J20" s="36">
        <v>65.546022644127319</v>
      </c>
      <c r="K20" s="45">
        <v>8</v>
      </c>
      <c r="L20" s="18"/>
    </row>
    <row r="21" spans="1:15">
      <c r="A21" s="16"/>
      <c r="B21" s="11" t="s">
        <v>24</v>
      </c>
      <c r="C21" s="27">
        <v>66.283191026159187</v>
      </c>
      <c r="D21" s="27">
        <v>63.221299174895094</v>
      </c>
      <c r="E21" s="27">
        <v>63.836110987128656</v>
      </c>
      <c r="F21" s="27">
        <v>57.907147802007621</v>
      </c>
      <c r="G21" s="27">
        <v>59.089968211198851</v>
      </c>
      <c r="H21" s="27">
        <v>60.88568295207056</v>
      </c>
      <c r="I21" s="27">
        <v>64.567410747411756</v>
      </c>
      <c r="J21" s="36">
        <v>65.140636524915081</v>
      </c>
      <c r="K21" s="45">
        <v>9</v>
      </c>
      <c r="L21" s="18"/>
    </row>
    <row r="22" spans="1:15">
      <c r="A22" s="16"/>
      <c r="B22" s="11" t="s">
        <v>10</v>
      </c>
      <c r="C22" s="27"/>
      <c r="D22" s="27"/>
      <c r="E22" s="27"/>
      <c r="F22" s="27">
        <v>55.616863423818195</v>
      </c>
      <c r="G22" s="27">
        <v>61.676026673550901</v>
      </c>
      <c r="H22" s="27">
        <v>61.777798128984095</v>
      </c>
      <c r="I22" s="27">
        <v>64.264679179028136</v>
      </c>
      <c r="J22" s="36">
        <v>64.567741658089844</v>
      </c>
      <c r="K22" s="45">
        <v>10</v>
      </c>
      <c r="L22" s="18"/>
    </row>
    <row r="23" spans="1:15">
      <c r="A23" s="16"/>
      <c r="B23" s="11" t="s">
        <v>25</v>
      </c>
      <c r="C23" s="27">
        <v>63.702249793040501</v>
      </c>
      <c r="D23" s="27">
        <v>62.545077230031346</v>
      </c>
      <c r="E23" s="27">
        <v>59.491487546694856</v>
      </c>
      <c r="F23" s="27">
        <v>56.530768579521762</v>
      </c>
      <c r="G23" s="27">
        <v>60.434563036891106</v>
      </c>
      <c r="H23" s="27">
        <v>60.02745234533343</v>
      </c>
      <c r="I23" s="27">
        <v>64.787852415386112</v>
      </c>
      <c r="J23" s="36">
        <v>64.410016410611149</v>
      </c>
      <c r="K23" s="45">
        <v>11</v>
      </c>
      <c r="L23" s="18"/>
      <c r="N23" s="23"/>
      <c r="O23" s="34"/>
    </row>
    <row r="24" spans="1:15">
      <c r="A24" s="16"/>
      <c r="B24" s="11" t="s">
        <v>15</v>
      </c>
      <c r="C24" s="27"/>
      <c r="D24" s="27"/>
      <c r="E24" s="27"/>
      <c r="F24" s="27">
        <v>58.802440951033411</v>
      </c>
      <c r="G24" s="27">
        <v>62.895730094744131</v>
      </c>
      <c r="H24" s="27">
        <v>62.451874366767989</v>
      </c>
      <c r="I24" s="27">
        <v>64.370902904038303</v>
      </c>
      <c r="J24" s="36">
        <v>63.467308516601271</v>
      </c>
      <c r="K24" s="45">
        <v>12</v>
      </c>
      <c r="L24" s="18"/>
      <c r="N24" s="23"/>
      <c r="O24" s="34"/>
    </row>
    <row r="25" spans="1:15">
      <c r="A25" s="16"/>
      <c r="B25" s="12" t="s">
        <v>28</v>
      </c>
      <c r="C25" s="28">
        <v>63.884762863310144</v>
      </c>
      <c r="D25" s="28">
        <v>61.371965899597669</v>
      </c>
      <c r="E25" s="28">
        <v>61.317994850995753</v>
      </c>
      <c r="F25" s="28">
        <v>57.498742375179624</v>
      </c>
      <c r="G25" s="28">
        <v>59.502746018381067</v>
      </c>
      <c r="H25" s="28">
        <v>58.200956168753848</v>
      </c>
      <c r="I25" s="28">
        <v>63.110769238794639</v>
      </c>
      <c r="J25" s="50">
        <v>63.444123741731914</v>
      </c>
      <c r="K25" s="45"/>
      <c r="L25" s="18"/>
    </row>
    <row r="26" spans="1:15">
      <c r="A26" s="16"/>
      <c r="B26" s="11" t="s">
        <v>16</v>
      </c>
      <c r="C26" s="27"/>
      <c r="D26" s="27"/>
      <c r="E26" s="27"/>
      <c r="F26" s="27">
        <v>57.205868233200938</v>
      </c>
      <c r="G26" s="27">
        <v>61.140562218230151</v>
      </c>
      <c r="H26" s="27">
        <v>56.963255310624248</v>
      </c>
      <c r="I26" s="27">
        <v>56.713433458948124</v>
      </c>
      <c r="J26" s="36">
        <v>62.938121675800282</v>
      </c>
      <c r="K26" s="45">
        <v>13</v>
      </c>
      <c r="L26" s="18"/>
    </row>
    <row r="27" spans="1:15">
      <c r="A27" s="16"/>
      <c r="B27" s="11" t="s">
        <v>19</v>
      </c>
      <c r="C27" s="27"/>
      <c r="D27" s="27"/>
      <c r="E27" s="27"/>
      <c r="F27" s="27">
        <v>56.055410240484292</v>
      </c>
      <c r="G27" s="27">
        <v>57.413522841497802</v>
      </c>
      <c r="H27" s="27">
        <v>54.954917093816647</v>
      </c>
      <c r="I27" s="27">
        <v>61.896190523635852</v>
      </c>
      <c r="J27" s="36">
        <v>62.677174427984269</v>
      </c>
      <c r="K27" s="45">
        <v>14</v>
      </c>
      <c r="L27" s="18"/>
    </row>
    <row r="28" spans="1:15">
      <c r="A28" s="16"/>
      <c r="B28" s="11" t="s">
        <v>13</v>
      </c>
      <c r="C28" s="27"/>
      <c r="D28" s="27"/>
      <c r="E28" s="27"/>
      <c r="F28" s="27">
        <v>51.832777799310101</v>
      </c>
      <c r="G28" s="27">
        <v>50.183144942051797</v>
      </c>
      <c r="H28" s="27">
        <v>51.889885845821397</v>
      </c>
      <c r="I28" s="27">
        <v>56.732242873463925</v>
      </c>
      <c r="J28" s="36">
        <v>62.498439457902343</v>
      </c>
      <c r="K28" s="45">
        <v>15</v>
      </c>
      <c r="L28" s="18"/>
    </row>
    <row r="29" spans="1:15">
      <c r="A29" s="16"/>
      <c r="B29" s="11" t="s">
        <v>4</v>
      </c>
      <c r="C29" s="27"/>
      <c r="D29" s="27"/>
      <c r="E29" s="27"/>
      <c r="F29" s="27">
        <v>59.202510923674247</v>
      </c>
      <c r="G29" s="27">
        <v>58.503150485743795</v>
      </c>
      <c r="H29" s="27">
        <v>56.173213867957287</v>
      </c>
      <c r="I29" s="27">
        <v>59.573334278067826</v>
      </c>
      <c r="J29" s="36">
        <v>62.14480610350904</v>
      </c>
      <c r="K29" s="45">
        <v>16</v>
      </c>
      <c r="L29" s="18"/>
    </row>
    <row r="30" spans="1:15">
      <c r="A30" s="16"/>
      <c r="B30" s="11" t="s">
        <v>22</v>
      </c>
      <c r="C30" s="27">
        <v>64.450241876890814</v>
      </c>
      <c r="D30" s="27">
        <v>62.043024439120387</v>
      </c>
      <c r="E30" s="27">
        <v>59.854573311013759</v>
      </c>
      <c r="F30" s="27">
        <v>58.87092379622645</v>
      </c>
      <c r="G30" s="27">
        <v>61.17008404460578</v>
      </c>
      <c r="H30" s="27">
        <v>62.955194456165295</v>
      </c>
      <c r="I30" s="27">
        <v>62.463042111087304</v>
      </c>
      <c r="J30" s="36">
        <v>61.250632825947548</v>
      </c>
      <c r="K30" s="45">
        <v>17</v>
      </c>
      <c r="L30" s="18"/>
    </row>
    <row r="31" spans="1:15">
      <c r="A31" s="16"/>
      <c r="B31" s="11" t="s">
        <v>17</v>
      </c>
      <c r="C31" s="27"/>
      <c r="D31" s="27"/>
      <c r="E31" s="27"/>
      <c r="F31" s="27">
        <v>54.697412282209015</v>
      </c>
      <c r="G31" s="27">
        <v>59.59831854273704</v>
      </c>
      <c r="H31" s="27">
        <v>61.131031342623601</v>
      </c>
      <c r="I31" s="27">
        <v>61.941819410495427</v>
      </c>
      <c r="J31" s="36">
        <v>61.134281702383717</v>
      </c>
      <c r="K31" s="45">
        <v>18</v>
      </c>
      <c r="L31" s="18"/>
    </row>
    <row r="32" spans="1:15">
      <c r="A32" s="16"/>
      <c r="B32" s="11" t="s">
        <v>18</v>
      </c>
      <c r="C32" s="27"/>
      <c r="D32" s="27"/>
      <c r="E32" s="27"/>
      <c r="F32" s="27">
        <v>55.585726142972462</v>
      </c>
      <c r="G32" s="27">
        <v>60.025111041358215</v>
      </c>
      <c r="H32" s="27">
        <v>62.110508423195185</v>
      </c>
      <c r="I32" s="27">
        <v>61.182551157170437</v>
      </c>
      <c r="J32" s="36">
        <v>60.276468481098448</v>
      </c>
      <c r="K32" s="45">
        <v>19</v>
      </c>
      <c r="L32" s="18"/>
    </row>
    <row r="33" spans="1:14">
      <c r="A33" s="16"/>
      <c r="B33" s="11" t="s">
        <v>27</v>
      </c>
      <c r="C33" s="27">
        <v>57.240450931900789</v>
      </c>
      <c r="D33" s="27">
        <v>55.176880114543238</v>
      </c>
      <c r="E33" s="27">
        <v>56.537821137842379</v>
      </c>
      <c r="F33" s="27">
        <v>57.719486950629275</v>
      </c>
      <c r="G33" s="27">
        <v>55.911487734900945</v>
      </c>
      <c r="H33" s="27">
        <v>54.90703527554178</v>
      </c>
      <c r="I33" s="27">
        <v>59.435118561090519</v>
      </c>
      <c r="J33" s="36">
        <v>59.245201498266574</v>
      </c>
      <c r="K33" s="45">
        <v>20</v>
      </c>
      <c r="L33" s="18"/>
    </row>
    <row r="34" spans="1:14">
      <c r="A34" s="16"/>
      <c r="B34" s="11" t="s">
        <v>12</v>
      </c>
      <c r="C34" s="27"/>
      <c r="D34" s="27"/>
      <c r="E34" s="27"/>
      <c r="F34" s="27">
        <v>55.589305221564047</v>
      </c>
      <c r="G34" s="27">
        <v>62.518647704023635</v>
      </c>
      <c r="H34" s="27">
        <v>58.274967393166719</v>
      </c>
      <c r="I34" s="27">
        <v>60.62055096902931</v>
      </c>
      <c r="J34" s="36">
        <v>58.715305096692603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58.104414006350723</v>
      </c>
      <c r="G35" s="27">
        <v>60.658892189928416</v>
      </c>
      <c r="H35" s="27">
        <v>54.778265299471364</v>
      </c>
      <c r="I35" s="27">
        <v>57.6723003879722</v>
      </c>
      <c r="J35" s="36">
        <v>58.443632822011203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60.384997725216849</v>
      </c>
      <c r="D36" s="27">
        <v>58.714965070280286</v>
      </c>
      <c r="E36" s="27">
        <v>55.958859149698895</v>
      </c>
      <c r="F36" s="27">
        <v>53.700973620292203</v>
      </c>
      <c r="G36" s="27">
        <v>57.411946542636549</v>
      </c>
      <c r="H36" s="27">
        <v>53.909496651863584</v>
      </c>
      <c r="I36" s="27">
        <v>59.057232644510037</v>
      </c>
      <c r="J36" s="36">
        <v>58.305034858086671</v>
      </c>
      <c r="K36" s="45">
        <v>23</v>
      </c>
      <c r="L36" s="18"/>
    </row>
    <row r="37" spans="1:14">
      <c r="A37" s="16"/>
      <c r="B37" s="11" t="s">
        <v>6</v>
      </c>
      <c r="C37" s="27">
        <v>55.667897079463238</v>
      </c>
      <c r="D37" s="27">
        <v>52.878004711958482</v>
      </c>
      <c r="E37" s="27">
        <v>58.498828265445965</v>
      </c>
      <c r="F37" s="27">
        <v>54.550844719595915</v>
      </c>
      <c r="G37" s="27">
        <v>58.84415282766264</v>
      </c>
      <c r="H37" s="27">
        <v>52.900116719477673</v>
      </c>
      <c r="I37" s="27">
        <v>55.758754751562854</v>
      </c>
      <c r="J37" s="36">
        <v>55.220679284290561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M38" sqref="M3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5</v>
      </c>
      <c r="C13" s="50">
        <v>58.556804454062785</v>
      </c>
      <c r="D13" s="50">
        <v>57.577303971265216</v>
      </c>
      <c r="E13" s="50">
        <v>59.925584443948132</v>
      </c>
      <c r="F13" s="50">
        <v>56.743975000852707</v>
      </c>
      <c r="G13" s="50">
        <v>58.268352998325547</v>
      </c>
      <c r="H13" s="50">
        <v>58.768680822116302</v>
      </c>
      <c r="I13" s="50">
        <v>60.258453825095728</v>
      </c>
      <c r="J13" s="50">
        <v>64.650397486314006</v>
      </c>
      <c r="K13" s="107">
        <v>1</v>
      </c>
      <c r="L13" s="18"/>
    </row>
    <row r="14" spans="1:15" s="51" customFormat="1">
      <c r="A14" s="94"/>
      <c r="B14" s="11" t="s">
        <v>21</v>
      </c>
      <c r="C14" s="27">
        <v>59.228153357287937</v>
      </c>
      <c r="D14" s="27">
        <v>57.3910395325127</v>
      </c>
      <c r="E14" s="27">
        <v>57.102476569613195</v>
      </c>
      <c r="F14" s="27">
        <v>50.198418127404878</v>
      </c>
      <c r="G14" s="27">
        <v>57.911072766297721</v>
      </c>
      <c r="H14" s="27">
        <v>55.472538257123006</v>
      </c>
      <c r="I14" s="27">
        <v>62.573715110903471</v>
      </c>
      <c r="J14" s="36">
        <v>62.354849988157589</v>
      </c>
      <c r="K14" s="45">
        <v>2</v>
      </c>
      <c r="L14" s="95"/>
    </row>
    <row r="15" spans="1:15">
      <c r="A15" s="16"/>
      <c r="B15" s="11" t="s">
        <v>9</v>
      </c>
      <c r="C15" s="27">
        <v>59.938220987349631</v>
      </c>
      <c r="D15" s="27">
        <v>55.68668190965105</v>
      </c>
      <c r="E15" s="27">
        <v>57.579797352618009</v>
      </c>
      <c r="F15" s="27">
        <v>53.921376126045729</v>
      </c>
      <c r="G15" s="27">
        <v>56.53267646921968</v>
      </c>
      <c r="H15" s="27">
        <v>59.656965410749997</v>
      </c>
      <c r="I15" s="27">
        <v>57.562883764150762</v>
      </c>
      <c r="J15" s="36">
        <v>59.549525744888356</v>
      </c>
      <c r="K15" s="45">
        <v>3</v>
      </c>
      <c r="L15" s="18"/>
    </row>
    <row r="16" spans="1:15">
      <c r="A16" s="16"/>
      <c r="B16" s="11" t="s">
        <v>15</v>
      </c>
      <c r="C16" s="27"/>
      <c r="D16" s="27"/>
      <c r="E16" s="27"/>
      <c r="F16" s="27">
        <v>52.094165849254772</v>
      </c>
      <c r="G16" s="27">
        <v>56.103593772733888</v>
      </c>
      <c r="H16" s="27">
        <v>57.878250591016553</v>
      </c>
      <c r="I16" s="27">
        <v>58.642057680439031</v>
      </c>
      <c r="J16" s="36">
        <v>58.502588281842463</v>
      </c>
      <c r="K16" s="45">
        <v>4</v>
      </c>
      <c r="L16" s="18"/>
    </row>
    <row r="17" spans="1:15">
      <c r="A17" s="16"/>
      <c r="B17" s="11" t="s">
        <v>20</v>
      </c>
      <c r="C17" s="27">
        <v>57.845180281525757</v>
      </c>
      <c r="D17" s="27">
        <v>59.392543345425452</v>
      </c>
      <c r="E17" s="27">
        <v>58.161442595895984</v>
      </c>
      <c r="F17" s="27">
        <v>55.944480100432337</v>
      </c>
      <c r="G17" s="27">
        <v>55.96394853109512</v>
      </c>
      <c r="H17" s="27">
        <v>57.599457469568257</v>
      </c>
      <c r="I17" s="27">
        <v>59.489505294785403</v>
      </c>
      <c r="J17" s="36">
        <v>58.335234369059265</v>
      </c>
      <c r="K17" s="45">
        <v>5</v>
      </c>
      <c r="L17" s="18"/>
    </row>
    <row r="18" spans="1:15">
      <c r="A18" s="16"/>
      <c r="B18" s="11" t="s">
        <v>26</v>
      </c>
      <c r="C18" s="27">
        <v>59.929573070239726</v>
      </c>
      <c r="D18" s="27">
        <v>57.944210889361415</v>
      </c>
      <c r="E18" s="27">
        <v>60.924772288973273</v>
      </c>
      <c r="F18" s="27">
        <v>56.018473932497834</v>
      </c>
      <c r="G18" s="27">
        <v>59.729980723355112</v>
      </c>
      <c r="H18" s="27">
        <v>58.064416215373129</v>
      </c>
      <c r="I18" s="27">
        <v>60.027620001015578</v>
      </c>
      <c r="J18" s="36">
        <v>58.235223536066606</v>
      </c>
      <c r="K18" s="45">
        <v>6</v>
      </c>
      <c r="L18" s="18"/>
    </row>
    <row r="19" spans="1:15">
      <c r="A19" s="16"/>
      <c r="B19" s="11" t="s">
        <v>14</v>
      </c>
      <c r="C19" s="27"/>
      <c r="D19" s="27"/>
      <c r="E19" s="27"/>
      <c r="F19" s="27">
        <v>39.319190270559595</v>
      </c>
      <c r="G19" s="27">
        <v>50.495061933738597</v>
      </c>
      <c r="H19" s="27">
        <v>47.430365903943482</v>
      </c>
      <c r="I19" s="27">
        <v>55.149147626089501</v>
      </c>
      <c r="J19" s="36">
        <v>58.145490414997816</v>
      </c>
      <c r="K19" s="45">
        <v>7</v>
      </c>
      <c r="L19" s="18"/>
    </row>
    <row r="20" spans="1:15">
      <c r="A20" s="16"/>
      <c r="B20" s="11" t="s">
        <v>10</v>
      </c>
      <c r="C20" s="27"/>
      <c r="D20" s="27"/>
      <c r="E20" s="27"/>
      <c r="F20" s="27">
        <v>48.054964861892394</v>
      </c>
      <c r="G20" s="27">
        <v>54.87023658881003</v>
      </c>
      <c r="H20" s="27">
        <v>53.330336155675631</v>
      </c>
      <c r="I20" s="27">
        <v>56.030658789895263</v>
      </c>
      <c r="J20" s="36">
        <v>56.88877721853023</v>
      </c>
      <c r="K20" s="45">
        <v>8</v>
      </c>
      <c r="L20" s="18"/>
    </row>
    <row r="21" spans="1:15">
      <c r="A21" s="16"/>
      <c r="B21" s="12" t="s">
        <v>28</v>
      </c>
      <c r="C21" s="164">
        <v>55.657774869859281</v>
      </c>
      <c r="D21" s="164">
        <v>53.917837281344063</v>
      </c>
      <c r="E21" s="164">
        <v>55.093460963284123</v>
      </c>
      <c r="F21" s="164">
        <v>50.967671001167226</v>
      </c>
      <c r="G21" s="164">
        <v>53.679056264086014</v>
      </c>
      <c r="H21" s="164">
        <v>52.08488866011313</v>
      </c>
      <c r="I21" s="164">
        <v>55.988476392285733</v>
      </c>
      <c r="J21" s="50">
        <v>56.672166473156736</v>
      </c>
      <c r="K21" s="130"/>
      <c r="L21" s="18"/>
    </row>
    <row r="22" spans="1:15" s="51" customFormat="1">
      <c r="A22" s="94"/>
      <c r="B22" s="11" t="s">
        <v>11</v>
      </c>
      <c r="C22" s="27">
        <v>55.426717525779054</v>
      </c>
      <c r="D22" s="27">
        <v>54.894945674960496</v>
      </c>
      <c r="E22" s="27">
        <v>54.696305700346279</v>
      </c>
      <c r="F22" s="27">
        <v>55.263880323857641</v>
      </c>
      <c r="G22" s="27">
        <v>55.869146972246398</v>
      </c>
      <c r="H22" s="27">
        <v>53.720597975450637</v>
      </c>
      <c r="I22" s="27">
        <v>56.462354625556131</v>
      </c>
      <c r="J22" s="36">
        <v>56.656504126686791</v>
      </c>
      <c r="K22" s="130">
        <v>9</v>
      </c>
      <c r="L22" s="95"/>
    </row>
    <row r="23" spans="1:15">
      <c r="A23" s="16"/>
      <c r="B23" s="11" t="s">
        <v>25</v>
      </c>
      <c r="C23" s="27">
        <v>54.988966901245618</v>
      </c>
      <c r="D23" s="27">
        <v>54.235842819940991</v>
      </c>
      <c r="E23" s="27">
        <v>53.090439011623538</v>
      </c>
      <c r="F23" s="27">
        <v>49.409953109396781</v>
      </c>
      <c r="G23" s="27">
        <v>54.341117733532009</v>
      </c>
      <c r="H23" s="27">
        <v>52.746289260692535</v>
      </c>
      <c r="I23" s="27">
        <v>55.576119507935694</v>
      </c>
      <c r="J23" s="36">
        <v>56.46116064680092</v>
      </c>
      <c r="K23" s="127">
        <v>10</v>
      </c>
      <c r="L23" s="18"/>
      <c r="N23" s="23"/>
      <c r="O23" s="34"/>
    </row>
    <row r="24" spans="1:15">
      <c r="A24" s="16"/>
      <c r="B24" s="11" t="s">
        <v>8</v>
      </c>
      <c r="C24" s="27">
        <v>56.643241587206731</v>
      </c>
      <c r="D24" s="27">
        <v>55.195079886759288</v>
      </c>
      <c r="E24" s="27">
        <v>53.917930239789293</v>
      </c>
      <c r="F24" s="27">
        <v>55.034148887349154</v>
      </c>
      <c r="G24" s="27">
        <v>59.358296343174274</v>
      </c>
      <c r="H24" s="27">
        <v>56.96907162635182</v>
      </c>
      <c r="I24" s="27">
        <v>56.985885800961512</v>
      </c>
      <c r="J24" s="36">
        <v>55.601475516388533</v>
      </c>
      <c r="K24" s="127">
        <v>11</v>
      </c>
      <c r="L24" s="18"/>
      <c r="N24" s="23"/>
      <c r="O24" s="34"/>
    </row>
    <row r="25" spans="1:15">
      <c r="A25" s="16"/>
      <c r="B25" s="11" t="s">
        <v>19</v>
      </c>
      <c r="C25" s="27"/>
      <c r="D25" s="27"/>
      <c r="E25" s="27"/>
      <c r="F25" s="27">
        <v>44.486532354716523</v>
      </c>
      <c r="G25" s="27">
        <v>49.869045359650791</v>
      </c>
      <c r="H25" s="27">
        <v>48.827952893074006</v>
      </c>
      <c r="I25" s="27">
        <v>55.502358472014294</v>
      </c>
      <c r="J25" s="36">
        <v>55.218371083596871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46.577774723071805</v>
      </c>
      <c r="G26" s="27">
        <v>53.075895192300152</v>
      </c>
      <c r="H26" s="27">
        <v>51.818542014176195</v>
      </c>
      <c r="I26" s="27">
        <v>55.882428418371589</v>
      </c>
      <c r="J26" s="36">
        <v>54.843849252783251</v>
      </c>
      <c r="K26" s="45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47.592883973656825</v>
      </c>
      <c r="G27" s="27">
        <v>54.796359638874961</v>
      </c>
      <c r="H27" s="27">
        <v>51.081596201588418</v>
      </c>
      <c r="I27" s="27">
        <v>50.520953500551158</v>
      </c>
      <c r="J27" s="36">
        <v>54.551227431318573</v>
      </c>
      <c r="K27" s="45">
        <v>14</v>
      </c>
      <c r="L27" s="18"/>
    </row>
    <row r="28" spans="1:15">
      <c r="A28" s="16"/>
      <c r="B28" s="11" t="s">
        <v>27</v>
      </c>
      <c r="C28" s="27">
        <v>49.313589818423516</v>
      </c>
      <c r="D28" s="27">
        <v>47.085876380238048</v>
      </c>
      <c r="E28" s="27">
        <v>48.83891512664502</v>
      </c>
      <c r="F28" s="27">
        <v>49.532952294431873</v>
      </c>
      <c r="G28" s="27">
        <v>50.609887173543669</v>
      </c>
      <c r="H28" s="27">
        <v>49.190373279183348</v>
      </c>
      <c r="I28" s="27">
        <v>54.114282165665472</v>
      </c>
      <c r="J28" s="36">
        <v>53.730761872605825</v>
      </c>
      <c r="K28" s="45">
        <v>15</v>
      </c>
      <c r="L28" s="18"/>
    </row>
    <row r="29" spans="1:15">
      <c r="A29" s="16"/>
      <c r="B29" s="11" t="s">
        <v>18</v>
      </c>
      <c r="C29" s="27"/>
      <c r="D29" s="27"/>
      <c r="E29" s="27"/>
      <c r="F29" s="27">
        <v>46.252271113152062</v>
      </c>
      <c r="G29" s="27">
        <v>53.882628103810823</v>
      </c>
      <c r="H29" s="27">
        <v>54.138787839417958</v>
      </c>
      <c r="I29" s="27">
        <v>53.973585064955621</v>
      </c>
      <c r="J29" s="36">
        <v>53.299041070825716</v>
      </c>
      <c r="K29" s="45">
        <v>16</v>
      </c>
      <c r="L29" s="18"/>
    </row>
    <row r="30" spans="1:15">
      <c r="A30" s="16"/>
      <c r="B30" s="11" t="s">
        <v>24</v>
      </c>
      <c r="C30" s="27">
        <v>55.565304794772672</v>
      </c>
      <c r="D30" s="27">
        <v>53.489690083089094</v>
      </c>
      <c r="E30" s="27">
        <v>55.14725089468574</v>
      </c>
      <c r="F30" s="27">
        <v>49.339015807084344</v>
      </c>
      <c r="G30" s="27">
        <v>52.147504589779359</v>
      </c>
      <c r="H30" s="27">
        <v>52.573120026511234</v>
      </c>
      <c r="I30" s="27">
        <v>51.566605617325344</v>
      </c>
      <c r="J30" s="36">
        <v>52.89821195012874</v>
      </c>
      <c r="K30" s="45">
        <v>17</v>
      </c>
      <c r="L30" s="18"/>
    </row>
    <row r="31" spans="1:15">
      <c r="A31" s="16"/>
      <c r="B31" s="11" t="s">
        <v>22</v>
      </c>
      <c r="C31" s="27">
        <v>54.999054397307248</v>
      </c>
      <c r="D31" s="27">
        <v>55.12655961867523</v>
      </c>
      <c r="E31" s="27">
        <v>52.415101973850589</v>
      </c>
      <c r="F31" s="27">
        <v>53.521922404846698</v>
      </c>
      <c r="G31" s="27">
        <v>56.607237884585082</v>
      </c>
      <c r="H31" s="27">
        <v>57.695869962199545</v>
      </c>
      <c r="I31" s="27">
        <v>55.159269743044582</v>
      </c>
      <c r="J31" s="36">
        <v>52.238797574448448</v>
      </c>
      <c r="K31" s="45">
        <v>18</v>
      </c>
      <c r="L31" s="18"/>
    </row>
    <row r="32" spans="1:15">
      <c r="A32" s="16"/>
      <c r="B32" s="11" t="s">
        <v>7</v>
      </c>
      <c r="C32" s="27"/>
      <c r="D32" s="27"/>
      <c r="E32" s="27"/>
      <c r="F32" s="27">
        <v>50.472321489994179</v>
      </c>
      <c r="G32" s="27">
        <v>53.770762187708144</v>
      </c>
      <c r="H32" s="27">
        <v>49.238928702525243</v>
      </c>
      <c r="I32" s="27">
        <v>51.268422001562577</v>
      </c>
      <c r="J32" s="36">
        <v>51.359142926710497</v>
      </c>
      <c r="K32" s="45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>
        <v>48.186031085308109</v>
      </c>
      <c r="G33" s="27">
        <v>51.018150290061449</v>
      </c>
      <c r="H33" s="27">
        <v>47.322981190610655</v>
      </c>
      <c r="I33" s="27">
        <v>49.378320409660489</v>
      </c>
      <c r="J33" s="36">
        <v>50.720341712191207</v>
      </c>
      <c r="K33" s="45">
        <v>20</v>
      </c>
      <c r="L33" s="18"/>
    </row>
    <row r="34" spans="1:14">
      <c r="A34" s="16"/>
      <c r="B34" s="11" t="s">
        <v>6</v>
      </c>
      <c r="C34" s="27">
        <v>47.909486450739685</v>
      </c>
      <c r="D34" s="27">
        <v>46.019935692666287</v>
      </c>
      <c r="E34" s="27">
        <v>50.094631170563595</v>
      </c>
      <c r="F34" s="27">
        <v>45.510323843414561</v>
      </c>
      <c r="G34" s="27">
        <v>51.524259253167294</v>
      </c>
      <c r="H34" s="27">
        <v>46.912074590796401</v>
      </c>
      <c r="I34" s="27">
        <v>48.076921227670177</v>
      </c>
      <c r="J34" s="36">
        <v>50.359456296662366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37.87401651098795</v>
      </c>
      <c r="G35" s="27">
        <v>39.741975485286403</v>
      </c>
      <c r="H35" s="27">
        <v>43.107060647343452</v>
      </c>
      <c r="I35" s="27">
        <v>46.579541338088994</v>
      </c>
      <c r="J35" s="36">
        <v>49.807879928423141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49.795056422080421</v>
      </c>
      <c r="D36" s="27">
        <v>49.021757427825939</v>
      </c>
      <c r="E36" s="27">
        <v>47.349219740700704</v>
      </c>
      <c r="F36" s="27">
        <v>46.410367963315004</v>
      </c>
      <c r="G36" s="27">
        <v>51.392633533664032</v>
      </c>
      <c r="H36" s="27">
        <v>46.212878972530213</v>
      </c>
      <c r="I36" s="27">
        <v>49.769595878086797</v>
      </c>
      <c r="J36" s="36">
        <v>49.207029490408679</v>
      </c>
      <c r="K36" s="45">
        <v>23</v>
      </c>
      <c r="L36" s="18"/>
    </row>
    <row r="37" spans="1:14">
      <c r="A37" s="16"/>
      <c r="B37" s="11" t="s">
        <v>12</v>
      </c>
      <c r="C37" s="27"/>
      <c r="D37" s="27"/>
      <c r="E37" s="27"/>
      <c r="F37" s="27">
        <v>46.971182792597574</v>
      </c>
      <c r="G37" s="27">
        <v>51.054749659013424</v>
      </c>
      <c r="H37" s="27">
        <v>46.694908438613488</v>
      </c>
      <c r="I37" s="27">
        <v>49.487095979308073</v>
      </c>
      <c r="J37" s="36">
        <v>48.909680183093862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26.930374718423728</v>
      </c>
      <c r="G13" s="27">
        <v>20.80707856945989</v>
      </c>
      <c r="H13" s="27">
        <v>16.925890383675242</v>
      </c>
      <c r="I13" s="27">
        <v>17.895822588963387</v>
      </c>
      <c r="J13" s="36">
        <v>20.305402246126985</v>
      </c>
      <c r="K13" s="45">
        <v>1</v>
      </c>
      <c r="L13" s="18"/>
    </row>
    <row r="14" spans="1:15">
      <c r="A14" s="16"/>
      <c r="B14" s="11" t="s">
        <v>24</v>
      </c>
      <c r="C14" s="27">
        <v>16.169840445908239</v>
      </c>
      <c r="D14" s="27">
        <v>15.392928046107562</v>
      </c>
      <c r="E14" s="27">
        <v>13.611198987662135</v>
      </c>
      <c r="F14" s="27">
        <v>14.796204281391262</v>
      </c>
      <c r="G14" s="27">
        <v>11.749092042840411</v>
      </c>
      <c r="H14" s="27">
        <v>13.65273825063769</v>
      </c>
      <c r="I14" s="27">
        <v>20.135135715697309</v>
      </c>
      <c r="J14" s="36">
        <v>18.794046738344615</v>
      </c>
      <c r="K14" s="45">
        <v>2</v>
      </c>
      <c r="L14" s="18"/>
    </row>
    <row r="15" spans="1:15">
      <c r="A15" s="16"/>
      <c r="B15" s="11" t="s">
        <v>4</v>
      </c>
      <c r="C15" s="27"/>
      <c r="D15" s="27"/>
      <c r="E15" s="27"/>
      <c r="F15" s="27">
        <v>18.608129396013169</v>
      </c>
      <c r="G15" s="27">
        <v>12.7944403992168</v>
      </c>
      <c r="H15" s="27">
        <v>15.755254271458089</v>
      </c>
      <c r="I15" s="27">
        <v>17.11338469124545</v>
      </c>
      <c r="J15" s="36">
        <v>18.383619014417924</v>
      </c>
      <c r="K15" s="45">
        <v>3</v>
      </c>
      <c r="L15" s="18"/>
    </row>
    <row r="16" spans="1:15">
      <c r="A16" s="16"/>
      <c r="B16" s="11" t="s">
        <v>8</v>
      </c>
      <c r="C16" s="27">
        <v>20.892347066117832</v>
      </c>
      <c r="D16" s="27">
        <v>20.902742896275701</v>
      </c>
      <c r="E16" s="27">
        <v>19.446509085940704</v>
      </c>
      <c r="F16" s="27">
        <v>17.433917433917436</v>
      </c>
      <c r="G16" s="27">
        <v>14.663404032229336</v>
      </c>
      <c r="H16" s="27">
        <v>17.728054644588862</v>
      </c>
      <c r="I16" s="27">
        <v>16.234301190401208</v>
      </c>
      <c r="J16" s="36">
        <v>18.226363702950557</v>
      </c>
      <c r="K16" s="45">
        <v>4</v>
      </c>
      <c r="L16" s="18"/>
    </row>
    <row r="17" spans="1:21">
      <c r="A17" s="16"/>
      <c r="B17" s="11" t="s">
        <v>12</v>
      </c>
      <c r="C17" s="27"/>
      <c r="D17" s="27"/>
      <c r="E17" s="27"/>
      <c r="F17" s="27">
        <v>15.502877989460885</v>
      </c>
      <c r="G17" s="27">
        <v>18.336481783964214</v>
      </c>
      <c r="H17" s="27">
        <v>19.870812119539291</v>
      </c>
      <c r="I17" s="27">
        <v>18.365525376995123</v>
      </c>
      <c r="J17" s="36">
        <v>16.700287765601832</v>
      </c>
      <c r="K17" s="45">
        <v>5</v>
      </c>
      <c r="L17" s="18"/>
    </row>
    <row r="18" spans="1:21">
      <c r="A18" s="16"/>
      <c r="B18" s="11" t="s">
        <v>23</v>
      </c>
      <c r="C18" s="27">
        <v>17.537547817003798</v>
      </c>
      <c r="D18" s="27">
        <v>16.508921755896168</v>
      </c>
      <c r="E18" s="27">
        <v>15.385473385596079</v>
      </c>
      <c r="F18" s="27">
        <v>13.576300698991922</v>
      </c>
      <c r="G18" s="27">
        <v>10.484248111142524</v>
      </c>
      <c r="H18" s="27">
        <v>14.276736049227537</v>
      </c>
      <c r="I18" s="27">
        <v>15.72650181956439</v>
      </c>
      <c r="J18" s="36">
        <v>15.604150464573696</v>
      </c>
      <c r="K18" s="45">
        <v>6</v>
      </c>
      <c r="L18" s="18"/>
    </row>
    <row r="19" spans="1:21">
      <c r="A19" s="16"/>
      <c r="B19" s="11" t="s">
        <v>22</v>
      </c>
      <c r="C19" s="27">
        <v>14.664316539938978</v>
      </c>
      <c r="D19" s="27">
        <v>11.147953511874684</v>
      </c>
      <c r="E19" s="27">
        <v>12.429347674875132</v>
      </c>
      <c r="F19" s="27">
        <v>9.0859817486380354</v>
      </c>
      <c r="G19" s="27">
        <v>7.4593744471639383</v>
      </c>
      <c r="H19" s="27">
        <v>8.3539828259259359</v>
      </c>
      <c r="I19" s="27">
        <v>11.692858439717352</v>
      </c>
      <c r="J19" s="36">
        <v>14.713140235306646</v>
      </c>
      <c r="K19" s="45">
        <v>7</v>
      </c>
      <c r="L19" s="18"/>
    </row>
    <row r="20" spans="1:21">
      <c r="A20" s="16"/>
      <c r="B20" s="11" t="s">
        <v>9</v>
      </c>
      <c r="C20" s="27">
        <v>13.315402612235872</v>
      </c>
      <c r="D20" s="27">
        <v>16.807131355813887</v>
      </c>
      <c r="E20" s="27">
        <v>12.890785980858709</v>
      </c>
      <c r="F20" s="27">
        <v>12.707188972718361</v>
      </c>
      <c r="G20" s="27">
        <v>12.067354993384374</v>
      </c>
      <c r="H20" s="27">
        <v>13.293394116990632</v>
      </c>
      <c r="I20" s="27">
        <v>14.911642176518248</v>
      </c>
      <c r="J20" s="36">
        <v>14.496755596059</v>
      </c>
      <c r="K20" s="131">
        <v>8</v>
      </c>
      <c r="L20" s="18"/>
    </row>
    <row r="21" spans="1:21">
      <c r="A21" s="16"/>
      <c r="B21" s="11" t="s">
        <v>11</v>
      </c>
      <c r="C21" s="52">
        <v>18.514508580995358</v>
      </c>
      <c r="D21" s="52">
        <v>16.001028198994742</v>
      </c>
      <c r="E21" s="52">
        <v>14.330296824412169</v>
      </c>
      <c r="F21" s="52">
        <v>13.062826242066919</v>
      </c>
      <c r="G21" s="52">
        <v>12.56618698024948</v>
      </c>
      <c r="H21" s="52">
        <v>13.488557417245605</v>
      </c>
      <c r="I21" s="52">
        <v>17.067481599323564</v>
      </c>
      <c r="J21" s="36">
        <v>14.496086419187993</v>
      </c>
      <c r="K21" s="45">
        <v>9</v>
      </c>
      <c r="L21" s="18"/>
    </row>
    <row r="22" spans="1:21">
      <c r="A22" s="16"/>
      <c r="B22" s="11" t="s">
        <v>16</v>
      </c>
      <c r="C22" s="27"/>
      <c r="D22" s="27"/>
      <c r="E22" s="27"/>
      <c r="F22" s="27">
        <v>16.803850040247308</v>
      </c>
      <c r="G22" s="27">
        <v>10.376421722637616</v>
      </c>
      <c r="H22" s="27">
        <v>10.325027690952538</v>
      </c>
      <c r="I22" s="27">
        <v>10.918571613069872</v>
      </c>
      <c r="J22" s="36">
        <v>13.325618911354454</v>
      </c>
      <c r="K22" s="45">
        <v>10</v>
      </c>
      <c r="L22" s="18"/>
    </row>
    <row r="23" spans="1:21">
      <c r="A23" s="16"/>
      <c r="B23" s="11" t="s">
        <v>26</v>
      </c>
      <c r="C23" s="27">
        <v>13.162046675971567</v>
      </c>
      <c r="D23" s="27">
        <v>13.217930149699464</v>
      </c>
      <c r="E23" s="27">
        <v>11.419961163908795</v>
      </c>
      <c r="F23" s="27">
        <v>10.728507534036963</v>
      </c>
      <c r="G23" s="27">
        <v>10.11811250228539</v>
      </c>
      <c r="H23" s="27">
        <v>12.490386111543334</v>
      </c>
      <c r="I23" s="27">
        <v>12.702995451319465</v>
      </c>
      <c r="J23" s="36">
        <v>12.884493184435195</v>
      </c>
      <c r="K23" s="45">
        <v>11</v>
      </c>
      <c r="L23" s="18"/>
      <c r="N23" s="23"/>
      <c r="O23" s="34"/>
    </row>
    <row r="24" spans="1:21">
      <c r="A24" s="16"/>
      <c r="B24" s="11" t="s">
        <v>25</v>
      </c>
      <c r="C24" s="27">
        <v>13.678139971669923</v>
      </c>
      <c r="D24" s="27">
        <v>13.285193300713722</v>
      </c>
      <c r="E24" s="27">
        <v>10.759647833154112</v>
      </c>
      <c r="F24" s="27">
        <v>12.596376096382409</v>
      </c>
      <c r="G24" s="27">
        <v>10.082695227339482</v>
      </c>
      <c r="H24" s="27">
        <v>12.129701554684464</v>
      </c>
      <c r="I24" s="27">
        <v>14.21830260461415</v>
      </c>
      <c r="J24" s="36">
        <v>12.341005915627608</v>
      </c>
      <c r="K24" s="45">
        <v>12</v>
      </c>
      <c r="L24" s="18"/>
      <c r="N24" s="23"/>
      <c r="O24" s="34"/>
    </row>
    <row r="25" spans="1:21">
      <c r="A25" s="16"/>
      <c r="B25" s="11" t="s">
        <v>7</v>
      </c>
      <c r="C25" s="27"/>
      <c r="D25" s="27"/>
      <c r="E25" s="27"/>
      <c r="F25" s="27">
        <v>13.135756926183028</v>
      </c>
      <c r="G25" s="27">
        <v>11.35493466729414</v>
      </c>
      <c r="H25" s="27">
        <v>10.112915448060773</v>
      </c>
      <c r="I25" s="27">
        <v>11.104485561447792</v>
      </c>
      <c r="J25" s="36">
        <v>12.121919109437233</v>
      </c>
      <c r="K25" s="45">
        <v>13</v>
      </c>
      <c r="L25" s="18"/>
    </row>
    <row r="26" spans="1:21">
      <c r="A26" s="16"/>
      <c r="B26" s="11" t="s">
        <v>19</v>
      </c>
      <c r="C26" s="27"/>
      <c r="D26" s="27"/>
      <c r="E26" s="27"/>
      <c r="F26" s="27">
        <v>20.638289571222344</v>
      </c>
      <c r="G26" s="27">
        <v>13.14083806939918</v>
      </c>
      <c r="H26" s="27">
        <v>11.149073685768556</v>
      </c>
      <c r="I26" s="27">
        <v>10.329928219378862</v>
      </c>
      <c r="J26" s="36">
        <v>11.90014606293985</v>
      </c>
      <c r="K26" s="45">
        <v>14</v>
      </c>
      <c r="L26" s="18"/>
    </row>
    <row r="27" spans="1:21">
      <c r="A27" s="16"/>
      <c r="B27" s="11" t="s">
        <v>10</v>
      </c>
      <c r="C27" s="27"/>
      <c r="D27" s="27"/>
      <c r="E27" s="27"/>
      <c r="F27" s="27">
        <v>13.596155383159692</v>
      </c>
      <c r="G27" s="27">
        <v>11.034512729842795</v>
      </c>
      <c r="H27" s="27">
        <v>13.673720124253459</v>
      </c>
      <c r="I27" s="27">
        <v>12.812456182840245</v>
      </c>
      <c r="J27" s="36">
        <v>11.892672532192414</v>
      </c>
      <c r="K27" s="45">
        <v>15</v>
      </c>
      <c r="L27" s="18"/>
    </row>
    <row r="28" spans="1:21">
      <c r="A28" s="16"/>
      <c r="B28" s="11" t="s">
        <v>20</v>
      </c>
      <c r="C28" s="27">
        <v>12.976572056192728</v>
      </c>
      <c r="D28" s="27">
        <v>11.473102643944125</v>
      </c>
      <c r="E28" s="27">
        <v>11.736844528336631</v>
      </c>
      <c r="F28" s="27">
        <v>11.496005593656555</v>
      </c>
      <c r="G28" s="27">
        <v>10.358315697292561</v>
      </c>
      <c r="H28" s="27">
        <v>9.2800829442422632</v>
      </c>
      <c r="I28" s="27">
        <v>10.737515601477154</v>
      </c>
      <c r="J28" s="36">
        <v>11.692884580208524</v>
      </c>
      <c r="K28" s="128">
        <v>16</v>
      </c>
      <c r="L28" s="18"/>
      <c r="P28" s="33"/>
    </row>
    <row r="29" spans="1:21" s="51" customFormat="1">
      <c r="A29" s="94"/>
      <c r="B29" s="11" t="s">
        <v>18</v>
      </c>
      <c r="C29" s="27"/>
      <c r="D29" s="27"/>
      <c r="E29" s="27"/>
      <c r="F29" s="27">
        <v>16.791100301206363</v>
      </c>
      <c r="G29" s="27">
        <v>10.234114331462209</v>
      </c>
      <c r="H29" s="27">
        <v>12.834301502150597</v>
      </c>
      <c r="I29" s="27">
        <v>11.781853306827543</v>
      </c>
      <c r="J29" s="36">
        <v>11.575279505761131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1" t="s">
        <v>14</v>
      </c>
      <c r="C30" s="27"/>
      <c r="D30" s="27"/>
      <c r="E30" s="27"/>
      <c r="F30" s="27">
        <v>25.038266029214455</v>
      </c>
      <c r="G30" s="27">
        <v>16.856911064834676</v>
      </c>
      <c r="H30" s="27">
        <v>16.082511286622047</v>
      </c>
      <c r="I30" s="27">
        <v>13.572021826690362</v>
      </c>
      <c r="J30" s="36">
        <v>11.290589315097943</v>
      </c>
      <c r="K30" s="45">
        <v>18</v>
      </c>
      <c r="L30" s="18"/>
    </row>
    <row r="31" spans="1:21">
      <c r="A31" s="16"/>
      <c r="B31" s="11" t="s">
        <v>21</v>
      </c>
      <c r="C31" s="27">
        <v>15.891525121937258</v>
      </c>
      <c r="D31" s="27">
        <v>14.384758513617971</v>
      </c>
      <c r="E31" s="27">
        <v>13.088044535904626</v>
      </c>
      <c r="F31" s="27">
        <v>12.874616738545194</v>
      </c>
      <c r="G31" s="27">
        <v>7.7404067927523954</v>
      </c>
      <c r="H31" s="27">
        <v>7.5915791188769743</v>
      </c>
      <c r="I31" s="27">
        <v>8.5313217495334595</v>
      </c>
      <c r="J31" s="36">
        <v>10.72045880147113</v>
      </c>
      <c r="K31" s="45">
        <v>19</v>
      </c>
      <c r="L31" s="18"/>
    </row>
    <row r="32" spans="1:21" s="51" customFormat="1">
      <c r="A32" s="94"/>
      <c r="B32" s="12" t="s">
        <v>28</v>
      </c>
      <c r="C32" s="28">
        <v>12.877854672426349</v>
      </c>
      <c r="D32" s="28">
        <v>12.145820178627295</v>
      </c>
      <c r="E32" s="28">
        <v>10.151235217063757</v>
      </c>
      <c r="F32" s="28">
        <v>11.358633431314233</v>
      </c>
      <c r="G32" s="28">
        <v>9.7872638596333452</v>
      </c>
      <c r="H32" s="28">
        <v>10.50853272120569</v>
      </c>
      <c r="I32" s="28">
        <v>11.285384305109673</v>
      </c>
      <c r="J32" s="50">
        <v>10.67389203158112</v>
      </c>
      <c r="K32" s="45"/>
      <c r="L32" s="95"/>
    </row>
    <row r="33" spans="1:14">
      <c r="A33" s="16"/>
      <c r="B33" s="11" t="s">
        <v>17</v>
      </c>
      <c r="C33" s="27"/>
      <c r="D33" s="27"/>
      <c r="E33" s="27"/>
      <c r="F33" s="27">
        <v>14.844646611880407</v>
      </c>
      <c r="G33" s="27">
        <v>10.944347969899942</v>
      </c>
      <c r="H33" s="27">
        <v>15.233653226384018</v>
      </c>
      <c r="I33" s="27">
        <v>9.7823910401590908</v>
      </c>
      <c r="J33" s="36">
        <v>10.289362691148225</v>
      </c>
      <c r="K33" s="45">
        <v>20</v>
      </c>
      <c r="L33" s="18"/>
    </row>
    <row r="34" spans="1:14">
      <c r="A34" s="16"/>
      <c r="B34" s="11" t="s">
        <v>27</v>
      </c>
      <c r="C34" s="27">
        <v>13.848306671292088</v>
      </c>
      <c r="D34" s="27">
        <v>14.66375720683889</v>
      </c>
      <c r="E34" s="27">
        <v>13.617266913111125</v>
      </c>
      <c r="F34" s="27">
        <v>14.183311544677773</v>
      </c>
      <c r="G34" s="27">
        <v>9.4820844871408898</v>
      </c>
      <c r="H34" s="27">
        <v>10.411575781500879</v>
      </c>
      <c r="I34" s="27">
        <v>8.952344210361117</v>
      </c>
      <c r="J34" s="36">
        <v>9.3078249144314267</v>
      </c>
      <c r="K34" s="45">
        <v>21</v>
      </c>
      <c r="L34" s="18"/>
    </row>
    <row r="35" spans="1:14">
      <c r="A35" s="16"/>
      <c r="B35" s="11" t="s">
        <v>6</v>
      </c>
      <c r="C35" s="27">
        <v>13.936860978318419</v>
      </c>
      <c r="D35" s="27">
        <v>12.969606278924575</v>
      </c>
      <c r="E35" s="27">
        <v>14.366436634845503</v>
      </c>
      <c r="F35" s="27">
        <v>16.572743543850677</v>
      </c>
      <c r="G35" s="27">
        <v>12.439542530717903</v>
      </c>
      <c r="H35" s="27">
        <v>11.319617913033658</v>
      </c>
      <c r="I35" s="27">
        <v>13.77691011594438</v>
      </c>
      <c r="J35" s="36">
        <v>8.8030943526011676</v>
      </c>
      <c r="K35" s="45">
        <v>22</v>
      </c>
      <c r="L35" s="18"/>
    </row>
    <row r="36" spans="1:14" ht="14.25" customHeight="1">
      <c r="A36" s="16"/>
      <c r="B36" s="12" t="s">
        <v>5</v>
      </c>
      <c r="C36" s="50">
        <v>14.771963659899781</v>
      </c>
      <c r="D36" s="50">
        <v>12.76160296651293</v>
      </c>
      <c r="E36" s="50">
        <v>11.167598904479034</v>
      </c>
      <c r="F36" s="50">
        <v>11.00351643440343</v>
      </c>
      <c r="G36" s="50">
        <v>9.0037744462243463</v>
      </c>
      <c r="H36" s="50">
        <v>9.1732513764381949</v>
      </c>
      <c r="I36" s="50">
        <v>11.01456582331064</v>
      </c>
      <c r="J36" s="50">
        <v>8.5723822085840489</v>
      </c>
      <c r="K36" s="107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11.40815754122319</v>
      </c>
      <c r="G37" s="27">
        <v>10.799042020465926</v>
      </c>
      <c r="H37" s="27">
        <v>7.3247890979883188</v>
      </c>
      <c r="I37" s="27">
        <v>8.8984478246223215</v>
      </c>
      <c r="J37" s="36">
        <v>7.8237830536651245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23.660818604129467</v>
      </c>
      <c r="G13" s="27">
        <v>19.47747079900018</v>
      </c>
      <c r="H13" s="27">
        <v>14.624563182386066</v>
      </c>
      <c r="I13" s="27">
        <v>16.420671758474754</v>
      </c>
      <c r="J13" s="36">
        <v>18.355207670568046</v>
      </c>
      <c r="K13" s="45">
        <v>1</v>
      </c>
      <c r="L13" s="18"/>
    </row>
    <row r="14" spans="1:15">
      <c r="A14" s="16"/>
      <c r="B14" s="11" t="s">
        <v>24</v>
      </c>
      <c r="C14" s="27">
        <v>14.347854667280192</v>
      </c>
      <c r="D14" s="27">
        <v>13.564864573115495</v>
      </c>
      <c r="E14" s="27">
        <v>12.634623055444754</v>
      </c>
      <c r="F14" s="27">
        <v>14.121492883027608</v>
      </c>
      <c r="G14" s="27">
        <v>10.996122598593255</v>
      </c>
      <c r="H14" s="27">
        <v>13.105572442677319</v>
      </c>
      <c r="I14" s="27">
        <v>19.40543292405248</v>
      </c>
      <c r="J14" s="36">
        <v>18.154227908097607</v>
      </c>
      <c r="K14" s="45">
        <v>2</v>
      </c>
      <c r="L14" s="18"/>
    </row>
    <row r="15" spans="1:15">
      <c r="A15" s="16"/>
      <c r="B15" s="11" t="s">
        <v>4</v>
      </c>
      <c r="C15" s="27"/>
      <c r="D15" s="27"/>
      <c r="E15" s="27"/>
      <c r="F15" s="27">
        <v>16.588758027502305</v>
      </c>
      <c r="G15" s="27">
        <v>11.552484041362526</v>
      </c>
      <c r="H15" s="27">
        <v>14.869263274612113</v>
      </c>
      <c r="I15" s="27">
        <v>16.307086945856138</v>
      </c>
      <c r="J15" s="36">
        <v>17.611962095533766</v>
      </c>
      <c r="K15" s="45">
        <v>3</v>
      </c>
      <c r="L15" s="18"/>
    </row>
    <row r="16" spans="1:15">
      <c r="A16" s="16"/>
      <c r="B16" s="11" t="s">
        <v>8</v>
      </c>
      <c r="C16" s="27">
        <v>18.770031654471047</v>
      </c>
      <c r="D16" s="27">
        <v>19.110873657830119</v>
      </c>
      <c r="E16" s="27">
        <v>18.778794917338431</v>
      </c>
      <c r="F16" s="27">
        <v>16.236601236601235</v>
      </c>
      <c r="G16" s="27">
        <v>13.301470475957796</v>
      </c>
      <c r="H16" s="27">
        <v>16.649900408426056</v>
      </c>
      <c r="I16" s="27">
        <v>15.525099200100776</v>
      </c>
      <c r="J16" s="36">
        <v>16.516264871031858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14.698986623429267</v>
      </c>
      <c r="G17" s="27">
        <v>16.864143171649744</v>
      </c>
      <c r="H17" s="27">
        <v>19.633497643356247</v>
      </c>
      <c r="I17" s="27">
        <v>18.061370968888131</v>
      </c>
      <c r="J17" s="36">
        <v>16.203528762026565</v>
      </c>
      <c r="K17" s="45">
        <v>5</v>
      </c>
      <c r="L17" s="18"/>
    </row>
    <row r="18" spans="1:15">
      <c r="A18" s="16"/>
      <c r="B18" s="11" t="s">
        <v>23</v>
      </c>
      <c r="C18" s="27">
        <v>16.009697500105872</v>
      </c>
      <c r="D18" s="27">
        <v>15.14171955690464</v>
      </c>
      <c r="E18" s="27">
        <v>14.621795312712042</v>
      </c>
      <c r="F18" s="27">
        <v>12.459180676261727</v>
      </c>
      <c r="G18" s="27">
        <v>9.5322177116062701</v>
      </c>
      <c r="H18" s="27">
        <v>13.370791786655664</v>
      </c>
      <c r="I18" s="27">
        <v>13.929172777144103</v>
      </c>
      <c r="J18" s="36">
        <v>14.823721228493852</v>
      </c>
      <c r="K18" s="45">
        <v>6</v>
      </c>
      <c r="L18" s="18"/>
    </row>
    <row r="19" spans="1:15">
      <c r="A19" s="16"/>
      <c r="B19" s="11" t="s">
        <v>22</v>
      </c>
      <c r="C19" s="27">
        <v>13.49728892331526</v>
      </c>
      <c r="D19" s="27">
        <v>10.037594744820618</v>
      </c>
      <c r="E19" s="27">
        <v>11.639072114061836</v>
      </c>
      <c r="F19" s="27">
        <v>8.373658222523451</v>
      </c>
      <c r="G19" s="27">
        <v>6.5533551195292308</v>
      </c>
      <c r="H19" s="27">
        <v>7.6832798903143447</v>
      </c>
      <c r="I19" s="27">
        <v>11.401903266803966</v>
      </c>
      <c r="J19" s="36">
        <v>14.068347480936783</v>
      </c>
      <c r="K19" s="45">
        <v>7</v>
      </c>
      <c r="L19" s="18"/>
    </row>
    <row r="20" spans="1:15">
      <c r="A20" s="16"/>
      <c r="B20" s="11" t="s">
        <v>9</v>
      </c>
      <c r="C20" s="27">
        <v>12.968839231435256</v>
      </c>
      <c r="D20" s="27">
        <v>16.220530337580623</v>
      </c>
      <c r="E20" s="27">
        <v>12.207924963566164</v>
      </c>
      <c r="F20" s="27">
        <v>11.642798143817984</v>
      </c>
      <c r="G20" s="27">
        <v>11.627896456964502</v>
      </c>
      <c r="H20" s="27">
        <v>12.620530603303973</v>
      </c>
      <c r="I20" s="27">
        <v>14.514576881793392</v>
      </c>
      <c r="J20" s="36">
        <v>13.987311818704507</v>
      </c>
      <c r="K20" s="108">
        <v>8</v>
      </c>
      <c r="L20" s="18"/>
    </row>
    <row r="21" spans="1:15">
      <c r="A21" s="16"/>
      <c r="B21" s="11" t="s">
        <v>11</v>
      </c>
      <c r="C21" s="53">
        <v>18.170474520369282</v>
      </c>
      <c r="D21" s="53">
        <v>15.466959547592444</v>
      </c>
      <c r="E21" s="53">
        <v>13.93579143262604</v>
      </c>
      <c r="F21" s="53">
        <v>12.657044742365256</v>
      </c>
      <c r="G21" s="53">
        <v>12.118105184511435</v>
      </c>
      <c r="H21" s="53">
        <v>13.271557008581937</v>
      </c>
      <c r="I21" s="53">
        <v>16.564891199565565</v>
      </c>
      <c r="J21" s="36">
        <v>13.87577241726553</v>
      </c>
      <c r="K21" s="45">
        <v>9</v>
      </c>
      <c r="L21" s="18"/>
    </row>
    <row r="22" spans="1:15">
      <c r="A22" s="16"/>
      <c r="B22" s="11" t="s">
        <v>16</v>
      </c>
      <c r="C22" s="27"/>
      <c r="D22" s="27"/>
      <c r="E22" s="27"/>
      <c r="F22" s="27">
        <v>14.697631403175254</v>
      </c>
      <c r="G22" s="27">
        <v>9.1961295940709746</v>
      </c>
      <c r="H22" s="27">
        <v>8.954120117928948</v>
      </c>
      <c r="I22" s="27">
        <v>10.141095182745707</v>
      </c>
      <c r="J22" s="36">
        <v>12.725376078071468</v>
      </c>
      <c r="K22" s="45">
        <v>10</v>
      </c>
      <c r="L22" s="18"/>
    </row>
    <row r="23" spans="1:15">
      <c r="A23" s="16"/>
      <c r="B23" s="11" t="s">
        <v>26</v>
      </c>
      <c r="C23" s="27">
        <v>12.005377752634971</v>
      </c>
      <c r="D23" s="27">
        <v>12.459125619022416</v>
      </c>
      <c r="E23" s="27">
        <v>10.20402634487815</v>
      </c>
      <c r="F23" s="27">
        <v>9.5610136798211318</v>
      </c>
      <c r="G23" s="27">
        <v>9.2470109315149465</v>
      </c>
      <c r="H23" s="27">
        <v>11.342804587992088</v>
      </c>
      <c r="I23" s="27">
        <v>11.814463838820522</v>
      </c>
      <c r="J23" s="36">
        <v>12.157542342028556</v>
      </c>
      <c r="K23" s="45">
        <v>11</v>
      </c>
      <c r="L23" s="18"/>
      <c r="N23" s="23"/>
      <c r="O23" s="34"/>
    </row>
    <row r="24" spans="1:15">
      <c r="A24" s="16"/>
      <c r="B24" s="11" t="s">
        <v>7</v>
      </c>
      <c r="C24" s="27"/>
      <c r="D24" s="27"/>
      <c r="E24" s="27"/>
      <c r="F24" s="27">
        <v>12.020339236530866</v>
      </c>
      <c r="G24" s="27">
        <v>9.9105851184355007</v>
      </c>
      <c r="H24" s="27">
        <v>9.6050151242821418</v>
      </c>
      <c r="I24" s="27">
        <v>10.454345460018988</v>
      </c>
      <c r="J24" s="36">
        <v>11.790291132701187</v>
      </c>
      <c r="K24" s="45">
        <v>12</v>
      </c>
      <c r="L24" s="18"/>
      <c r="N24" s="23"/>
      <c r="O24" s="34"/>
    </row>
    <row r="25" spans="1:15">
      <c r="A25" s="16"/>
      <c r="B25" s="11" t="s">
        <v>25</v>
      </c>
      <c r="C25" s="27">
        <v>12.319478702787903</v>
      </c>
      <c r="D25" s="27">
        <v>12.106647381794218</v>
      </c>
      <c r="E25" s="27">
        <v>10.060907214889907</v>
      </c>
      <c r="F25" s="27">
        <v>12.002714679840999</v>
      </c>
      <c r="G25" s="27">
        <v>9.4548072030480164</v>
      </c>
      <c r="H25" s="27">
        <v>11.29580602545961</v>
      </c>
      <c r="I25" s="27">
        <v>13.157771980619227</v>
      </c>
      <c r="J25" s="36">
        <v>11.498828278584135</v>
      </c>
      <c r="K25" s="45">
        <v>13</v>
      </c>
      <c r="L25" s="18"/>
    </row>
    <row r="26" spans="1:15">
      <c r="A26" s="16"/>
      <c r="B26" s="11" t="s">
        <v>20</v>
      </c>
      <c r="C26" s="27">
        <v>11.95119714861498</v>
      </c>
      <c r="D26" s="27">
        <v>10.92640841516614</v>
      </c>
      <c r="E26" s="27">
        <v>10.960453017816857</v>
      </c>
      <c r="F26" s="27">
        <v>11.039103527276515</v>
      </c>
      <c r="G26" s="27">
        <v>9.6714223162811042</v>
      </c>
      <c r="H26" s="27">
        <v>9.022273869084481</v>
      </c>
      <c r="I26" s="27">
        <v>10.28748536356267</v>
      </c>
      <c r="J26" s="36">
        <v>11.343925622701727</v>
      </c>
      <c r="K26" s="45">
        <v>14</v>
      </c>
      <c r="L26" s="18"/>
    </row>
    <row r="27" spans="1:15">
      <c r="A27" s="16"/>
      <c r="B27" s="11" t="s">
        <v>18</v>
      </c>
      <c r="C27" s="27"/>
      <c r="D27" s="27"/>
      <c r="E27" s="27"/>
      <c r="F27" s="27">
        <v>15.910058855826314</v>
      </c>
      <c r="G27" s="27">
        <v>9.8773202030625988</v>
      </c>
      <c r="H27" s="27">
        <v>12.431200456702591</v>
      </c>
      <c r="I27" s="27">
        <v>11.601602421743946</v>
      </c>
      <c r="J27" s="36">
        <v>11.238803736719468</v>
      </c>
      <c r="K27" s="45">
        <v>15</v>
      </c>
      <c r="L27" s="18"/>
    </row>
    <row r="28" spans="1:15">
      <c r="A28" s="16"/>
      <c r="B28" s="11" t="s">
        <v>10</v>
      </c>
      <c r="C28" s="27"/>
      <c r="D28" s="27"/>
      <c r="E28" s="27"/>
      <c r="F28" s="27">
        <v>12.139212668259999</v>
      </c>
      <c r="G28" s="27">
        <v>10.48968323494228</v>
      </c>
      <c r="H28" s="27">
        <v>12.790110035735225</v>
      </c>
      <c r="I28" s="27">
        <v>11.975628099068212</v>
      </c>
      <c r="J28" s="126">
        <v>11.195759840848364</v>
      </c>
      <c r="K28" s="45">
        <v>16</v>
      </c>
      <c r="L28" s="18"/>
    </row>
    <row r="29" spans="1:15" s="51" customFormat="1">
      <c r="A29" s="94"/>
      <c r="B29" s="11" t="s">
        <v>19</v>
      </c>
      <c r="C29" s="27"/>
      <c r="D29" s="27"/>
      <c r="E29" s="27"/>
      <c r="F29" s="27">
        <v>19.217874188807819</v>
      </c>
      <c r="G29" s="27">
        <v>12.333523510557283</v>
      </c>
      <c r="H29" s="27">
        <v>10.767693711917508</v>
      </c>
      <c r="I29" s="27">
        <v>9.8701001624542233</v>
      </c>
      <c r="J29" s="126">
        <v>10.75125379201863</v>
      </c>
      <c r="K29" s="45">
        <v>17</v>
      </c>
      <c r="L29" s="95"/>
    </row>
    <row r="30" spans="1:15">
      <c r="A30" s="16"/>
      <c r="B30" s="11" t="s">
        <v>14</v>
      </c>
      <c r="C30" s="27"/>
      <c r="D30" s="27"/>
      <c r="E30" s="27"/>
      <c r="F30" s="27">
        <v>22.17477024635134</v>
      </c>
      <c r="G30" s="27">
        <v>13.875353317176774</v>
      </c>
      <c r="H30" s="27">
        <v>13.716814159292037</v>
      </c>
      <c r="I30" s="27">
        <v>12.515963669813257</v>
      </c>
      <c r="J30" s="36">
        <v>10.615857843339919</v>
      </c>
      <c r="K30" s="45">
        <v>18</v>
      </c>
      <c r="L30" s="18"/>
    </row>
    <row r="31" spans="1:15">
      <c r="A31" s="16"/>
      <c r="B31" s="11" t="s">
        <v>21</v>
      </c>
      <c r="C31" s="53">
        <v>14.61021411356222</v>
      </c>
      <c r="D31" s="53">
        <v>13.098942455962003</v>
      </c>
      <c r="E31" s="53">
        <v>12.139817657327276</v>
      </c>
      <c r="F31" s="53">
        <v>12.188827316412938</v>
      </c>
      <c r="G31" s="53">
        <v>7.1216221290108033</v>
      </c>
      <c r="H31" s="53">
        <v>7.2989208441869113</v>
      </c>
      <c r="I31" s="53">
        <v>8.1002424932750205</v>
      </c>
      <c r="J31" s="36">
        <v>10.081036548054138</v>
      </c>
      <c r="K31" s="108">
        <v>19</v>
      </c>
      <c r="L31" s="18"/>
    </row>
    <row r="32" spans="1:15">
      <c r="A32" s="16"/>
      <c r="B32" s="12" t="s">
        <v>28</v>
      </c>
      <c r="C32" s="28">
        <v>11.811811141987667</v>
      </c>
      <c r="D32" s="28">
        <v>11.214312246808086</v>
      </c>
      <c r="E32" s="28">
        <v>9.3922678842650207</v>
      </c>
      <c r="F32" s="28">
        <v>10.221317289117367</v>
      </c>
      <c r="G32" s="28">
        <v>8.7863776239771951</v>
      </c>
      <c r="H32" s="28">
        <v>9.7162003840158064</v>
      </c>
      <c r="I32" s="28">
        <v>10.463818943369475</v>
      </c>
      <c r="J32" s="50">
        <v>9.853739793389348</v>
      </c>
      <c r="K32" s="45"/>
      <c r="L32" s="18"/>
    </row>
    <row r="33" spans="1:14">
      <c r="A33" s="16"/>
      <c r="B33" s="11" t="s">
        <v>17</v>
      </c>
      <c r="C33" s="27"/>
      <c r="D33" s="27"/>
      <c r="E33" s="27"/>
      <c r="F33" s="27">
        <v>14.042748360181948</v>
      </c>
      <c r="G33" s="27">
        <v>10.143546604722491</v>
      </c>
      <c r="H33" s="27">
        <v>15.113872376996348</v>
      </c>
      <c r="I33" s="27">
        <v>9.137297685466498</v>
      </c>
      <c r="J33" s="36">
        <v>9.1857102818432281</v>
      </c>
      <c r="K33" s="45">
        <v>20</v>
      </c>
      <c r="L33" s="18"/>
    </row>
    <row r="34" spans="1:14">
      <c r="A34" s="16"/>
      <c r="B34" s="11" t="s">
        <v>27</v>
      </c>
      <c r="C34" s="27">
        <v>13.801808500724308</v>
      </c>
      <c r="D34" s="27">
        <v>14.585924840725001</v>
      </c>
      <c r="E34" s="27">
        <v>13.341737165837753</v>
      </c>
      <c r="F34" s="27">
        <v>13.68129908193454</v>
      </c>
      <c r="G34" s="27">
        <v>8.9706188012455979</v>
      </c>
      <c r="H34" s="27">
        <v>9.922617768690376</v>
      </c>
      <c r="I34" s="27">
        <v>8.5056809024468567</v>
      </c>
      <c r="J34" s="36">
        <v>8.8441442057851187</v>
      </c>
      <c r="K34" s="45">
        <v>21</v>
      </c>
      <c r="L34" s="18"/>
    </row>
    <row r="35" spans="1:14">
      <c r="A35" s="16"/>
      <c r="B35" s="11" t="s">
        <v>6</v>
      </c>
      <c r="C35" s="27">
        <v>13.583338271246248</v>
      </c>
      <c r="D35" s="27">
        <v>12.107046943285534</v>
      </c>
      <c r="E35" s="27">
        <v>13.294081545193054</v>
      </c>
      <c r="F35" s="27">
        <v>15.181794937356171</v>
      </c>
      <c r="G35" s="27">
        <v>11.742513438287219</v>
      </c>
      <c r="H35" s="27">
        <v>11.004667339819914</v>
      </c>
      <c r="I35" s="27">
        <v>13.560128792595288</v>
      </c>
      <c r="J35" s="36">
        <v>8.360860648900319</v>
      </c>
      <c r="K35" s="45">
        <v>22</v>
      </c>
      <c r="L35" s="18"/>
    </row>
    <row r="36" spans="1:14" ht="14.25" customHeight="1">
      <c r="A36" s="16"/>
      <c r="B36" s="12" t="s">
        <v>5</v>
      </c>
      <c r="C36" s="50">
        <v>13.692083949064497</v>
      </c>
      <c r="D36" s="50">
        <v>11.74047865864816</v>
      </c>
      <c r="E36" s="50">
        <v>10.228002805731991</v>
      </c>
      <c r="F36" s="50">
        <v>10.140418356481879</v>
      </c>
      <c r="G36" s="50">
        <v>8.1016152489885886</v>
      </c>
      <c r="H36" s="50">
        <v>8.7402612708397047</v>
      </c>
      <c r="I36" s="50">
        <v>10.392063354626959</v>
      </c>
      <c r="J36" s="50">
        <v>8.3243494218416334</v>
      </c>
      <c r="K36" s="107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10.0766153437357</v>
      </c>
      <c r="G37" s="27">
        <v>9.8927716089701736</v>
      </c>
      <c r="H37" s="27">
        <v>7.0503460956089112</v>
      </c>
      <c r="I37" s="27">
        <v>8.390557383845973</v>
      </c>
      <c r="J37" s="36">
        <v>7.4211647358304322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60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3.26955611429426</v>
      </c>
      <c r="G13" s="27">
        <v>1.330558169151959</v>
      </c>
      <c r="H13" s="27">
        <v>2.3031378442484924</v>
      </c>
      <c r="I13" s="27">
        <v>1.4743322118257656</v>
      </c>
      <c r="J13" s="36">
        <v>1.9501945755589425</v>
      </c>
      <c r="K13" s="45">
        <v>1</v>
      </c>
      <c r="L13" s="18"/>
    </row>
    <row r="14" spans="1:15">
      <c r="A14" s="16"/>
      <c r="B14" s="11" t="s">
        <v>8</v>
      </c>
      <c r="C14" s="27">
        <v>2.1223154116467855</v>
      </c>
      <c r="D14" s="27">
        <v>1.7917360040609842</v>
      </c>
      <c r="E14" s="27">
        <v>0.66785079928952029</v>
      </c>
      <c r="F14" s="27">
        <v>1.197181197181197</v>
      </c>
      <c r="G14" s="27">
        <v>1.3619335562715367</v>
      </c>
      <c r="H14" s="27">
        <v>1.0781542361628074</v>
      </c>
      <c r="I14" s="27">
        <v>0.70920199030043451</v>
      </c>
      <c r="J14" s="36">
        <v>1.7100988319187</v>
      </c>
      <c r="K14" s="45">
        <v>2</v>
      </c>
      <c r="L14" s="18"/>
    </row>
    <row r="15" spans="1:15">
      <c r="A15" s="16"/>
      <c r="B15" s="11" t="s">
        <v>19</v>
      </c>
      <c r="C15" s="27"/>
      <c r="D15" s="27"/>
      <c r="E15" s="27"/>
      <c r="F15" s="27">
        <v>1.420415382414524</v>
      </c>
      <c r="G15" s="27">
        <v>0.80731455884189407</v>
      </c>
      <c r="H15" s="27">
        <v>0.38162666206182</v>
      </c>
      <c r="I15" s="27">
        <v>0.4598280569246378</v>
      </c>
      <c r="J15" s="36">
        <v>1.1488922709212182</v>
      </c>
      <c r="K15" s="45">
        <v>3</v>
      </c>
      <c r="L15" s="18"/>
    </row>
    <row r="16" spans="1:15">
      <c r="A16" s="16"/>
      <c r="B16" s="11" t="s">
        <v>17</v>
      </c>
      <c r="C16" s="27"/>
      <c r="D16" s="27"/>
      <c r="E16" s="27"/>
      <c r="F16" s="27">
        <v>0.80189825169845774</v>
      </c>
      <c r="G16" s="27">
        <v>0.8006134277530953</v>
      </c>
      <c r="H16" s="27">
        <v>0.11942276015182987</v>
      </c>
      <c r="I16" s="27">
        <v>0.64492073137049111</v>
      </c>
      <c r="J16" s="36">
        <v>1.1036524093049966</v>
      </c>
      <c r="K16" s="45">
        <v>4</v>
      </c>
      <c r="L16" s="18"/>
    </row>
    <row r="17" spans="1:15">
      <c r="A17" s="16"/>
      <c r="B17" s="11" t="s">
        <v>25</v>
      </c>
      <c r="C17" s="27">
        <v>1.3586400032493886</v>
      </c>
      <c r="D17" s="27">
        <v>1.1785459189195042</v>
      </c>
      <c r="E17" s="27">
        <v>0.69869688821330822</v>
      </c>
      <c r="F17" s="27">
        <v>0.59366141654141291</v>
      </c>
      <c r="G17" s="27">
        <v>0.62792939258928315</v>
      </c>
      <c r="H17" s="27">
        <v>0.83389552922485621</v>
      </c>
      <c r="I17" s="27">
        <v>1.0605492086023689</v>
      </c>
      <c r="J17" s="36">
        <v>0.84217763704347526</v>
      </c>
      <c r="K17" s="45">
        <v>5</v>
      </c>
      <c r="L17" s="18"/>
    </row>
    <row r="18" spans="1:15">
      <c r="A18" s="16"/>
      <c r="B18" s="12" t="s">
        <v>28</v>
      </c>
      <c r="C18" s="28">
        <v>1.0660435304386782</v>
      </c>
      <c r="D18" s="28">
        <v>0.93150793181920855</v>
      </c>
      <c r="E18" s="28">
        <v>0.75896564164606861</v>
      </c>
      <c r="F18" s="28">
        <v>1.1373161421968661</v>
      </c>
      <c r="G18" s="28">
        <v>1.0008862356561501</v>
      </c>
      <c r="H18" s="28">
        <v>0.79233403062020036</v>
      </c>
      <c r="I18" s="28">
        <v>0.82156536174020101</v>
      </c>
      <c r="J18" s="50">
        <v>0.82015223819177141</v>
      </c>
      <c r="K18" s="45"/>
      <c r="L18" s="18"/>
    </row>
    <row r="19" spans="1:15">
      <c r="A19" s="16"/>
      <c r="B19" s="11" t="s">
        <v>23</v>
      </c>
      <c r="C19" s="27">
        <v>1.5278503168979294</v>
      </c>
      <c r="D19" s="27">
        <v>1.3672021989915315</v>
      </c>
      <c r="E19" s="27">
        <v>0.76367807288403733</v>
      </c>
      <c r="F19" s="27">
        <v>1.1171200227301958</v>
      </c>
      <c r="G19" s="27">
        <v>0.95185258287589991</v>
      </c>
      <c r="H19" s="27">
        <v>0.90613186751339037</v>
      </c>
      <c r="I19" s="27">
        <v>1.7976685133887351</v>
      </c>
      <c r="J19" s="36">
        <v>0.78042923607984382</v>
      </c>
      <c r="K19" s="45">
        <v>6</v>
      </c>
      <c r="L19" s="18"/>
    </row>
    <row r="20" spans="1:15">
      <c r="A20" s="16"/>
      <c r="B20" s="11" t="s">
        <v>4</v>
      </c>
      <c r="C20" s="27"/>
      <c r="D20" s="27"/>
      <c r="E20" s="27"/>
      <c r="F20" s="27">
        <v>2.0193713685108619</v>
      </c>
      <c r="G20" s="27">
        <v>1.2419563578542741</v>
      </c>
      <c r="H20" s="27">
        <v>0.8857257300804553</v>
      </c>
      <c r="I20" s="27">
        <v>0.80629774538931009</v>
      </c>
      <c r="J20" s="36">
        <v>0.77189246739419759</v>
      </c>
      <c r="K20" s="45">
        <v>7</v>
      </c>
      <c r="L20" s="18"/>
    </row>
    <row r="21" spans="1:15">
      <c r="A21" s="16"/>
      <c r="B21" s="11" t="s">
        <v>26</v>
      </c>
      <c r="C21" s="53">
        <v>1.1566689233365945</v>
      </c>
      <c r="D21" s="53">
        <v>0.75880453067704978</v>
      </c>
      <c r="E21" s="53">
        <v>1.215906599228866</v>
      </c>
      <c r="F21" s="53">
        <v>1.1675242450387742</v>
      </c>
      <c r="G21" s="53">
        <v>0.8710733560405477</v>
      </c>
      <c r="H21" s="53">
        <v>1.1476093093560362</v>
      </c>
      <c r="I21" s="53">
        <v>0.88853161249894175</v>
      </c>
      <c r="J21" s="36">
        <v>0.7269508424066411</v>
      </c>
      <c r="K21" s="45">
        <v>8</v>
      </c>
      <c r="L21" s="18"/>
    </row>
    <row r="22" spans="1:15">
      <c r="A22" s="16"/>
      <c r="B22" s="11" t="s">
        <v>10</v>
      </c>
      <c r="C22" s="27"/>
      <c r="D22" s="27"/>
      <c r="E22" s="27"/>
      <c r="F22" s="27">
        <v>1.4566848945643742</v>
      </c>
      <c r="G22" s="27">
        <v>0.5448294949005148</v>
      </c>
      <c r="H22" s="27">
        <v>0.88361008851823508</v>
      </c>
      <c r="I22" s="27">
        <v>0.83704053060721584</v>
      </c>
      <c r="J22" s="36">
        <v>0.69691269134404887</v>
      </c>
      <c r="K22" s="45">
        <v>9</v>
      </c>
      <c r="L22" s="18"/>
    </row>
    <row r="23" spans="1:15">
      <c r="A23" s="16"/>
      <c r="B23" s="11" t="s">
        <v>14</v>
      </c>
      <c r="C23" s="27"/>
      <c r="D23" s="27"/>
      <c r="E23" s="27"/>
      <c r="F23" s="27">
        <v>2.8641256763481291</v>
      </c>
      <c r="G23" s="27">
        <v>2.9815577476579014</v>
      </c>
      <c r="H23" s="27">
        <v>2.3662257747327686</v>
      </c>
      <c r="I23" s="27">
        <v>1.0556116206585515</v>
      </c>
      <c r="J23" s="36">
        <v>0.67473147175802273</v>
      </c>
      <c r="K23" s="45">
        <v>10</v>
      </c>
      <c r="L23" s="18"/>
      <c r="N23" s="23"/>
      <c r="O23" s="34"/>
    </row>
    <row r="24" spans="1:15">
      <c r="A24" s="16"/>
      <c r="B24" s="11" t="s">
        <v>22</v>
      </c>
      <c r="C24" s="27">
        <v>1.1671264167944482</v>
      </c>
      <c r="D24" s="27">
        <v>1.1105608893380496</v>
      </c>
      <c r="E24" s="27">
        <v>0.79027556081329653</v>
      </c>
      <c r="F24" s="27">
        <v>0.71232352611458682</v>
      </c>
      <c r="G24" s="27">
        <v>0.90582492374507417</v>
      </c>
      <c r="H24" s="27">
        <v>0.67070293561159111</v>
      </c>
      <c r="I24" s="27">
        <v>0.29086347572683774</v>
      </c>
      <c r="J24" s="36">
        <v>0.64479275436986916</v>
      </c>
      <c r="K24" s="45">
        <v>11</v>
      </c>
      <c r="L24" s="18"/>
      <c r="N24" s="23"/>
      <c r="O24" s="34"/>
    </row>
    <row r="25" spans="1:15">
      <c r="A25" s="16"/>
      <c r="B25" s="11" t="s">
        <v>24</v>
      </c>
      <c r="C25" s="27">
        <v>1.8218724428617734</v>
      </c>
      <c r="D25" s="27">
        <v>1.8280634729920635</v>
      </c>
      <c r="E25" s="27">
        <v>0.9765759322173776</v>
      </c>
      <c r="F25" s="27">
        <v>0.67483592981407448</v>
      </c>
      <c r="G25" s="27">
        <v>0.75296944424715695</v>
      </c>
      <c r="H25" s="27">
        <v>0.54716580796036884</v>
      </c>
      <c r="I25" s="27">
        <v>0.72981019564713057</v>
      </c>
      <c r="J25" s="36">
        <v>0.6397135968867762</v>
      </c>
      <c r="K25" s="45">
        <v>12</v>
      </c>
      <c r="L25" s="18"/>
    </row>
    <row r="26" spans="1:15">
      <c r="A26" s="16"/>
      <c r="B26" s="11" t="s">
        <v>21</v>
      </c>
      <c r="C26" s="27">
        <v>1.281311008375039</v>
      </c>
      <c r="D26" s="27">
        <v>1.2858818990230458</v>
      </c>
      <c r="E26" s="27">
        <v>0.94822687857734878</v>
      </c>
      <c r="F26" s="27">
        <v>0.6858636257053049</v>
      </c>
      <c r="G26" s="27">
        <v>0.61878466374159236</v>
      </c>
      <c r="H26" s="27">
        <v>0.29265827469006461</v>
      </c>
      <c r="I26" s="27">
        <v>0.43113895425819859</v>
      </c>
      <c r="J26" s="36">
        <v>0.63942225341699033</v>
      </c>
      <c r="K26" s="45">
        <v>13</v>
      </c>
      <c r="L26" s="18"/>
    </row>
    <row r="27" spans="1:15">
      <c r="A27" s="16"/>
      <c r="B27" s="11" t="s">
        <v>11</v>
      </c>
      <c r="C27" s="27">
        <v>0.34382504843857448</v>
      </c>
      <c r="D27" s="27">
        <v>0.53406865140230197</v>
      </c>
      <c r="E27" s="27">
        <v>0.39471783410803957</v>
      </c>
      <c r="F27" s="27">
        <v>0.40557287168124978</v>
      </c>
      <c r="G27" s="27">
        <v>0.44787876819126815</v>
      </c>
      <c r="H27" s="27">
        <v>0.21700040866366979</v>
      </c>
      <c r="I27" s="27">
        <v>0.50259039975799857</v>
      </c>
      <c r="J27" s="36">
        <v>0.62031400192246078</v>
      </c>
      <c r="K27" s="45">
        <v>14</v>
      </c>
      <c r="L27" s="18"/>
    </row>
    <row r="28" spans="1:15">
      <c r="A28" s="16"/>
      <c r="B28" s="11" t="s">
        <v>16</v>
      </c>
      <c r="C28" s="27"/>
      <c r="D28" s="27"/>
      <c r="E28" s="27"/>
      <c r="F28" s="27">
        <v>2.1062186370720508</v>
      </c>
      <c r="G28" s="27">
        <v>1.1802921285666406</v>
      </c>
      <c r="H28" s="27">
        <v>1.3712362490180805</v>
      </c>
      <c r="I28" s="27">
        <v>0.77779930259589314</v>
      </c>
      <c r="J28" s="36">
        <v>0.60024283328298056</v>
      </c>
      <c r="K28" s="45">
        <v>15</v>
      </c>
      <c r="L28" s="18"/>
    </row>
    <row r="29" spans="1:15">
      <c r="A29" s="16"/>
      <c r="B29" s="11" t="s">
        <v>9</v>
      </c>
      <c r="C29" s="27">
        <v>0.34656338080061888</v>
      </c>
      <c r="D29" s="27">
        <v>0.58636833238707742</v>
      </c>
      <c r="E29" s="27">
        <v>0.68286101729254589</v>
      </c>
      <c r="F29" s="27">
        <v>1.0643908289003783</v>
      </c>
      <c r="G29" s="27">
        <v>0.43945853641987181</v>
      </c>
      <c r="H29" s="27">
        <v>0.67327682051324445</v>
      </c>
      <c r="I29" s="27">
        <v>0.39665404118292974</v>
      </c>
      <c r="J29" s="36">
        <v>0.50944377735449076</v>
      </c>
      <c r="K29" s="45">
        <v>16</v>
      </c>
      <c r="L29" s="18"/>
    </row>
    <row r="30" spans="1:15">
      <c r="A30" s="16"/>
      <c r="B30" s="11" t="s">
        <v>12</v>
      </c>
      <c r="C30" s="53"/>
      <c r="D30" s="53"/>
      <c r="E30" s="53"/>
      <c r="F30" s="53">
        <v>0.80421564653425215</v>
      </c>
      <c r="G30" s="53">
        <v>1.4726226830480791</v>
      </c>
      <c r="H30" s="53">
        <v>0.23791451278527986</v>
      </c>
      <c r="I30" s="53">
        <v>0.30415440810699412</v>
      </c>
      <c r="J30" s="36">
        <v>0.49675900357526953</v>
      </c>
      <c r="K30" s="108">
        <v>17</v>
      </c>
      <c r="L30" s="18"/>
    </row>
    <row r="31" spans="1:15">
      <c r="A31" s="16"/>
      <c r="B31" s="11" t="s">
        <v>27</v>
      </c>
      <c r="C31" s="27">
        <v>4.6498170567780224E-2</v>
      </c>
      <c r="D31" s="27">
        <v>7.7832366113889218E-2</v>
      </c>
      <c r="E31" s="27">
        <v>0.27548196202410669</v>
      </c>
      <c r="F31" s="27">
        <v>0.50201246274323763</v>
      </c>
      <c r="G31" s="27">
        <v>0.51151228869127241</v>
      </c>
      <c r="H31" s="27">
        <v>0.48891140543153072</v>
      </c>
      <c r="I31" s="27">
        <v>0.44662100624668727</v>
      </c>
      <c r="J31" s="36">
        <v>0.46363898822983607</v>
      </c>
      <c r="K31" s="45">
        <v>18</v>
      </c>
      <c r="L31" s="18"/>
    </row>
    <row r="32" spans="1:15">
      <c r="A32" s="16"/>
      <c r="B32" s="11" t="s">
        <v>6</v>
      </c>
      <c r="C32" s="27">
        <v>0.35371385208816375</v>
      </c>
      <c r="D32" s="27">
        <v>0.86255933563904108</v>
      </c>
      <c r="E32" s="27">
        <v>1.0723550896524481</v>
      </c>
      <c r="F32" s="27">
        <v>1.3909486064945027</v>
      </c>
      <c r="G32" s="27">
        <v>0.69694438844569895</v>
      </c>
      <c r="H32" s="27">
        <v>0.31485802235473448</v>
      </c>
      <c r="I32" s="27">
        <v>0.21678132334909039</v>
      </c>
      <c r="J32" s="36">
        <v>0.442319258683189</v>
      </c>
      <c r="K32" s="45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>
        <v>1.331542197487489</v>
      </c>
      <c r="G33" s="27">
        <v>0.90627041149575449</v>
      </c>
      <c r="H33" s="27">
        <v>0.27173913043478259</v>
      </c>
      <c r="I33" s="27">
        <v>0.50918607965587814</v>
      </c>
      <c r="J33" s="36">
        <v>0.40261831783469265</v>
      </c>
      <c r="K33" s="45">
        <v>20</v>
      </c>
      <c r="L33" s="18"/>
    </row>
    <row r="34" spans="1:14">
      <c r="A34" s="16"/>
      <c r="B34" s="11" t="s">
        <v>20</v>
      </c>
      <c r="C34" s="27">
        <v>1.0255699941278946</v>
      </c>
      <c r="D34" s="27">
        <v>0.54669422877798424</v>
      </c>
      <c r="E34" s="27">
        <v>0.7763915105197734</v>
      </c>
      <c r="F34" s="27">
        <v>0.45690206638004133</v>
      </c>
      <c r="G34" s="27">
        <v>0.68689338101145725</v>
      </c>
      <c r="H34" s="27">
        <v>0.2578090751577819</v>
      </c>
      <c r="I34" s="27">
        <v>0.4500302379144846</v>
      </c>
      <c r="J34" s="36">
        <v>0.34895895750679623</v>
      </c>
      <c r="K34" s="45">
        <v>21</v>
      </c>
      <c r="L34" s="18"/>
    </row>
    <row r="35" spans="1:14">
      <c r="A35" s="16"/>
      <c r="B35" s="11" t="s">
        <v>18</v>
      </c>
      <c r="C35" s="27"/>
      <c r="D35" s="27"/>
      <c r="E35" s="27"/>
      <c r="F35" s="27">
        <v>0.88104144538004858</v>
      </c>
      <c r="G35" s="27">
        <v>0.35586859239857282</v>
      </c>
      <c r="H35" s="27">
        <v>0.40353683036200649</v>
      </c>
      <c r="I35" s="27">
        <v>0.18068210729671105</v>
      </c>
      <c r="J35" s="36">
        <v>0.33733085358814852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1.1141714129039497</v>
      </c>
      <c r="G36" s="27">
        <v>1.444930542241124</v>
      </c>
      <c r="H36" s="27">
        <v>0.50852658804962503</v>
      </c>
      <c r="I36" s="27">
        <v>0.64956116990482349</v>
      </c>
      <c r="J36" s="36">
        <v>0.33162797673604744</v>
      </c>
      <c r="K36" s="45">
        <v>23</v>
      </c>
      <c r="L36" s="18"/>
    </row>
    <row r="37" spans="1:14">
      <c r="A37" s="16"/>
      <c r="B37" s="12" t="s">
        <v>5</v>
      </c>
      <c r="C37" s="50">
        <v>1.0798797108352818</v>
      </c>
      <c r="D37" s="50">
        <v>1.02112430786477</v>
      </c>
      <c r="E37" s="50">
        <v>0.93958694285358257</v>
      </c>
      <c r="F37" s="50">
        <v>0.86308859301459351</v>
      </c>
      <c r="G37" s="50">
        <v>0.90216845309348814</v>
      </c>
      <c r="H37" s="50">
        <v>0.43298112277401118</v>
      </c>
      <c r="I37" s="50">
        <v>0.62248562334978907</v>
      </c>
      <c r="J37" s="50">
        <v>0.24802486616803485</v>
      </c>
      <c r="K37" s="107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45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16</v>
      </c>
      <c r="C13" s="27"/>
      <c r="D13" s="27"/>
      <c r="E13" s="27"/>
      <c r="F13" s="27">
        <v>42.749490486221717</v>
      </c>
      <c r="G13" s="27">
        <v>41.601851880855648</v>
      </c>
      <c r="H13" s="27">
        <v>32.78641647849966</v>
      </c>
      <c r="I13" s="27">
        <v>28.462482242025054</v>
      </c>
      <c r="J13" s="36">
        <v>40.191758489189354</v>
      </c>
      <c r="K13" s="45">
        <v>1</v>
      </c>
      <c r="L13" s="18"/>
    </row>
    <row r="14" spans="1:15">
      <c r="A14" s="16"/>
      <c r="B14" s="11" t="s">
        <v>11</v>
      </c>
      <c r="C14" s="27">
        <v>33.978902309793689</v>
      </c>
      <c r="D14" s="27">
        <v>31.141258396604393</v>
      </c>
      <c r="E14" s="27">
        <v>30.695578650396417</v>
      </c>
      <c r="F14" s="27">
        <v>44.097078790458184</v>
      </c>
      <c r="G14" s="27">
        <v>40.095301130457379</v>
      </c>
      <c r="H14" s="27">
        <v>31.209644462607272</v>
      </c>
      <c r="I14" s="27">
        <v>37.883616974362063</v>
      </c>
      <c r="J14" s="36">
        <v>39.960452236004954</v>
      </c>
      <c r="K14" s="45">
        <v>2</v>
      </c>
      <c r="L14" s="18"/>
    </row>
    <row r="15" spans="1:15">
      <c r="A15" s="16"/>
      <c r="B15" s="11" t="s">
        <v>14</v>
      </c>
      <c r="C15" s="27"/>
      <c r="D15" s="27"/>
      <c r="E15" s="27"/>
      <c r="F15" s="27">
        <v>34.929483424352945</v>
      </c>
      <c r="G15" s="27">
        <v>43.680079370410766</v>
      </c>
      <c r="H15" s="27">
        <v>34.577240672016579</v>
      </c>
      <c r="I15" s="27">
        <v>32.581961722915345</v>
      </c>
      <c r="J15" s="36">
        <v>39.704556918064768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32.812278435649333</v>
      </c>
      <c r="G16" s="27">
        <v>43.377531158437421</v>
      </c>
      <c r="H16" s="27">
        <v>35.910866337689995</v>
      </c>
      <c r="I16" s="27">
        <v>34.509439012887029</v>
      </c>
      <c r="J16" s="36">
        <v>37.46909778003446</v>
      </c>
      <c r="K16" s="45">
        <v>4</v>
      </c>
      <c r="L16" s="18"/>
    </row>
    <row r="17" spans="1:15">
      <c r="A17" s="16"/>
      <c r="B17" s="11" t="s">
        <v>21</v>
      </c>
      <c r="C17" s="27">
        <v>38.164041385537956</v>
      </c>
      <c r="D17" s="27">
        <v>39.115895291157123</v>
      </c>
      <c r="E17" s="27">
        <v>33.809530424291012</v>
      </c>
      <c r="F17" s="27">
        <v>29.615462243737962</v>
      </c>
      <c r="G17" s="27">
        <v>29.877597433944452</v>
      </c>
      <c r="H17" s="27">
        <v>9.0338824962183626</v>
      </c>
      <c r="I17" s="27">
        <v>28.739691647891647</v>
      </c>
      <c r="J17" s="36">
        <v>35.994795574623588</v>
      </c>
      <c r="K17" s="45">
        <v>5</v>
      </c>
      <c r="L17" s="18"/>
    </row>
    <row r="18" spans="1:15">
      <c r="A18" s="16"/>
      <c r="B18" s="12" t="s">
        <v>5</v>
      </c>
      <c r="C18" s="50">
        <v>33.779533077459007</v>
      </c>
      <c r="D18" s="50">
        <v>32.681099382444678</v>
      </c>
      <c r="E18" s="50">
        <v>36.422721008847617</v>
      </c>
      <c r="F18" s="50">
        <v>29.367292208926699</v>
      </c>
      <c r="G18" s="50">
        <v>32.996512670482481</v>
      </c>
      <c r="H18" s="50">
        <v>28.403628126876292</v>
      </c>
      <c r="I18" s="50">
        <v>28.344169375115598</v>
      </c>
      <c r="J18" s="50">
        <v>33.368516524733934</v>
      </c>
      <c r="K18" s="107">
        <v>6</v>
      </c>
      <c r="L18" s="18"/>
    </row>
    <row r="19" spans="1:15">
      <c r="A19" s="16"/>
      <c r="B19" s="11" t="s">
        <v>22</v>
      </c>
      <c r="C19" s="27">
        <v>39.520068290678012</v>
      </c>
      <c r="D19" s="27">
        <v>37.360080848913597</v>
      </c>
      <c r="E19" s="27">
        <v>33.456922304855318</v>
      </c>
      <c r="F19" s="27">
        <v>39.405396010124335</v>
      </c>
      <c r="G19" s="27">
        <v>38.536488638064661</v>
      </c>
      <c r="H19" s="27">
        <v>28.225515634748248</v>
      </c>
      <c r="I19" s="27">
        <v>29.074793727178861</v>
      </c>
      <c r="J19" s="36">
        <v>33.045330188809203</v>
      </c>
      <c r="K19" s="45">
        <v>7</v>
      </c>
      <c r="L19" s="18"/>
    </row>
    <row r="20" spans="1:15">
      <c r="A20" s="16"/>
      <c r="B20" s="11" t="s">
        <v>26</v>
      </c>
      <c r="C20" s="27">
        <v>36.765761139216444</v>
      </c>
      <c r="D20" s="27">
        <v>32.653078100782515</v>
      </c>
      <c r="E20" s="27">
        <v>38.127012248240568</v>
      </c>
      <c r="F20" s="27">
        <v>37.901458972237073</v>
      </c>
      <c r="G20" s="27">
        <v>41.086571820030649</v>
      </c>
      <c r="H20" s="27">
        <v>33.001422633205145</v>
      </c>
      <c r="I20" s="27">
        <v>36.533286704544643</v>
      </c>
      <c r="J20" s="36">
        <v>32.726704038108288</v>
      </c>
      <c r="K20" s="108">
        <v>8</v>
      </c>
      <c r="L20" s="18"/>
    </row>
    <row r="21" spans="1:15">
      <c r="A21" s="16"/>
      <c r="B21" s="12" t="s">
        <v>28</v>
      </c>
      <c r="C21" s="28">
        <v>33.365446575854122</v>
      </c>
      <c r="D21" s="28">
        <v>31.71067448128132</v>
      </c>
      <c r="E21" s="28">
        <v>31.788950167430041</v>
      </c>
      <c r="F21" s="28">
        <v>36.312565481451649</v>
      </c>
      <c r="G21" s="28">
        <v>35.174262833931166</v>
      </c>
      <c r="H21" s="28">
        <v>26.932571465807548</v>
      </c>
      <c r="I21" s="28">
        <v>30.931928341327097</v>
      </c>
      <c r="J21" s="50">
        <v>32.636909899298452</v>
      </c>
      <c r="K21" s="108"/>
      <c r="L21" s="18"/>
    </row>
    <row r="22" spans="1:15">
      <c r="A22" s="16"/>
      <c r="B22" s="11" t="s">
        <v>12</v>
      </c>
      <c r="C22" s="27"/>
      <c r="D22" s="27"/>
      <c r="E22" s="27"/>
      <c r="F22" s="27">
        <v>46.890312119983783</v>
      </c>
      <c r="G22" s="27">
        <v>45.722888999360848</v>
      </c>
      <c r="H22" s="27">
        <v>33.74335834485904</v>
      </c>
      <c r="I22" s="27">
        <v>35.155701473869726</v>
      </c>
      <c r="J22" s="36">
        <v>32.44281022003895</v>
      </c>
      <c r="K22" s="45">
        <v>9</v>
      </c>
      <c r="L22" s="18"/>
    </row>
    <row r="23" spans="1:15">
      <c r="A23" s="16"/>
      <c r="B23" s="11" t="s">
        <v>19</v>
      </c>
      <c r="C23" s="27"/>
      <c r="D23" s="27"/>
      <c r="E23" s="27"/>
      <c r="F23" s="27">
        <v>38.45629641189705</v>
      </c>
      <c r="G23" s="27">
        <v>40.458041435780906</v>
      </c>
      <c r="H23" s="27">
        <v>17.767718380738586</v>
      </c>
      <c r="I23" s="27">
        <v>21.235753484717232</v>
      </c>
      <c r="J23" s="36">
        <v>32.331184948367266</v>
      </c>
      <c r="K23" s="45">
        <v>10</v>
      </c>
      <c r="L23" s="18"/>
      <c r="N23" s="23"/>
      <c r="O23" s="34"/>
    </row>
    <row r="24" spans="1:15">
      <c r="A24" s="16"/>
      <c r="B24" s="11" t="s">
        <v>8</v>
      </c>
      <c r="C24" s="27">
        <v>41.746000932334432</v>
      </c>
      <c r="D24" s="27">
        <v>39.27083485997732</v>
      </c>
      <c r="E24" s="27">
        <v>36.897663615247986</v>
      </c>
      <c r="F24" s="27">
        <v>38.351513351513347</v>
      </c>
      <c r="G24" s="27">
        <v>37.55910661841429</v>
      </c>
      <c r="H24" s="27">
        <v>30.344244814196337</v>
      </c>
      <c r="I24" s="27">
        <v>32.091327076903696</v>
      </c>
      <c r="J24" s="36">
        <v>30.591092092080913</v>
      </c>
      <c r="K24" s="45">
        <v>11</v>
      </c>
      <c r="L24" s="18"/>
      <c r="N24" s="23"/>
      <c r="O24" s="34"/>
    </row>
    <row r="25" spans="1:15">
      <c r="A25" s="16"/>
      <c r="B25" s="11" t="s">
        <v>17</v>
      </c>
      <c r="C25" s="27"/>
      <c r="D25" s="27"/>
      <c r="E25" s="27"/>
      <c r="F25" s="27">
        <v>32.23739874175903</v>
      </c>
      <c r="G25" s="27">
        <v>37.604211301804945</v>
      </c>
      <c r="H25" s="27">
        <v>28.324858554751842</v>
      </c>
      <c r="I25" s="27">
        <v>29.328702425012427</v>
      </c>
      <c r="J25" s="36">
        <v>30.495190960235707</v>
      </c>
      <c r="K25" s="45">
        <v>12</v>
      </c>
      <c r="L25" s="18"/>
    </row>
    <row r="26" spans="1:15">
      <c r="A26" s="16"/>
      <c r="B26" s="11" t="s">
        <v>9</v>
      </c>
      <c r="C26" s="27">
        <v>40.234281450914651</v>
      </c>
      <c r="D26" s="27">
        <v>39.83116315000791</v>
      </c>
      <c r="E26" s="27">
        <v>39.182316524269645</v>
      </c>
      <c r="F26" s="27">
        <v>38.919137602616182</v>
      </c>
      <c r="G26" s="27">
        <v>36.679068610266093</v>
      </c>
      <c r="H26" s="27">
        <v>30.211695756578809</v>
      </c>
      <c r="I26" s="27">
        <v>28.422966042795046</v>
      </c>
      <c r="J26" s="36">
        <v>29.371536075659733</v>
      </c>
      <c r="K26" s="45">
        <v>13</v>
      </c>
      <c r="L26" s="18"/>
    </row>
    <row r="27" spans="1:15">
      <c r="A27" s="16"/>
      <c r="B27" s="11" t="s">
        <v>25</v>
      </c>
      <c r="C27" s="27">
        <v>30.847331258799986</v>
      </c>
      <c r="D27" s="27">
        <v>27.520200521930814</v>
      </c>
      <c r="E27" s="27">
        <v>16.666615648273954</v>
      </c>
      <c r="F27" s="27">
        <v>22.241564103073021</v>
      </c>
      <c r="G27" s="27">
        <v>27.244685207937753</v>
      </c>
      <c r="H27" s="27">
        <v>24.415312867632188</v>
      </c>
      <c r="I27" s="27">
        <v>27.750294240797412</v>
      </c>
      <c r="J27" s="36">
        <v>28.87859438238501</v>
      </c>
      <c r="K27" s="45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>
        <v>38.487708009421034</v>
      </c>
      <c r="G28" s="27">
        <v>26.165828285305732</v>
      </c>
      <c r="H28" s="27">
        <v>20.422188424681114</v>
      </c>
      <c r="I28" s="27">
        <v>16.238103657195591</v>
      </c>
      <c r="J28" s="36">
        <v>28.358878984159556</v>
      </c>
      <c r="K28" s="45">
        <v>15</v>
      </c>
      <c r="L28" s="18"/>
    </row>
    <row r="29" spans="1:15">
      <c r="A29" s="16"/>
      <c r="B29" s="11" t="s">
        <v>24</v>
      </c>
      <c r="C29" s="27">
        <v>36.711721411619642</v>
      </c>
      <c r="D29" s="27">
        <v>31.270093444784969</v>
      </c>
      <c r="E29" s="27">
        <v>37.030452663576476</v>
      </c>
      <c r="F29" s="27">
        <v>24.658846091580429</v>
      </c>
      <c r="G29" s="27">
        <v>25.738313324369127</v>
      </c>
      <c r="H29" s="27">
        <v>21.420763010899496</v>
      </c>
      <c r="I29" s="27">
        <v>25.319419502848351</v>
      </c>
      <c r="J29" s="36">
        <v>27.027820543446119</v>
      </c>
      <c r="K29" s="45">
        <v>16</v>
      </c>
      <c r="L29" s="18"/>
    </row>
    <row r="30" spans="1:15">
      <c r="A30" s="16"/>
      <c r="B30" s="11" t="s">
        <v>6</v>
      </c>
      <c r="C30" s="27">
        <v>14.626225478483763</v>
      </c>
      <c r="D30" s="27">
        <v>18.673260066000061</v>
      </c>
      <c r="E30" s="27">
        <v>28.818407718910876</v>
      </c>
      <c r="F30" s="27">
        <v>26.633039678296644</v>
      </c>
      <c r="G30" s="27">
        <v>25.746030347743741</v>
      </c>
      <c r="H30" s="27">
        <v>18.029740293034529</v>
      </c>
      <c r="I30" s="27">
        <v>22.076944435342423</v>
      </c>
      <c r="J30" s="36">
        <v>25.261562969750319</v>
      </c>
      <c r="K30" s="45">
        <v>17</v>
      </c>
      <c r="L30" s="18"/>
    </row>
    <row r="31" spans="1:15">
      <c r="A31" s="16"/>
      <c r="B31" s="11" t="s">
        <v>20</v>
      </c>
      <c r="C31" s="27">
        <v>34.477841094201437</v>
      </c>
      <c r="D31" s="27">
        <v>31.906757327571704</v>
      </c>
      <c r="E31" s="27">
        <v>29.954606141522028</v>
      </c>
      <c r="F31" s="27">
        <v>35.201914637230544</v>
      </c>
      <c r="G31" s="27">
        <v>34.578559439538779</v>
      </c>
      <c r="H31" s="27">
        <v>21.401806403128496</v>
      </c>
      <c r="I31" s="27">
        <v>29.31195877349872</v>
      </c>
      <c r="J31" s="36">
        <v>23.827132071425417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>
        <v>34.780575179052818</v>
      </c>
      <c r="G32" s="27">
        <v>37.156802457668768</v>
      </c>
      <c r="H32" s="27">
        <v>25.185487785791778</v>
      </c>
      <c r="I32" s="27">
        <v>32.64762508889347</v>
      </c>
      <c r="J32" s="36">
        <v>21.592260818154195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>
        <v>33.247030012992226</v>
      </c>
      <c r="G33" s="27">
        <v>28.51386156492649</v>
      </c>
      <c r="H33" s="27">
        <v>22.656575349906756</v>
      </c>
      <c r="I33" s="27">
        <v>17.915469436872225</v>
      </c>
      <c r="J33" s="36">
        <v>21.38407587706968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39.142436969553465</v>
      </c>
      <c r="G34" s="27">
        <v>39.028230468454964</v>
      </c>
      <c r="H34" s="27">
        <v>14.849352129611651</v>
      </c>
      <c r="I34" s="27">
        <v>12.499710534238009</v>
      </c>
      <c r="J34" s="36">
        <v>17.556285100071658</v>
      </c>
      <c r="K34" s="45">
        <v>21</v>
      </c>
      <c r="L34" s="18"/>
    </row>
    <row r="35" spans="1:14">
      <c r="A35" s="16"/>
      <c r="B35" s="11" t="s">
        <v>27</v>
      </c>
      <c r="C35" s="27">
        <v>17.218521397209035</v>
      </c>
      <c r="D35" s="27">
        <v>31.981981533362347</v>
      </c>
      <c r="E35" s="27">
        <v>29.550445931946157</v>
      </c>
      <c r="F35" s="27">
        <v>27.716824703370897</v>
      </c>
      <c r="G35" s="27">
        <v>18.402884899482434</v>
      </c>
      <c r="H35" s="27">
        <v>13.902375251854625</v>
      </c>
      <c r="I35" s="27">
        <v>14.89919724125445</v>
      </c>
      <c r="J35" s="36">
        <v>17.497834710385213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33.066252135002763</v>
      </c>
      <c r="D36" s="27">
        <v>26.245802527980157</v>
      </c>
      <c r="E36" s="27">
        <v>29.223327502263334</v>
      </c>
      <c r="F36" s="27">
        <v>24.459533915794609</v>
      </c>
      <c r="G36" s="27">
        <v>29.424034055446786</v>
      </c>
      <c r="H36" s="27">
        <v>22.39815396737551</v>
      </c>
      <c r="I36" s="27">
        <v>26.803439519852262</v>
      </c>
      <c r="J36" s="36">
        <v>17.185304190031793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18.73311583826634</v>
      </c>
      <c r="G37" s="27">
        <v>14.817385151317222</v>
      </c>
      <c r="H37" s="27">
        <v>5.9417585983127834</v>
      </c>
      <c r="I37" s="27">
        <v>10.133191676815837</v>
      </c>
      <c r="J37" s="36">
        <v>3.285884981037976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N24" sqref="N24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93</v>
      </c>
      <c r="D7" s="191"/>
      <c r="E7" s="191"/>
      <c r="F7" s="191"/>
      <c r="G7" s="191"/>
      <c r="H7" s="191"/>
      <c r="I7" s="191"/>
      <c r="J7" s="191"/>
      <c r="K7" s="191"/>
      <c r="L7" s="18"/>
      <c r="N7" s="9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7.4450141187732664</v>
      </c>
      <c r="D13" s="27">
        <v>6.6197745609972669</v>
      </c>
      <c r="E13" s="27">
        <v>8.3825491379090558</v>
      </c>
      <c r="F13" s="27">
        <v>13.135637421190765</v>
      </c>
      <c r="G13" s="27">
        <v>9.4907257016632016</v>
      </c>
      <c r="H13" s="27">
        <v>7.5506742950551695</v>
      </c>
      <c r="I13" s="27">
        <v>12.929402267305932</v>
      </c>
      <c r="J13" s="36">
        <v>15.403670984574545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10.694903149791038</v>
      </c>
      <c r="G14" s="27">
        <v>13.856555680339246</v>
      </c>
      <c r="H14" s="27">
        <v>10.201720950812971</v>
      </c>
      <c r="I14" s="27">
        <v>8.8976983509876693</v>
      </c>
      <c r="J14" s="36">
        <v>13.992358723790341</v>
      </c>
      <c r="K14" s="45">
        <v>2</v>
      </c>
      <c r="L14" s="18"/>
    </row>
    <row r="15" spans="1:15">
      <c r="A15" s="16"/>
      <c r="B15" s="11" t="s">
        <v>26</v>
      </c>
      <c r="C15" s="27">
        <v>13.463480202358374</v>
      </c>
      <c r="D15" s="27">
        <v>11.36685820133822</v>
      </c>
      <c r="E15" s="27">
        <v>16.155977617182025</v>
      </c>
      <c r="F15" s="27">
        <v>12.512327277556651</v>
      </c>
      <c r="G15" s="27">
        <v>13.570128275447994</v>
      </c>
      <c r="H15" s="27">
        <v>12.040089359148197</v>
      </c>
      <c r="I15" s="27">
        <v>15.035463461939646</v>
      </c>
      <c r="J15" s="36">
        <v>12.03622360576272</v>
      </c>
      <c r="K15" s="45">
        <v>3</v>
      </c>
      <c r="L15" s="18"/>
    </row>
    <row r="16" spans="1:15">
      <c r="A16" s="16"/>
      <c r="B16" s="12" t="s">
        <v>5</v>
      </c>
      <c r="C16" s="50">
        <v>14.367904725105005</v>
      </c>
      <c r="D16" s="50">
        <v>16.059285922928034</v>
      </c>
      <c r="E16" s="50">
        <v>16.023582651669436</v>
      </c>
      <c r="F16" s="50">
        <v>8.8579925422073611</v>
      </c>
      <c r="G16" s="50">
        <v>8.3815679219368349</v>
      </c>
      <c r="H16" s="50">
        <v>7.3377818675579549</v>
      </c>
      <c r="I16" s="50">
        <v>9.191268996061897</v>
      </c>
      <c r="J16" s="50">
        <v>11.393564073922088</v>
      </c>
      <c r="K16" s="107">
        <v>4</v>
      </c>
      <c r="L16" s="18"/>
    </row>
    <row r="17" spans="1:15">
      <c r="A17" s="16"/>
      <c r="B17" s="11" t="s">
        <v>8</v>
      </c>
      <c r="C17" s="27">
        <v>18.665573220608024</v>
      </c>
      <c r="D17" s="27">
        <v>20.249627942981014</v>
      </c>
      <c r="E17" s="27">
        <v>14.680420822516735</v>
      </c>
      <c r="F17" s="27">
        <v>12.570402570402569</v>
      </c>
      <c r="G17" s="27">
        <v>12.847831951421867</v>
      </c>
      <c r="H17" s="27">
        <v>11.169220167796713</v>
      </c>
      <c r="I17" s="27">
        <v>12.999811047427096</v>
      </c>
      <c r="J17" s="36">
        <v>11.080571415092818</v>
      </c>
      <c r="K17" s="45">
        <v>5</v>
      </c>
      <c r="L17" s="18"/>
    </row>
    <row r="18" spans="1:15">
      <c r="A18" s="16"/>
      <c r="B18" s="11" t="s">
        <v>21</v>
      </c>
      <c r="C18" s="27">
        <v>13.642347045843323</v>
      </c>
      <c r="D18" s="27">
        <v>15.015057920650618</v>
      </c>
      <c r="E18" s="27">
        <v>9.7011514325270589</v>
      </c>
      <c r="F18" s="27">
        <v>4.9703037300652095</v>
      </c>
      <c r="G18" s="27">
        <v>5.8105013034103221</v>
      </c>
      <c r="H18" s="27">
        <v>1.0045241558717715</v>
      </c>
      <c r="I18" s="27">
        <v>7.8757780141818561</v>
      </c>
      <c r="J18" s="36">
        <v>10.590867225442629</v>
      </c>
      <c r="K18" s="45">
        <v>6</v>
      </c>
      <c r="L18" s="18"/>
    </row>
    <row r="19" spans="1:15">
      <c r="A19" s="16"/>
      <c r="B19" s="11" t="s">
        <v>25</v>
      </c>
      <c r="C19" s="27">
        <v>14.585565781725718</v>
      </c>
      <c r="D19" s="27">
        <v>10.779199669305182</v>
      </c>
      <c r="E19" s="27">
        <v>5.6082915674905554</v>
      </c>
      <c r="F19" s="27">
        <v>5.2974825381760304</v>
      </c>
      <c r="G19" s="27">
        <v>7.9837091643190154</v>
      </c>
      <c r="H19" s="27">
        <v>8.0401708203783109</v>
      </c>
      <c r="I19" s="27">
        <v>10.058324073552672</v>
      </c>
      <c r="J19" s="36">
        <v>10.345066952754863</v>
      </c>
      <c r="K19" s="45">
        <v>7</v>
      </c>
      <c r="L19" s="18"/>
      <c r="O19" s="124"/>
    </row>
    <row r="20" spans="1:15">
      <c r="A20" s="16"/>
      <c r="B20" s="12" t="s">
        <v>28</v>
      </c>
      <c r="C20" s="54">
        <v>14.052777008072839</v>
      </c>
      <c r="D20" s="54">
        <v>12.398361305044043</v>
      </c>
      <c r="E20" s="54">
        <v>10.818033038257072</v>
      </c>
      <c r="F20" s="54">
        <v>11.447358072311168</v>
      </c>
      <c r="G20" s="54">
        <v>10.453836369551595</v>
      </c>
      <c r="H20" s="54">
        <v>7.6472654419507666</v>
      </c>
      <c r="I20" s="54">
        <v>9.8464519341721441</v>
      </c>
      <c r="J20" s="50">
        <v>10.018960481226602</v>
      </c>
      <c r="K20" s="108" t="s">
        <v>63</v>
      </c>
      <c r="L20" s="18"/>
      <c r="O20" s="124"/>
    </row>
    <row r="21" spans="1:15">
      <c r="A21" s="16"/>
      <c r="B21" s="11" t="s">
        <v>22</v>
      </c>
      <c r="C21" s="27">
        <v>11.590742028802225</v>
      </c>
      <c r="D21" s="27">
        <v>12.703082364830722</v>
      </c>
      <c r="E21" s="27">
        <v>6.9655335158657943</v>
      </c>
      <c r="F21" s="27">
        <v>9.6928863295797321</v>
      </c>
      <c r="G21" s="27">
        <v>10.388943861988789</v>
      </c>
      <c r="H21" s="27">
        <v>5.5409240033780804</v>
      </c>
      <c r="I21" s="27">
        <v>8.555072413268217</v>
      </c>
      <c r="J21" s="36">
        <v>9.4776545009215916</v>
      </c>
      <c r="K21" s="45">
        <v>8</v>
      </c>
      <c r="L21" s="18"/>
      <c r="O21" s="124"/>
    </row>
    <row r="22" spans="1:15">
      <c r="A22" s="16"/>
      <c r="B22" s="11" t="s">
        <v>24</v>
      </c>
      <c r="C22" s="27">
        <v>14.729682863858809</v>
      </c>
      <c r="D22" s="27">
        <v>12.254478638174847</v>
      </c>
      <c r="E22" s="27">
        <v>13.493711859666499</v>
      </c>
      <c r="F22" s="27">
        <v>5.7636891196871769</v>
      </c>
      <c r="G22" s="27">
        <v>6.629260958383842</v>
      </c>
      <c r="H22" s="27">
        <v>4.5677101831650511</v>
      </c>
      <c r="I22" s="27">
        <v>6.4867721230763955</v>
      </c>
      <c r="J22" s="36">
        <v>7.892502017849683</v>
      </c>
      <c r="K22" s="45">
        <v>9</v>
      </c>
      <c r="L22" s="18"/>
      <c r="O22" s="124"/>
    </row>
    <row r="23" spans="1:15">
      <c r="A23" s="16"/>
      <c r="B23" s="11" t="s">
        <v>12</v>
      </c>
      <c r="C23" s="27"/>
      <c r="D23" s="27"/>
      <c r="E23" s="27"/>
      <c r="F23" s="27">
        <v>14.235265504661532</v>
      </c>
      <c r="G23" s="27">
        <v>13.5268801931681</v>
      </c>
      <c r="H23" s="27">
        <v>5.9937656197028026</v>
      </c>
      <c r="I23" s="27">
        <v>10.443582199860716</v>
      </c>
      <c r="J23" s="36">
        <v>7.8039705839607008</v>
      </c>
      <c r="K23" s="45">
        <v>10</v>
      </c>
      <c r="L23" s="18"/>
      <c r="O23" s="124"/>
    </row>
    <row r="24" spans="1:15">
      <c r="A24" s="16"/>
      <c r="B24" s="11" t="s">
        <v>4</v>
      </c>
      <c r="C24" s="27"/>
      <c r="D24" s="27"/>
      <c r="E24" s="27"/>
      <c r="F24" s="27">
        <v>13.069891630325007</v>
      </c>
      <c r="G24" s="27">
        <v>12.243317441163379</v>
      </c>
      <c r="H24" s="27">
        <v>8.7455799925194757</v>
      </c>
      <c r="I24" s="27">
        <v>12.759277751484866</v>
      </c>
      <c r="J24" s="36">
        <v>7.6162255235654497</v>
      </c>
      <c r="K24" s="45">
        <v>11</v>
      </c>
      <c r="L24" s="18"/>
      <c r="O24" s="34"/>
    </row>
    <row r="25" spans="1:15">
      <c r="A25" s="16"/>
      <c r="B25" s="11" t="s">
        <v>18</v>
      </c>
      <c r="C25" s="27"/>
      <c r="D25" s="27"/>
      <c r="E25" s="27"/>
      <c r="F25" s="27">
        <v>11.87327781284155</v>
      </c>
      <c r="G25" s="27">
        <v>7.8323484087722299</v>
      </c>
      <c r="H25" s="27">
        <v>4.4428271982080521</v>
      </c>
      <c r="I25" s="27">
        <v>4.1004920245451677</v>
      </c>
      <c r="J25" s="36">
        <v>7.0001496397956329</v>
      </c>
      <c r="K25" s="45">
        <v>12</v>
      </c>
      <c r="L25" s="18"/>
    </row>
    <row r="26" spans="1:15">
      <c r="A26" s="16"/>
      <c r="B26" s="11" t="s">
        <v>16</v>
      </c>
      <c r="C26" s="27"/>
      <c r="D26" s="27"/>
      <c r="E26" s="27"/>
      <c r="F26" s="27">
        <v>12.924352189624758</v>
      </c>
      <c r="G26" s="27">
        <v>11.623747427508201</v>
      </c>
      <c r="H26" s="27">
        <v>4.6793601335739243</v>
      </c>
      <c r="I26" s="27">
        <v>4.989668087304663</v>
      </c>
      <c r="J26" s="36">
        <v>6.7086969657240241</v>
      </c>
      <c r="K26" s="45">
        <v>13</v>
      </c>
      <c r="L26" s="18"/>
    </row>
    <row r="27" spans="1:15">
      <c r="A27" s="16"/>
      <c r="B27" s="11" t="s">
        <v>14</v>
      </c>
      <c r="C27" s="27"/>
      <c r="D27" s="27"/>
      <c r="E27" s="27"/>
      <c r="F27" s="27">
        <v>10.352929319652047</v>
      </c>
      <c r="G27" s="27">
        <v>13.706897888106329</v>
      </c>
      <c r="H27" s="27">
        <v>9.6012941288419427</v>
      </c>
      <c r="I27" s="27">
        <v>7.0552722531324514</v>
      </c>
      <c r="J27" s="36">
        <v>6.4963576076800313</v>
      </c>
      <c r="K27" s="45">
        <v>14</v>
      </c>
      <c r="L27" s="18"/>
    </row>
    <row r="28" spans="1:15">
      <c r="A28" s="16"/>
      <c r="B28" s="11" t="s">
        <v>19</v>
      </c>
      <c r="C28" s="27"/>
      <c r="D28" s="27"/>
      <c r="E28" s="27"/>
      <c r="F28" s="27">
        <v>7.97133679268594</v>
      </c>
      <c r="G28" s="27">
        <v>4.8358068615615926</v>
      </c>
      <c r="H28" s="27">
        <v>1.2213533315242866</v>
      </c>
      <c r="I28" s="27">
        <v>1.0477979721815678</v>
      </c>
      <c r="J28" s="36">
        <v>6.1520075993585497</v>
      </c>
      <c r="K28" s="45">
        <v>15</v>
      </c>
      <c r="L28" s="18"/>
    </row>
    <row r="29" spans="1:15">
      <c r="A29" s="16"/>
      <c r="B29" s="11" t="s">
        <v>23</v>
      </c>
      <c r="C29" s="27">
        <v>16.379705828381073</v>
      </c>
      <c r="D29" s="27">
        <v>12.286005081763349</v>
      </c>
      <c r="E29" s="27">
        <v>10.604491720934037</v>
      </c>
      <c r="F29" s="27">
        <v>6.9707214341525034</v>
      </c>
      <c r="G29" s="27">
        <v>11.377776829422254</v>
      </c>
      <c r="H29" s="27">
        <v>6.1239881058467089</v>
      </c>
      <c r="I29" s="27">
        <v>8.8769960892944439</v>
      </c>
      <c r="J29" s="36">
        <v>5.8235438582129255</v>
      </c>
      <c r="K29" s="45">
        <v>16</v>
      </c>
      <c r="L29" s="18"/>
    </row>
    <row r="30" spans="1:15">
      <c r="A30" s="16"/>
      <c r="B30" s="11" t="s">
        <v>20</v>
      </c>
      <c r="C30" s="27">
        <v>7.667681767015937</v>
      </c>
      <c r="D30" s="27">
        <v>9.5147224288549879</v>
      </c>
      <c r="E30" s="27">
        <v>9.1098936513051889</v>
      </c>
      <c r="F30" s="27">
        <v>9.062727800175546</v>
      </c>
      <c r="G30" s="27">
        <v>7.4465445522878202</v>
      </c>
      <c r="H30" s="27">
        <v>2.3192379149821511</v>
      </c>
      <c r="I30" s="27">
        <v>7.1753927712083581</v>
      </c>
      <c r="J30" s="36">
        <v>4.9762524993219506</v>
      </c>
      <c r="K30" s="45">
        <v>17</v>
      </c>
      <c r="L30" s="18"/>
    </row>
    <row r="31" spans="1:15">
      <c r="A31" s="16"/>
      <c r="B31" s="11" t="s">
        <v>9</v>
      </c>
      <c r="C31" s="27">
        <v>15.359090322937199</v>
      </c>
      <c r="D31" s="27">
        <v>13.590249532301449</v>
      </c>
      <c r="E31" s="27">
        <v>12.15313031686501</v>
      </c>
      <c r="F31" s="27">
        <v>9.5118491743746709</v>
      </c>
      <c r="G31" s="27">
        <v>8.5625431146595492</v>
      </c>
      <c r="H31" s="27">
        <v>5.3444705746204813</v>
      </c>
      <c r="I31" s="27">
        <v>4.6046002821199297</v>
      </c>
      <c r="J31" s="36">
        <v>4.096279984824247</v>
      </c>
      <c r="K31" s="45">
        <v>18</v>
      </c>
      <c r="L31" s="18"/>
    </row>
    <row r="32" spans="1:15">
      <c r="A32" s="16"/>
      <c r="B32" s="11" t="s">
        <v>17</v>
      </c>
      <c r="C32" s="27"/>
      <c r="D32" s="27"/>
      <c r="E32" s="27"/>
      <c r="F32" s="27">
        <v>7.3278714617208234</v>
      </c>
      <c r="G32" s="27">
        <v>7.303060373018198</v>
      </c>
      <c r="H32" s="27">
        <v>3.3894936618205258</v>
      </c>
      <c r="I32" s="27">
        <v>4.1362274208694698</v>
      </c>
      <c r="J32" s="36">
        <v>3.6413010041903933</v>
      </c>
      <c r="K32" s="45">
        <v>19</v>
      </c>
      <c r="L32" s="18"/>
    </row>
    <row r="33" spans="1:14">
      <c r="A33" s="16"/>
      <c r="B33" s="11" t="s">
        <v>195</v>
      </c>
      <c r="C33" s="27">
        <v>4.7021213997461873</v>
      </c>
      <c r="D33" s="27">
        <v>7.2542454244229306</v>
      </c>
      <c r="E33" s="27">
        <v>3.0135767450217323</v>
      </c>
      <c r="F33" s="27">
        <v>4.7084181436065462</v>
      </c>
      <c r="G33" s="27">
        <v>2.5595187608875789</v>
      </c>
      <c r="H33" s="27">
        <v>3.1158897138912827</v>
      </c>
      <c r="I33" s="27">
        <v>1.6813643810652659</v>
      </c>
      <c r="J33" s="36">
        <v>3.4101016809990203</v>
      </c>
      <c r="K33" s="45">
        <v>20</v>
      </c>
      <c r="L33" s="18"/>
    </row>
    <row r="34" spans="1:14">
      <c r="A34" s="16"/>
      <c r="B34" s="11" t="s">
        <v>13</v>
      </c>
      <c r="C34" s="27"/>
      <c r="D34" s="27"/>
      <c r="E34" s="27"/>
      <c r="F34" s="27">
        <v>8.6627347247796465</v>
      </c>
      <c r="G34" s="27">
        <v>3.3140402398806299</v>
      </c>
      <c r="H34" s="27">
        <v>3.6719839214905217</v>
      </c>
      <c r="I34" s="27">
        <v>2.1742511685781412</v>
      </c>
      <c r="J34" s="36">
        <v>1.9272598138585149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11.974850135221029</v>
      </c>
      <c r="G35" s="27">
        <v>9.9739133971264096</v>
      </c>
      <c r="H35" s="27">
        <v>2.8720479467925877</v>
      </c>
      <c r="I35" s="27">
        <v>0.83308246300627564</v>
      </c>
      <c r="J35" s="36">
        <v>1.7559062553813165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2.1891838681252307</v>
      </c>
      <c r="D36" s="27">
        <v>4.2932741380848096</v>
      </c>
      <c r="E36" s="27">
        <v>3.4303723129396877</v>
      </c>
      <c r="F36" s="27">
        <v>5.7946584226308078</v>
      </c>
      <c r="G36" s="27">
        <v>4.8194026336163018</v>
      </c>
      <c r="H36" s="27">
        <v>2.1407939197787664</v>
      </c>
      <c r="I36" s="27">
        <v>1.9443059979615314</v>
      </c>
      <c r="J36" s="36">
        <v>1.2905113535739308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4.7474941320618234</v>
      </c>
      <c r="G37" s="27">
        <v>3.9625517091225784</v>
      </c>
      <c r="H37" s="27">
        <v>1.0991239454899413</v>
      </c>
      <c r="I37" s="27">
        <v>2.1093000958772774</v>
      </c>
      <c r="J37" s="36">
        <v>0.7247129721024469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>
        <v>30.634778198275527</v>
      </c>
      <c r="G13" s="27">
        <v>30.302332813406757</v>
      </c>
      <c r="H13" s="27">
        <v>14.363914448528506</v>
      </c>
      <c r="I13" s="27">
        <v>17.779523990062128</v>
      </c>
      <c r="J13" s="36">
        <v>29.032818197603756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26.042947711457799</v>
      </c>
      <c r="G14" s="27">
        <v>29.810544806622126</v>
      </c>
      <c r="H14" s="27">
        <v>23.195775562139083</v>
      </c>
      <c r="I14" s="27">
        <v>24.275237621785152</v>
      </c>
      <c r="J14" s="36">
        <v>27.459899947559869</v>
      </c>
      <c r="K14" s="45">
        <v>2</v>
      </c>
      <c r="L14" s="18"/>
    </row>
    <row r="15" spans="1:15">
      <c r="A15" s="16"/>
      <c r="B15" s="11" t="s">
        <v>21</v>
      </c>
      <c r="C15" s="27">
        <v>4.7212453816461357</v>
      </c>
      <c r="D15" s="27">
        <v>5.4854418153255002</v>
      </c>
      <c r="E15" s="27">
        <v>2.773439592953685</v>
      </c>
      <c r="F15" s="27">
        <v>14.777567369423972</v>
      </c>
      <c r="G15" s="27">
        <v>15.114799339176333</v>
      </c>
      <c r="H15" s="27">
        <v>5.6258875885689976</v>
      </c>
      <c r="I15" s="27">
        <v>18.308779546032532</v>
      </c>
      <c r="J15" s="36">
        <v>22.911929057407288</v>
      </c>
      <c r="K15" s="45">
        <v>3</v>
      </c>
      <c r="L15" s="18"/>
    </row>
    <row r="16" spans="1:15">
      <c r="A16" s="16"/>
      <c r="B16" s="11" t="s">
        <v>22</v>
      </c>
      <c r="C16" s="27">
        <v>2.1487061129641627</v>
      </c>
      <c r="D16" s="27">
        <v>1.147043961596766</v>
      </c>
      <c r="E16" s="27">
        <v>2.4289457874468914</v>
      </c>
      <c r="F16" s="27">
        <v>21.055197359692521</v>
      </c>
      <c r="G16" s="27">
        <v>22.728925160334608</v>
      </c>
      <c r="H16" s="27">
        <v>13.804429142343835</v>
      </c>
      <c r="I16" s="27">
        <v>13.033563004219904</v>
      </c>
      <c r="J16" s="36">
        <v>21.951790698122927</v>
      </c>
      <c r="K16" s="45">
        <v>4</v>
      </c>
      <c r="L16" s="18"/>
    </row>
    <row r="17" spans="1:15">
      <c r="A17" s="16"/>
      <c r="B17" s="11" t="s">
        <v>18</v>
      </c>
      <c r="C17" s="27"/>
      <c r="D17" s="27"/>
      <c r="E17" s="27"/>
      <c r="F17" s="27">
        <v>21.978828322634609</v>
      </c>
      <c r="G17" s="27">
        <v>15.187583009010094</v>
      </c>
      <c r="H17" s="27">
        <v>13.004693403523756</v>
      </c>
      <c r="I17" s="27">
        <v>10.504573111570121</v>
      </c>
      <c r="J17" s="36">
        <v>21.141110327283606</v>
      </c>
      <c r="K17" s="45">
        <v>5</v>
      </c>
      <c r="L17" s="18"/>
    </row>
    <row r="18" spans="1:15">
      <c r="A18" s="16"/>
      <c r="B18" s="12" t="s">
        <v>5</v>
      </c>
      <c r="C18" s="50">
        <v>2.9299589953965857</v>
      </c>
      <c r="D18" s="50">
        <v>4.2563169447852163</v>
      </c>
      <c r="E18" s="50">
        <v>3.7070564562462285</v>
      </c>
      <c r="F18" s="50">
        <v>20.449791360501774</v>
      </c>
      <c r="G18" s="50">
        <v>24.750394970589049</v>
      </c>
      <c r="H18" s="50">
        <v>19.85939903466975</v>
      </c>
      <c r="I18" s="50">
        <v>18.025054738912484</v>
      </c>
      <c r="J18" s="50">
        <v>20.968833569485259</v>
      </c>
      <c r="K18" s="107">
        <v>6</v>
      </c>
      <c r="L18" s="18"/>
    </row>
    <row r="19" spans="1:15">
      <c r="A19" s="16"/>
      <c r="B19" s="11" t="s">
        <v>12</v>
      </c>
      <c r="C19" s="27"/>
      <c r="D19" s="27"/>
      <c r="E19" s="27"/>
      <c r="F19" s="27">
        <v>23.838832590190513</v>
      </c>
      <c r="G19" s="27">
        <v>21.975996023009735</v>
      </c>
      <c r="H19" s="27">
        <v>11.336791544284202</v>
      </c>
      <c r="I19" s="27">
        <v>21.784846288321326</v>
      </c>
      <c r="J19" s="36">
        <v>20.916780513327325</v>
      </c>
      <c r="K19" s="45">
        <v>7</v>
      </c>
      <c r="L19" s="18"/>
    </row>
    <row r="20" spans="1:15">
      <c r="A20" s="16"/>
      <c r="B20" s="11" t="s">
        <v>13</v>
      </c>
      <c r="C20" s="27"/>
      <c r="D20" s="27"/>
      <c r="E20" s="27"/>
      <c r="F20" s="27">
        <v>16.447792722480301</v>
      </c>
      <c r="G20" s="27">
        <v>17.347627329664796</v>
      </c>
      <c r="H20" s="27">
        <v>15.813250285176265</v>
      </c>
      <c r="I20" s="27">
        <v>16.898745057589824</v>
      </c>
      <c r="J20" s="36">
        <v>19.251143038929911</v>
      </c>
      <c r="K20" s="45">
        <v>8</v>
      </c>
      <c r="L20" s="18"/>
    </row>
    <row r="21" spans="1:15">
      <c r="A21" s="16"/>
      <c r="B21" s="11" t="s">
        <v>16</v>
      </c>
      <c r="C21" s="27"/>
      <c r="D21" s="27"/>
      <c r="E21" s="27"/>
      <c r="F21" s="27">
        <v>23.211221291681657</v>
      </c>
      <c r="G21" s="27">
        <v>31.289644565425089</v>
      </c>
      <c r="H21" s="27">
        <v>13.358378444113578</v>
      </c>
      <c r="I21" s="27">
        <v>11.34928322355676</v>
      </c>
      <c r="J21" s="36">
        <v>18.839815537909921</v>
      </c>
      <c r="K21" s="45">
        <v>9</v>
      </c>
      <c r="L21" s="18"/>
    </row>
    <row r="22" spans="1:15">
      <c r="A22" s="16"/>
      <c r="B22" s="11" t="s">
        <v>11</v>
      </c>
      <c r="C22" s="27">
        <v>1.7947876540681089</v>
      </c>
      <c r="D22" s="27">
        <v>2.9416263388892903</v>
      </c>
      <c r="E22" s="27">
        <v>2.6323728107818729</v>
      </c>
      <c r="F22" s="27">
        <v>21.778887678846374</v>
      </c>
      <c r="G22" s="27">
        <v>17.58380977130977</v>
      </c>
      <c r="H22" s="27">
        <v>8.9307315079689396</v>
      </c>
      <c r="I22" s="27">
        <v>13.226619432645052</v>
      </c>
      <c r="J22" s="36">
        <v>17.683160159289606</v>
      </c>
      <c r="K22" s="45">
        <v>10</v>
      </c>
      <c r="L22" s="18"/>
    </row>
    <row r="23" spans="1:15">
      <c r="A23" s="16"/>
      <c r="B23" s="11" t="s">
        <v>26</v>
      </c>
      <c r="C23" s="27">
        <v>2.8506494108700386</v>
      </c>
      <c r="D23" s="27">
        <v>2.2987999943295652</v>
      </c>
      <c r="E23" s="27">
        <v>2.7350914081709314</v>
      </c>
      <c r="F23" s="27">
        <v>19.613842047344647</v>
      </c>
      <c r="G23" s="27">
        <v>23.047456047093767</v>
      </c>
      <c r="H23" s="27">
        <v>17.757768911018736</v>
      </c>
      <c r="I23" s="27">
        <v>20.990550549378383</v>
      </c>
      <c r="J23" s="36">
        <v>17.424543725895511</v>
      </c>
      <c r="K23" s="45">
        <v>11</v>
      </c>
      <c r="L23" s="18"/>
      <c r="N23" s="23"/>
      <c r="O23" s="34"/>
    </row>
    <row r="24" spans="1:15">
      <c r="A24" s="16"/>
      <c r="B24" s="11" t="s">
        <v>4</v>
      </c>
      <c r="C24" s="27"/>
      <c r="D24" s="27"/>
      <c r="E24" s="27"/>
      <c r="F24" s="27">
        <v>20.147199786190257</v>
      </c>
      <c r="G24" s="27">
        <v>21.924762196361353</v>
      </c>
      <c r="H24" s="27">
        <v>14.029693961732617</v>
      </c>
      <c r="I24" s="27">
        <v>19.714648898712252</v>
      </c>
      <c r="J24" s="36">
        <v>17.321766331167073</v>
      </c>
      <c r="K24" s="45">
        <v>12</v>
      </c>
      <c r="L24" s="18"/>
      <c r="N24" s="23"/>
      <c r="O24" s="34"/>
    </row>
    <row r="25" spans="1:15">
      <c r="A25" s="16"/>
      <c r="B25" s="12" t="s">
        <v>28</v>
      </c>
      <c r="C25" s="28">
        <v>3.166066666701413</v>
      </c>
      <c r="D25" s="28">
        <v>3.3906765610459395</v>
      </c>
      <c r="E25" s="28">
        <v>3.2449008745237951</v>
      </c>
      <c r="F25" s="28">
        <v>17.857138044704794</v>
      </c>
      <c r="G25" s="28">
        <v>19.223203456815956</v>
      </c>
      <c r="H25" s="28">
        <v>14.071779363099504</v>
      </c>
      <c r="I25" s="28">
        <v>16.08948739683958</v>
      </c>
      <c r="J25" s="50">
        <v>16.94028698842957</v>
      </c>
      <c r="K25" s="45"/>
      <c r="L25" s="18"/>
    </row>
    <row r="26" spans="1:15">
      <c r="A26" s="16"/>
      <c r="B26" s="11" t="s">
        <v>14</v>
      </c>
      <c r="C26" s="27"/>
      <c r="D26" s="27"/>
      <c r="E26" s="27"/>
      <c r="F26" s="27">
        <v>27.751847162644793</v>
      </c>
      <c r="G26" s="27">
        <v>32.542385142851245</v>
      </c>
      <c r="H26" s="27">
        <v>24.375931741047356</v>
      </c>
      <c r="I26" s="27">
        <v>18.979575433363401</v>
      </c>
      <c r="J26" s="36">
        <v>16.016603686216786</v>
      </c>
      <c r="K26" s="45">
        <v>13</v>
      </c>
      <c r="L26" s="18"/>
    </row>
    <row r="27" spans="1:15">
      <c r="A27" s="16"/>
      <c r="B27" s="11" t="s">
        <v>25</v>
      </c>
      <c r="C27" s="27">
        <v>3.8302168903137805</v>
      </c>
      <c r="D27" s="27">
        <v>4.5130590926009164</v>
      </c>
      <c r="E27" s="27">
        <v>2.5501397831076935</v>
      </c>
      <c r="F27" s="27">
        <v>11.005482588698486</v>
      </c>
      <c r="G27" s="27">
        <v>16.073569380840684</v>
      </c>
      <c r="H27" s="27">
        <v>11.235023489640817</v>
      </c>
      <c r="I27" s="27">
        <v>14.506456943088541</v>
      </c>
      <c r="J27" s="36">
        <v>15.074355323670021</v>
      </c>
      <c r="K27" s="45">
        <v>14</v>
      </c>
      <c r="L27" s="18"/>
    </row>
    <row r="28" spans="1:15">
      <c r="A28" s="16"/>
      <c r="B28" s="11" t="s">
        <v>8</v>
      </c>
      <c r="C28" s="27">
        <v>3.4188677550944941</v>
      </c>
      <c r="D28" s="27">
        <v>2.6229853295619119</v>
      </c>
      <c r="E28" s="27">
        <v>3.1511135401011061</v>
      </c>
      <c r="F28" s="27">
        <v>22.665172665172665</v>
      </c>
      <c r="G28" s="27">
        <v>24.872752167030598</v>
      </c>
      <c r="H28" s="27">
        <v>15.358479367442612</v>
      </c>
      <c r="I28" s="27">
        <v>17.325817219877809</v>
      </c>
      <c r="J28" s="36">
        <v>14.076565252529768</v>
      </c>
      <c r="K28" s="45">
        <v>15</v>
      </c>
      <c r="L28" s="18"/>
    </row>
    <row r="29" spans="1:15">
      <c r="A29" s="16"/>
      <c r="B29" s="11" t="s">
        <v>20</v>
      </c>
      <c r="C29" s="27">
        <v>4.5217160593297212</v>
      </c>
      <c r="D29" s="27">
        <v>3.646497231951614</v>
      </c>
      <c r="E29" s="27">
        <v>4.3060632567561337</v>
      </c>
      <c r="F29" s="27">
        <v>19.782911081688219</v>
      </c>
      <c r="G29" s="27">
        <v>25.366160694738376</v>
      </c>
      <c r="H29" s="27">
        <v>10.810063251943133</v>
      </c>
      <c r="I29" s="27">
        <v>22.133188362906441</v>
      </c>
      <c r="J29" s="36">
        <v>13.531029436808941</v>
      </c>
      <c r="K29" s="45">
        <v>16</v>
      </c>
      <c r="L29" s="18"/>
    </row>
    <row r="30" spans="1:15">
      <c r="A30" s="16"/>
      <c r="B30" s="11" t="s">
        <v>23</v>
      </c>
      <c r="C30" s="27">
        <v>3.4200626737998112</v>
      </c>
      <c r="D30" s="27">
        <v>2.9608976587334292</v>
      </c>
      <c r="E30" s="27">
        <v>3.6332337527861793</v>
      </c>
      <c r="F30" s="27">
        <v>12.81338009917584</v>
      </c>
      <c r="G30" s="27">
        <v>18.219095019888794</v>
      </c>
      <c r="H30" s="27">
        <v>12.802348813867759</v>
      </c>
      <c r="I30" s="27">
        <v>17.858888707837707</v>
      </c>
      <c r="J30" s="36">
        <v>12.018200919596687</v>
      </c>
      <c r="K30" s="45">
        <v>17</v>
      </c>
      <c r="L30" s="18"/>
    </row>
    <row r="31" spans="1:15">
      <c r="A31" s="16"/>
      <c r="B31" s="11" t="s">
        <v>24</v>
      </c>
      <c r="C31" s="27">
        <v>2.54393460979629</v>
      </c>
      <c r="D31" s="27">
        <v>2.2735806107937879</v>
      </c>
      <c r="E31" s="27">
        <v>2.797225240590715</v>
      </c>
      <c r="F31" s="27">
        <v>11.085665184742405</v>
      </c>
      <c r="G31" s="27">
        <v>12.736439026328048</v>
      </c>
      <c r="H31" s="27">
        <v>5.5371565366998921</v>
      </c>
      <c r="I31" s="27">
        <v>8.6791026180799591</v>
      </c>
      <c r="J31" s="36">
        <v>9.6826267088582281</v>
      </c>
      <c r="K31" s="45">
        <v>18</v>
      </c>
      <c r="L31" s="18"/>
    </row>
    <row r="32" spans="1:15">
      <c r="A32" s="16"/>
      <c r="B32" s="11" t="s">
        <v>6</v>
      </c>
      <c r="C32" s="27">
        <v>1.4034822799012925</v>
      </c>
      <c r="D32" s="27">
        <v>1.7395871527812186</v>
      </c>
      <c r="E32" s="27">
        <v>3.2067482271442258</v>
      </c>
      <c r="F32" s="27">
        <v>16.80249180632714</v>
      </c>
      <c r="G32" s="27">
        <v>12.847646330369262</v>
      </c>
      <c r="H32" s="27">
        <v>6.5070657953311795</v>
      </c>
      <c r="I32" s="27">
        <v>4.8380003690628737</v>
      </c>
      <c r="J32" s="36">
        <v>8.2452758677627962</v>
      </c>
      <c r="K32" s="45">
        <v>19</v>
      </c>
      <c r="L32" s="18"/>
    </row>
    <row r="33" spans="1:14">
      <c r="A33" s="16"/>
      <c r="B33" s="11" t="s">
        <v>9</v>
      </c>
      <c r="C33" s="27">
        <v>2.3665328003242267</v>
      </c>
      <c r="D33" s="27">
        <v>2.5467465864986361</v>
      </c>
      <c r="E33" s="27">
        <v>3.1076392486226512</v>
      </c>
      <c r="F33" s="27">
        <v>13.845509209870418</v>
      </c>
      <c r="G33" s="27">
        <v>12.277471812907823</v>
      </c>
      <c r="H33" s="27">
        <v>13.50996689412319</v>
      </c>
      <c r="I33" s="27">
        <v>4.6769809054980485</v>
      </c>
      <c r="J33" s="36">
        <v>7.5223627239694766</v>
      </c>
      <c r="K33" s="45">
        <v>20</v>
      </c>
      <c r="L33" s="18"/>
    </row>
    <row r="34" spans="1:14">
      <c r="A34" s="16"/>
      <c r="B34" s="11" t="s">
        <v>27</v>
      </c>
      <c r="C34" s="27">
        <v>6.5576082082688671</v>
      </c>
      <c r="D34" s="27">
        <v>4.2705717964984888</v>
      </c>
      <c r="E34" s="27">
        <v>9.1376865058278884</v>
      </c>
      <c r="F34" s="27">
        <v>10.752977323249874</v>
      </c>
      <c r="G34" s="27">
        <v>9.5198793546817644</v>
      </c>
      <c r="H34" s="27">
        <v>6.4135015984000621</v>
      </c>
      <c r="I34" s="27">
        <v>9.2994716944736666</v>
      </c>
      <c r="J34" s="36">
        <v>7.4748384168270121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>
        <v>21.924555804076299</v>
      </c>
      <c r="G35" s="27">
        <v>18.953113371371863</v>
      </c>
      <c r="H35" s="27">
        <v>9.5364534842082662</v>
      </c>
      <c r="I35" s="27">
        <v>12.23485057725239</v>
      </c>
      <c r="J35" s="36">
        <v>7.4302569606321835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23.181993793541796</v>
      </c>
      <c r="G36" s="27">
        <v>16.418872989036657</v>
      </c>
      <c r="H36" s="27">
        <v>7.5959593429235266</v>
      </c>
      <c r="I36" s="27">
        <v>7.7796818192344217</v>
      </c>
      <c r="J36" s="36">
        <v>3.6267990956610623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11.211821496582573</v>
      </c>
      <c r="G37" s="27">
        <v>6.6269322882647499</v>
      </c>
      <c r="H37" s="27">
        <v>3.1459550075708407</v>
      </c>
      <c r="I37" s="27">
        <v>4.7329688269285581</v>
      </c>
      <c r="J37" s="36">
        <v>2.2481687360382354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16</v>
      </c>
      <c r="C13" s="27"/>
      <c r="D13" s="27"/>
      <c r="E13" s="27"/>
      <c r="F13" s="27">
        <v>38.76209560019867</v>
      </c>
      <c r="G13" s="27">
        <v>37.822912326973501</v>
      </c>
      <c r="H13" s="27">
        <v>31.545007247305684</v>
      </c>
      <c r="I13" s="27">
        <v>27.277541004778509</v>
      </c>
      <c r="J13" s="36">
        <v>39.268592992036666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>
        <v>31.66915474593246</v>
      </c>
      <c r="G14" s="27">
        <v>38.321543175746555</v>
      </c>
      <c r="H14" s="27">
        <v>30.768864782567324</v>
      </c>
      <c r="I14" s="27">
        <v>30.077786609271879</v>
      </c>
      <c r="J14" s="36">
        <v>38.277780993409792</v>
      </c>
      <c r="K14" s="45">
        <v>2</v>
      </c>
      <c r="L14" s="18"/>
    </row>
    <row r="15" spans="1:15">
      <c r="A15" s="16"/>
      <c r="B15" s="11" t="s">
        <v>11</v>
      </c>
      <c r="C15" s="27">
        <v>31.050641562909533</v>
      </c>
      <c r="D15" s="27">
        <v>28.410157926267082</v>
      </c>
      <c r="E15" s="27">
        <v>27.315408866492746</v>
      </c>
      <c r="F15" s="27">
        <v>39.038266551504009</v>
      </c>
      <c r="G15" s="27">
        <v>36.256659303534306</v>
      </c>
      <c r="H15" s="27">
        <v>28.633837351859416</v>
      </c>
      <c r="I15" s="27">
        <v>32.990923122620764</v>
      </c>
      <c r="J15" s="36">
        <v>33.60626172929922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29.286843170468231</v>
      </c>
      <c r="G16" s="27">
        <v>38.323791574127227</v>
      </c>
      <c r="H16" s="27">
        <v>31.785256244679584</v>
      </c>
      <c r="I16" s="27">
        <v>31.15001720819366</v>
      </c>
      <c r="J16" s="36">
        <v>32.339745457269622</v>
      </c>
      <c r="K16" s="45">
        <v>4</v>
      </c>
      <c r="L16" s="18"/>
    </row>
    <row r="17" spans="1:15">
      <c r="A17" s="16"/>
      <c r="B17" s="11" t="s">
        <v>21</v>
      </c>
      <c r="C17" s="27">
        <v>32.450891238958867</v>
      </c>
      <c r="D17" s="27">
        <v>30.54269088399937</v>
      </c>
      <c r="E17" s="27">
        <v>28.202258413818516</v>
      </c>
      <c r="F17" s="27">
        <v>27.111833689015789</v>
      </c>
      <c r="G17" s="27">
        <v>27.130445626870635</v>
      </c>
      <c r="H17" s="27">
        <v>8.5118751324694646</v>
      </c>
      <c r="I17" s="27">
        <v>25.6029199485642</v>
      </c>
      <c r="J17" s="36">
        <v>31.381231656332609</v>
      </c>
      <c r="K17" s="45">
        <v>5</v>
      </c>
      <c r="L17" s="18"/>
    </row>
    <row r="18" spans="1:15">
      <c r="A18" s="16"/>
      <c r="B18" s="11" t="s">
        <v>19</v>
      </c>
      <c r="C18" s="27"/>
      <c r="D18" s="27"/>
      <c r="E18" s="27"/>
      <c r="F18" s="27">
        <v>35.838893007165808</v>
      </c>
      <c r="G18" s="27">
        <v>39.300817109093984</v>
      </c>
      <c r="H18" s="27">
        <v>17.294077016059404</v>
      </c>
      <c r="I18" s="27">
        <v>20.519853515852525</v>
      </c>
      <c r="J18" s="36">
        <v>29.913690080998546</v>
      </c>
      <c r="K18" s="45">
        <v>6</v>
      </c>
      <c r="L18" s="18"/>
    </row>
    <row r="19" spans="1:15">
      <c r="A19" s="16"/>
      <c r="B19" s="11" t="s">
        <v>12</v>
      </c>
      <c r="C19" s="27"/>
      <c r="D19" s="27"/>
      <c r="E19" s="27"/>
      <c r="F19" s="27">
        <v>42.349736522091611</v>
      </c>
      <c r="G19" s="27">
        <v>41.681130601519783</v>
      </c>
      <c r="H19" s="27">
        <v>31.901545994305653</v>
      </c>
      <c r="I19" s="27">
        <v>31.910914026634828</v>
      </c>
      <c r="J19" s="36">
        <v>29.834898119350051</v>
      </c>
      <c r="K19" s="45">
        <v>7</v>
      </c>
      <c r="L19" s="18"/>
    </row>
    <row r="20" spans="1:15">
      <c r="A20" s="16"/>
      <c r="B20" s="11" t="s">
        <v>22</v>
      </c>
      <c r="C20" s="27">
        <v>34.152255015096671</v>
      </c>
      <c r="D20" s="27">
        <v>31.313794845881755</v>
      </c>
      <c r="E20" s="27">
        <v>30.228838823562143</v>
      </c>
      <c r="F20" s="27">
        <v>35.426010813412582</v>
      </c>
      <c r="G20" s="27">
        <v>34.570066077882082</v>
      </c>
      <c r="H20" s="27">
        <v>25.594524616698134</v>
      </c>
      <c r="I20" s="27">
        <v>24.894043900945032</v>
      </c>
      <c r="J20" s="36">
        <v>29.289258566394551</v>
      </c>
      <c r="K20" s="45">
        <v>8</v>
      </c>
      <c r="L20" s="18"/>
    </row>
    <row r="21" spans="1:15">
      <c r="A21" s="16"/>
      <c r="B21" s="11" t="s">
        <v>17</v>
      </c>
      <c r="C21" s="53"/>
      <c r="D21" s="53"/>
      <c r="E21" s="53"/>
      <c r="F21" s="53">
        <v>29.983538991229175</v>
      </c>
      <c r="G21" s="53">
        <v>35.186772212324186</v>
      </c>
      <c r="H21" s="53">
        <v>27.453269354723197</v>
      </c>
      <c r="I21" s="53">
        <v>27.584861625145003</v>
      </c>
      <c r="J21" s="36">
        <v>29.260289704485025</v>
      </c>
      <c r="K21" s="45">
        <v>9</v>
      </c>
      <c r="L21" s="18"/>
    </row>
    <row r="22" spans="1:15">
      <c r="A22" s="16"/>
      <c r="B22" s="12" t="s">
        <v>28</v>
      </c>
      <c r="C22" s="28">
        <v>26.745665994245034</v>
      </c>
      <c r="D22" s="28">
        <v>25.28102097185392</v>
      </c>
      <c r="E22" s="28">
        <v>26.560540297572182</v>
      </c>
      <c r="F22" s="28">
        <v>32.039275998986412</v>
      </c>
      <c r="G22" s="28">
        <v>31.277724761969978</v>
      </c>
      <c r="H22" s="28">
        <v>23.895021477438021</v>
      </c>
      <c r="I22" s="28">
        <v>27.021980813436148</v>
      </c>
      <c r="J22" s="50">
        <v>28.723069085062214</v>
      </c>
      <c r="K22" s="45"/>
      <c r="L22" s="18"/>
    </row>
    <row r="23" spans="1:15">
      <c r="A23" s="16"/>
      <c r="B23" s="154" t="s">
        <v>9</v>
      </c>
      <c r="C23" s="49">
        <v>33.684578965790394</v>
      </c>
      <c r="D23" s="49">
        <v>33.349233532822666</v>
      </c>
      <c r="E23" s="49">
        <v>34.893599386668321</v>
      </c>
      <c r="F23" s="49">
        <v>35.929933222720166</v>
      </c>
      <c r="G23" s="49">
        <v>33.598109174799554</v>
      </c>
      <c r="H23" s="49">
        <v>28.386119503535838</v>
      </c>
      <c r="I23" s="49">
        <v>26.938546383230726</v>
      </c>
      <c r="J23" s="36">
        <v>28.603556914941468</v>
      </c>
      <c r="K23" s="45">
        <v>10</v>
      </c>
      <c r="L23" s="18"/>
      <c r="N23" s="23"/>
      <c r="O23" s="34"/>
    </row>
    <row r="24" spans="1:15">
      <c r="A24" s="16"/>
      <c r="B24" s="12" t="s">
        <v>5</v>
      </c>
      <c r="C24" s="50">
        <v>25.716868479074389</v>
      </c>
      <c r="D24" s="50">
        <v>22.161417846107749</v>
      </c>
      <c r="E24" s="50">
        <v>27.53555302100078</v>
      </c>
      <c r="F24" s="50">
        <v>25.043682738967966</v>
      </c>
      <c r="G24" s="50">
        <v>29.133025094759159</v>
      </c>
      <c r="H24" s="50">
        <v>24.782633613226167</v>
      </c>
      <c r="I24" s="50">
        <v>23.65823546475097</v>
      </c>
      <c r="J24" s="50">
        <v>27.901276693622762</v>
      </c>
      <c r="K24" s="107">
        <v>11</v>
      </c>
      <c r="L24" s="18"/>
      <c r="N24" s="23"/>
      <c r="O24" s="34"/>
    </row>
    <row r="25" spans="1:15">
      <c r="A25" s="16"/>
      <c r="B25" s="11" t="s">
        <v>26</v>
      </c>
      <c r="C25" s="27">
        <v>30.199228404364337</v>
      </c>
      <c r="D25" s="27">
        <v>26.191795354024116</v>
      </c>
      <c r="E25" s="27">
        <v>29.641515392067593</v>
      </c>
      <c r="F25" s="27">
        <v>33.162648341405649</v>
      </c>
      <c r="G25" s="27">
        <v>35.222591647085636</v>
      </c>
      <c r="H25" s="27">
        <v>27.712839264676465</v>
      </c>
      <c r="I25" s="27">
        <v>29.975770436556758</v>
      </c>
      <c r="J25" s="36">
        <v>27.52666568194244</v>
      </c>
      <c r="K25" s="45">
        <v>12</v>
      </c>
      <c r="L25" s="18"/>
    </row>
    <row r="26" spans="1:15">
      <c r="A26" s="16"/>
      <c r="B26" s="11" t="s">
        <v>18</v>
      </c>
      <c r="C26" s="27"/>
      <c r="D26" s="27"/>
      <c r="E26" s="27"/>
      <c r="F26" s="27">
        <v>35.142624035960033</v>
      </c>
      <c r="G26" s="27">
        <v>23.026410169789578</v>
      </c>
      <c r="H26" s="27">
        <v>18.427165088398969</v>
      </c>
      <c r="I26" s="27">
        <v>15.141074347021766</v>
      </c>
      <c r="J26" s="36">
        <v>26.668376835759634</v>
      </c>
      <c r="K26" s="45">
        <v>13</v>
      </c>
      <c r="L26" s="18"/>
    </row>
    <row r="27" spans="1:15">
      <c r="A27" s="16"/>
      <c r="B27" s="11" t="s">
        <v>8</v>
      </c>
      <c r="C27" s="27">
        <v>35.37522499501479</v>
      </c>
      <c r="D27" s="27">
        <v>30.835765971138766</v>
      </c>
      <c r="E27" s="27">
        <v>30.814045634649538</v>
      </c>
      <c r="F27" s="27">
        <v>33.925128925128931</v>
      </c>
      <c r="G27" s="27">
        <v>32.070780334610902</v>
      </c>
      <c r="H27" s="27">
        <v>25.827289097237593</v>
      </c>
      <c r="I27" s="27">
        <v>27.603703470428918</v>
      </c>
      <c r="J27" s="36">
        <v>25.725597106922454</v>
      </c>
      <c r="K27" s="45">
        <v>14</v>
      </c>
      <c r="L27" s="18"/>
    </row>
    <row r="28" spans="1:15">
      <c r="A28" s="16"/>
      <c r="B28" s="11" t="s">
        <v>6</v>
      </c>
      <c r="C28" s="27">
        <v>13.989903720255445</v>
      </c>
      <c r="D28" s="27">
        <v>18.401530091468548</v>
      </c>
      <c r="E28" s="27">
        <v>28.349290945869924</v>
      </c>
      <c r="F28" s="27">
        <v>24.969758954928984</v>
      </c>
      <c r="G28" s="27">
        <v>24.396949978908715</v>
      </c>
      <c r="H28" s="27">
        <v>17.500812133787814</v>
      </c>
      <c r="I28" s="27">
        <v>21.546804588106863</v>
      </c>
      <c r="J28" s="36">
        <v>24.759526333395787</v>
      </c>
      <c r="K28" s="45">
        <v>15</v>
      </c>
      <c r="L28" s="18"/>
    </row>
    <row r="29" spans="1:15">
      <c r="A29" s="16"/>
      <c r="B29" s="11" t="s">
        <v>24</v>
      </c>
      <c r="C29" s="27">
        <v>28.992309034900615</v>
      </c>
      <c r="D29" s="27">
        <v>25.037312206958372</v>
      </c>
      <c r="E29" s="27">
        <v>30.550321169690392</v>
      </c>
      <c r="F29" s="27">
        <v>22.116411999850563</v>
      </c>
      <c r="G29" s="27">
        <v>23.0248546124946</v>
      </c>
      <c r="H29" s="27">
        <v>19.757701834418054</v>
      </c>
      <c r="I29" s="27">
        <v>23.096693675193116</v>
      </c>
      <c r="J29" s="36">
        <v>24.191571018311659</v>
      </c>
      <c r="K29" s="45">
        <v>16</v>
      </c>
      <c r="L29" s="18"/>
    </row>
    <row r="30" spans="1:15">
      <c r="A30" s="16"/>
      <c r="B30" s="11" t="s">
        <v>25</v>
      </c>
      <c r="C30" s="27">
        <v>22.003465022181118</v>
      </c>
      <c r="D30" s="27">
        <v>22.330643042697918</v>
      </c>
      <c r="E30" s="27">
        <v>14.320257902348171</v>
      </c>
      <c r="F30" s="27">
        <v>20.140281013119598</v>
      </c>
      <c r="G30" s="27">
        <v>23.56801568685853</v>
      </c>
      <c r="H30" s="27">
        <v>20.862997594441758</v>
      </c>
      <c r="I30" s="27">
        <v>23.776942337724321</v>
      </c>
      <c r="J30" s="36">
        <v>24.022299894204419</v>
      </c>
      <c r="K30" s="45">
        <v>17</v>
      </c>
      <c r="L30" s="18"/>
    </row>
    <row r="31" spans="1:15">
      <c r="A31" s="16"/>
      <c r="B31" s="11" t="s">
        <v>20</v>
      </c>
      <c r="C31" s="27">
        <v>29.70251251967936</v>
      </c>
      <c r="D31" s="27">
        <v>27.083886257695777</v>
      </c>
      <c r="E31" s="27">
        <v>24.852078633580401</v>
      </c>
      <c r="F31" s="27">
        <v>31.004254749401213</v>
      </c>
      <c r="G31" s="27">
        <v>31.477596146829157</v>
      </c>
      <c r="H31" s="27">
        <v>20.343606265351987</v>
      </c>
      <c r="I31" s="27">
        <v>26.065886485582308</v>
      </c>
      <c r="J31" s="36">
        <v>21.438978699784915</v>
      </c>
      <c r="K31" s="45">
        <v>18</v>
      </c>
      <c r="L31" s="18"/>
    </row>
    <row r="32" spans="1:15">
      <c r="A32" s="16"/>
      <c r="B32" s="11" t="s">
        <v>13</v>
      </c>
      <c r="C32" s="27"/>
      <c r="D32" s="27"/>
      <c r="E32" s="27"/>
      <c r="F32" s="27">
        <v>30.768224176769138</v>
      </c>
      <c r="G32" s="27">
        <v>26.020015396458813</v>
      </c>
      <c r="H32" s="27">
        <v>21.895199985514854</v>
      </c>
      <c r="I32" s="27">
        <v>17.639594947485616</v>
      </c>
      <c r="J32" s="36">
        <v>20.678277081514587</v>
      </c>
      <c r="K32" s="45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>
        <v>29.671498801174927</v>
      </c>
      <c r="G33" s="27">
        <v>32.557936093407882</v>
      </c>
      <c r="H33" s="27">
        <v>21.517378952143222</v>
      </c>
      <c r="I33" s="27">
        <v>27.859891519006474</v>
      </c>
      <c r="J33" s="36">
        <v>18.374903719546523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35.075835940128876</v>
      </c>
      <c r="G34" s="27">
        <v>35.347056397027643</v>
      </c>
      <c r="H34" s="27">
        <v>13.765914940786708</v>
      </c>
      <c r="I34" s="27">
        <v>11.829886760993908</v>
      </c>
      <c r="J34" s="36">
        <v>16.688053060476278</v>
      </c>
      <c r="K34" s="45">
        <v>21</v>
      </c>
      <c r="L34" s="18"/>
    </row>
    <row r="35" spans="1:14">
      <c r="A35" s="16"/>
      <c r="B35" s="11" t="s">
        <v>27</v>
      </c>
      <c r="C35" s="27">
        <v>15.847337674788964</v>
      </c>
      <c r="D35" s="27">
        <v>31.065621199883275</v>
      </c>
      <c r="E35" s="27">
        <v>28.852637936900532</v>
      </c>
      <c r="F35" s="27">
        <v>26.158154381358472</v>
      </c>
      <c r="G35" s="27">
        <v>17.492545882782785</v>
      </c>
      <c r="H35" s="27">
        <v>12.522936656377309</v>
      </c>
      <c r="I35" s="27">
        <v>14.282227419687112</v>
      </c>
      <c r="J35" s="36">
        <v>16.610441452070752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24.992059907118559</v>
      </c>
      <c r="D36" s="27">
        <v>19.01253238817791</v>
      </c>
      <c r="E36" s="27">
        <v>24.77659441964742</v>
      </c>
      <c r="F36" s="27">
        <v>21.941550375988925</v>
      </c>
      <c r="G36" s="27">
        <v>24.350035652240397</v>
      </c>
      <c r="H36" s="27">
        <v>19.505660979110193</v>
      </c>
      <c r="I36" s="27">
        <v>23.182302699473141</v>
      </c>
      <c r="J36" s="36">
        <v>14.625032404185939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15.73345536676459</v>
      </c>
      <c r="G37" s="27">
        <v>12.853799259743088</v>
      </c>
      <c r="H37" s="27">
        <v>5.0886869997836897</v>
      </c>
      <c r="I37" s="27">
        <v>8.8984478246223215</v>
      </c>
      <c r="J37" s="36">
        <v>2.8481999064886483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N39" sqref="N3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46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16.232513517863229</v>
      </c>
      <c r="D13" s="27">
        <v>11.23307401758135</v>
      </c>
      <c r="E13" s="27">
        <v>10.372708809558205</v>
      </c>
      <c r="F13" s="27">
        <v>12.057656439721107</v>
      </c>
      <c r="G13" s="27">
        <v>14.239336993243242</v>
      </c>
      <c r="H13" s="27">
        <v>14.414180629342052</v>
      </c>
      <c r="I13" s="27">
        <v>19.024996492072084</v>
      </c>
      <c r="J13" s="36">
        <v>20.35464823545567</v>
      </c>
      <c r="K13" s="45">
        <v>1</v>
      </c>
      <c r="L13" s="18"/>
    </row>
    <row r="14" spans="1:15">
      <c r="A14" s="16"/>
      <c r="B14" s="11" t="s">
        <v>9</v>
      </c>
      <c r="C14" s="27">
        <v>15.477451504154152</v>
      </c>
      <c r="D14" s="27">
        <v>16.285217002820151</v>
      </c>
      <c r="E14" s="27">
        <v>15.613481324925345</v>
      </c>
      <c r="F14" s="27">
        <v>13.077076826381481</v>
      </c>
      <c r="G14" s="27">
        <v>12.864848971467991</v>
      </c>
      <c r="H14" s="27">
        <v>12.809618476468373</v>
      </c>
      <c r="I14" s="27">
        <v>11.612155009685022</v>
      </c>
      <c r="J14" s="36">
        <v>18.751442283246828</v>
      </c>
      <c r="K14" s="45">
        <v>2</v>
      </c>
      <c r="L14" s="18"/>
    </row>
    <row r="15" spans="1:15">
      <c r="A15" s="16"/>
      <c r="B15" s="11" t="s">
        <v>10</v>
      </c>
      <c r="C15" s="27"/>
      <c r="D15" s="27"/>
      <c r="E15" s="27"/>
      <c r="F15" s="27">
        <v>8.8318934067605657</v>
      </c>
      <c r="G15" s="27">
        <v>13.506373498688246</v>
      </c>
      <c r="H15" s="27">
        <v>12.850080522169991</v>
      </c>
      <c r="I15" s="27">
        <v>15.708743886842324</v>
      </c>
      <c r="J15" s="36">
        <v>17.191830992949715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>
        <v>9.4295054706249175</v>
      </c>
      <c r="G16" s="27">
        <v>14.655105594683842</v>
      </c>
      <c r="H16" s="27">
        <v>13.991710808724795</v>
      </c>
      <c r="I16" s="27">
        <v>16.080662302519354</v>
      </c>
      <c r="J16" s="36">
        <v>16.523065728437121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14.599756789623026</v>
      </c>
      <c r="G17" s="27">
        <v>18.255237554150987</v>
      </c>
      <c r="H17" s="27">
        <v>17.4661654360916</v>
      </c>
      <c r="I17" s="27">
        <v>18.617660853622141</v>
      </c>
      <c r="J17" s="36">
        <v>16.325901810888581</v>
      </c>
      <c r="K17" s="45">
        <v>5</v>
      </c>
      <c r="L17" s="18"/>
    </row>
    <row r="18" spans="1:15">
      <c r="A18" s="16"/>
      <c r="B18" s="11" t="s">
        <v>16</v>
      </c>
      <c r="C18" s="27"/>
      <c r="D18" s="27"/>
      <c r="E18" s="27"/>
      <c r="F18" s="27">
        <v>10.380379866070664</v>
      </c>
      <c r="G18" s="27">
        <v>12.316949784333564</v>
      </c>
      <c r="H18" s="27">
        <v>7.5533030294066421</v>
      </c>
      <c r="I18" s="27">
        <v>9.0982177450600545</v>
      </c>
      <c r="J18" s="36">
        <v>15.420198484857121</v>
      </c>
      <c r="K18" s="45">
        <v>6</v>
      </c>
      <c r="L18" s="18"/>
    </row>
    <row r="19" spans="1:15">
      <c r="A19" s="16"/>
      <c r="B19" s="11" t="s">
        <v>8</v>
      </c>
      <c r="C19" s="27">
        <v>20.418124264598095</v>
      </c>
      <c r="D19" s="27">
        <v>18.243118110949606</v>
      </c>
      <c r="E19" s="27">
        <v>17.391310288290747</v>
      </c>
      <c r="F19" s="27">
        <v>13.867348867348866</v>
      </c>
      <c r="G19" s="27">
        <v>16.044806506945193</v>
      </c>
      <c r="H19" s="27">
        <v>16.411358469307689</v>
      </c>
      <c r="I19" s="27">
        <v>16.415191786861495</v>
      </c>
      <c r="J19" s="36">
        <v>14.664144038117517</v>
      </c>
      <c r="K19" s="45">
        <v>7</v>
      </c>
      <c r="L19" s="18"/>
    </row>
    <row r="20" spans="1:15">
      <c r="A20" s="16"/>
      <c r="B20" s="12" t="s">
        <v>5</v>
      </c>
      <c r="C20" s="50">
        <v>10.970005662915252</v>
      </c>
      <c r="D20" s="50">
        <v>9.6358543845606484</v>
      </c>
      <c r="E20" s="50">
        <v>10.314452751790046</v>
      </c>
      <c r="F20" s="50">
        <v>7.4305235308211088</v>
      </c>
      <c r="G20" s="50">
        <v>10.142263458919587</v>
      </c>
      <c r="H20" s="50">
        <v>12.754946032987085</v>
      </c>
      <c r="I20" s="50">
        <v>10.206267744453589</v>
      </c>
      <c r="J20" s="50">
        <v>14.225945631434922</v>
      </c>
      <c r="K20" s="107">
        <v>8</v>
      </c>
      <c r="L20" s="18"/>
    </row>
    <row r="21" spans="1:15">
      <c r="A21" s="16"/>
      <c r="B21" s="11" t="s">
        <v>19</v>
      </c>
      <c r="C21" s="53"/>
      <c r="D21" s="53"/>
      <c r="E21" s="53"/>
      <c r="F21" s="53">
        <v>9.2851104781969749</v>
      </c>
      <c r="G21" s="53">
        <v>13.493441334407466</v>
      </c>
      <c r="H21" s="53">
        <v>6.8280829859141035</v>
      </c>
      <c r="I21" s="53">
        <v>9.0476624171578752</v>
      </c>
      <c r="J21" s="36">
        <v>13.784255845071144</v>
      </c>
      <c r="K21" s="108">
        <v>9</v>
      </c>
      <c r="L21" s="18"/>
    </row>
    <row r="22" spans="1:15">
      <c r="A22" s="16"/>
      <c r="B22" s="11" t="s">
        <v>26</v>
      </c>
      <c r="C22" s="53">
        <v>13.225631442522154</v>
      </c>
      <c r="D22" s="53">
        <v>10.925154991872377</v>
      </c>
      <c r="E22" s="53">
        <v>14.047478687700204</v>
      </c>
      <c r="F22" s="53">
        <v>10.660037009944181</v>
      </c>
      <c r="G22" s="53">
        <v>11.719947362599905</v>
      </c>
      <c r="H22" s="53">
        <v>10.496976904439057</v>
      </c>
      <c r="I22" s="53">
        <v>15.296510832094427</v>
      </c>
      <c r="J22" s="36">
        <v>13.331492094917085</v>
      </c>
      <c r="K22" s="108">
        <v>10</v>
      </c>
      <c r="L22" s="18"/>
    </row>
    <row r="23" spans="1:15">
      <c r="A23" s="16"/>
      <c r="B23" s="11" t="s">
        <v>21</v>
      </c>
      <c r="C23" s="27">
        <v>11.630429944102813</v>
      </c>
      <c r="D23" s="27">
        <v>11.334327976918651</v>
      </c>
      <c r="E23" s="27">
        <v>10.614849226303754</v>
      </c>
      <c r="F23" s="27">
        <v>7.1919587071956688</v>
      </c>
      <c r="G23" s="27">
        <v>6.2943856807234742</v>
      </c>
      <c r="H23" s="27">
        <v>3.0025261538737698</v>
      </c>
      <c r="I23" s="27">
        <v>10.954403861744209</v>
      </c>
      <c r="J23" s="36">
        <v>13.330745731177363</v>
      </c>
      <c r="K23" s="45">
        <v>11</v>
      </c>
      <c r="L23" s="18"/>
      <c r="N23" s="23"/>
      <c r="O23" s="34"/>
    </row>
    <row r="24" spans="1:15">
      <c r="A24" s="16"/>
      <c r="B24" s="11" t="s">
        <v>24</v>
      </c>
      <c r="C24" s="53">
        <v>12.311550954627158</v>
      </c>
      <c r="D24" s="53">
        <v>8.3967719074281799</v>
      </c>
      <c r="E24" s="53">
        <v>11.99125208038183</v>
      </c>
      <c r="F24" s="53">
        <v>7.8737500155664302</v>
      </c>
      <c r="G24" s="53">
        <v>8.5601370392350642</v>
      </c>
      <c r="H24" s="53">
        <v>9.666326874201447</v>
      </c>
      <c r="I24" s="53">
        <v>10.651899332376722</v>
      </c>
      <c r="J24" s="36">
        <v>13.088820113041677</v>
      </c>
      <c r="K24" s="108">
        <v>12</v>
      </c>
      <c r="L24" s="18"/>
      <c r="N24" s="23"/>
      <c r="O24" s="34"/>
    </row>
    <row r="25" spans="1:15">
      <c r="A25" s="16"/>
      <c r="B25" s="12" t="s">
        <v>28</v>
      </c>
      <c r="C25" s="54">
        <v>10.785373813224131</v>
      </c>
      <c r="D25" s="54">
        <v>10.032084014237309</v>
      </c>
      <c r="E25" s="54">
        <v>9.6615146095212214</v>
      </c>
      <c r="F25" s="54">
        <v>9.084995801882318</v>
      </c>
      <c r="G25" s="54">
        <v>9.8217683496385391</v>
      </c>
      <c r="H25" s="54">
        <v>9.1495972277597382</v>
      </c>
      <c r="I25" s="54">
        <v>10.787700176531482</v>
      </c>
      <c r="J25" s="50">
        <v>12.615515369341468</v>
      </c>
      <c r="K25" s="108"/>
      <c r="L25" s="18"/>
    </row>
    <row r="26" spans="1:15">
      <c r="A26" s="16"/>
      <c r="B26" s="11" t="s">
        <v>25</v>
      </c>
      <c r="C26" s="27">
        <v>10.513090804463996</v>
      </c>
      <c r="D26" s="27">
        <v>8.4689407028368375</v>
      </c>
      <c r="E26" s="27">
        <v>7.0271786639332463</v>
      </c>
      <c r="F26" s="27">
        <v>6.5106981301278024</v>
      </c>
      <c r="G26" s="27">
        <v>8.7909701279521446</v>
      </c>
      <c r="H26" s="27">
        <v>9.999677188549267</v>
      </c>
      <c r="I26" s="27">
        <v>13.445368780870199</v>
      </c>
      <c r="J26" s="36">
        <v>12.326461548236889</v>
      </c>
      <c r="K26" s="108">
        <v>13</v>
      </c>
      <c r="L26" s="18"/>
    </row>
    <row r="27" spans="1:15">
      <c r="A27" s="16"/>
      <c r="B27" s="11" t="s">
        <v>18</v>
      </c>
      <c r="C27" s="27"/>
      <c r="D27" s="27"/>
      <c r="E27" s="27"/>
      <c r="F27" s="27">
        <v>12.317646998455483</v>
      </c>
      <c r="G27" s="27">
        <v>7.0479566478937121</v>
      </c>
      <c r="H27" s="27">
        <v>7.3394895215517426</v>
      </c>
      <c r="I27" s="27">
        <v>6.4096869757954975</v>
      </c>
      <c r="J27" s="36">
        <v>11.911755274802795</v>
      </c>
      <c r="K27" s="45">
        <v>14</v>
      </c>
      <c r="L27" s="18"/>
    </row>
    <row r="28" spans="1:15">
      <c r="A28" s="16"/>
      <c r="B28" s="11" t="s">
        <v>4</v>
      </c>
      <c r="C28" s="27"/>
      <c r="D28" s="27"/>
      <c r="E28" s="27"/>
      <c r="F28" s="27">
        <v>10.326856508476579</v>
      </c>
      <c r="G28" s="27">
        <v>10.048345473304499</v>
      </c>
      <c r="H28" s="27">
        <v>8.5636069913708717</v>
      </c>
      <c r="I28" s="27">
        <v>12.051103517827011</v>
      </c>
      <c r="J28" s="36">
        <v>11.909568216026249</v>
      </c>
      <c r="K28" s="45">
        <v>15</v>
      </c>
      <c r="L28" s="18"/>
    </row>
    <row r="29" spans="1:15">
      <c r="A29" s="16"/>
      <c r="B29" s="11" t="s">
        <v>22</v>
      </c>
      <c r="C29" s="27">
        <v>11.262527861648145</v>
      </c>
      <c r="D29" s="27">
        <v>10.700555836280952</v>
      </c>
      <c r="E29" s="27">
        <v>8.501052635917814</v>
      </c>
      <c r="F29" s="27">
        <v>7.0659490636226465</v>
      </c>
      <c r="G29" s="27">
        <v>9.2873542213832625</v>
      </c>
      <c r="H29" s="27">
        <v>8.1053545918816674</v>
      </c>
      <c r="I29" s="27">
        <v>10.952770447097143</v>
      </c>
      <c r="J29" s="36">
        <v>11.245163595153539</v>
      </c>
      <c r="K29" s="45">
        <v>16</v>
      </c>
      <c r="L29" s="18"/>
    </row>
    <row r="30" spans="1:15">
      <c r="A30" s="16"/>
      <c r="B30" s="11" t="s">
        <v>20</v>
      </c>
      <c r="C30" s="27">
        <v>13.653717471756345</v>
      </c>
      <c r="D30" s="27">
        <v>10.71819734820591</v>
      </c>
      <c r="E30" s="27">
        <v>8.635698172275676</v>
      </c>
      <c r="F30" s="27">
        <v>9.6626325890001343</v>
      </c>
      <c r="G30" s="27">
        <v>10.786324162592132</v>
      </c>
      <c r="H30" s="27">
        <v>9.6293951054546962</v>
      </c>
      <c r="I30" s="27">
        <v>13.71096413912014</v>
      </c>
      <c r="J30" s="36">
        <v>11.063244671792511</v>
      </c>
      <c r="K30" s="45">
        <v>17</v>
      </c>
      <c r="L30" s="18"/>
    </row>
    <row r="31" spans="1:15">
      <c r="A31" s="16"/>
      <c r="B31" s="11" t="s">
        <v>6</v>
      </c>
      <c r="C31" s="27">
        <v>4.084482274166942</v>
      </c>
      <c r="D31" s="27">
        <v>5.6181311875055737</v>
      </c>
      <c r="E31" s="27">
        <v>5.9297418270511093</v>
      </c>
      <c r="F31" s="27">
        <v>6.2951581785639545</v>
      </c>
      <c r="G31" s="27">
        <v>10.461535073379064</v>
      </c>
      <c r="H31" s="27">
        <v>7.3465946374181259</v>
      </c>
      <c r="I31" s="27">
        <v>14.818477977811387</v>
      </c>
      <c r="J31" s="36">
        <v>11.008188467359489</v>
      </c>
      <c r="K31" s="45">
        <v>18</v>
      </c>
      <c r="L31" s="18"/>
    </row>
    <row r="32" spans="1:15">
      <c r="A32" s="16"/>
      <c r="B32" s="11" t="s">
        <v>27</v>
      </c>
      <c r="C32" s="27">
        <v>11.039290222259304</v>
      </c>
      <c r="D32" s="27">
        <v>19.397588441569951</v>
      </c>
      <c r="E32" s="27">
        <v>10.083643300316911</v>
      </c>
      <c r="F32" s="27">
        <v>11.50137627077507</v>
      </c>
      <c r="G32" s="27">
        <v>6.1624275210015504</v>
      </c>
      <c r="H32" s="27">
        <v>5.8295577472416582</v>
      </c>
      <c r="I32" s="27">
        <v>6.4826036507185156</v>
      </c>
      <c r="J32" s="36">
        <v>9.1867105454193485</v>
      </c>
      <c r="K32" s="45">
        <v>19</v>
      </c>
      <c r="L32" s="18"/>
    </row>
    <row r="33" spans="1:14">
      <c r="A33" s="16"/>
      <c r="B33" s="11" t="s">
        <v>23</v>
      </c>
      <c r="C33" s="27">
        <v>9.8547139449204604</v>
      </c>
      <c r="D33" s="27">
        <v>9.0961055343914943</v>
      </c>
      <c r="E33" s="27">
        <v>13.317891222349665</v>
      </c>
      <c r="F33" s="27">
        <v>9.5274845313720853</v>
      </c>
      <c r="G33" s="27">
        <v>9.3088799862014255</v>
      </c>
      <c r="H33" s="27">
        <v>7.1169810612811553</v>
      </c>
      <c r="I33" s="27">
        <v>10.278332247026235</v>
      </c>
      <c r="J33" s="36">
        <v>8.7385562059132518</v>
      </c>
      <c r="K33" s="45">
        <v>20</v>
      </c>
      <c r="L33" s="18"/>
    </row>
    <row r="34" spans="1:14">
      <c r="A34" s="16"/>
      <c r="B34" s="11" t="s">
        <v>17</v>
      </c>
      <c r="C34" s="27"/>
      <c r="D34" s="27"/>
      <c r="E34" s="27"/>
      <c r="F34" s="27">
        <v>11.26448191802166</v>
      </c>
      <c r="G34" s="27">
        <v>15.409929110003533</v>
      </c>
      <c r="H34" s="27">
        <v>13.915705793883834</v>
      </c>
      <c r="I34" s="27">
        <v>15.140273711539521</v>
      </c>
      <c r="J34" s="36">
        <v>8.6702851244471493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11.354827452984214</v>
      </c>
      <c r="G35" s="27">
        <v>8.9885486204312137</v>
      </c>
      <c r="H35" s="27">
        <v>4.9330836626439627</v>
      </c>
      <c r="I35" s="27">
        <v>4.3211448949818214</v>
      </c>
      <c r="J35" s="36">
        <v>6.5164619683259177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7.4560460616710431</v>
      </c>
      <c r="G36" s="27">
        <v>4.6664575789543719</v>
      </c>
      <c r="H36" s="27">
        <v>7.5567183907005386</v>
      </c>
      <c r="I36" s="27">
        <v>4.6767684209664626</v>
      </c>
      <c r="J36" s="36">
        <v>5.9467617596141054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4.5231100810439768</v>
      </c>
      <c r="G37" s="27">
        <v>5.0661332462442843</v>
      </c>
      <c r="H37" s="27">
        <v>2.309106640709496</v>
      </c>
      <c r="I37" s="27">
        <v>4.4919799953356998</v>
      </c>
      <c r="J37" s="36">
        <v>2.2118032105563921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N22" sqref="N22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4.3430642440760714</v>
      </c>
      <c r="D13" s="27">
        <v>2.9813522091407738</v>
      </c>
      <c r="E13" s="27">
        <v>3.5754042777385941</v>
      </c>
      <c r="F13" s="27">
        <v>3.8314535948694197</v>
      </c>
      <c r="G13" s="27">
        <v>3.030998245841996</v>
      </c>
      <c r="H13" s="27">
        <v>4.0817327339599503</v>
      </c>
      <c r="I13" s="27">
        <v>6.5327640467456458</v>
      </c>
      <c r="J13" s="36">
        <v>8.5988922964251397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3.309639644517322</v>
      </c>
      <c r="G14" s="27">
        <v>5.8906544129587983</v>
      </c>
      <c r="H14" s="27">
        <v>3.823960792329169</v>
      </c>
      <c r="I14" s="27">
        <v>4.0587967861042777</v>
      </c>
      <c r="J14" s="36">
        <v>7.0459142479003134</v>
      </c>
      <c r="K14" s="45">
        <v>2</v>
      </c>
      <c r="L14" s="18"/>
    </row>
    <row r="15" spans="1:15">
      <c r="A15" s="16"/>
      <c r="B15" s="12" t="s">
        <v>5</v>
      </c>
      <c r="C15" s="50">
        <v>4.7351397195976217</v>
      </c>
      <c r="D15" s="50">
        <v>4.898868399686938</v>
      </c>
      <c r="E15" s="50">
        <v>5.2351201395138425</v>
      </c>
      <c r="F15" s="50">
        <v>2.5773337660980213</v>
      </c>
      <c r="G15" s="50">
        <v>3.1792945722076764</v>
      </c>
      <c r="H15" s="50">
        <v>3.5954204123547613</v>
      </c>
      <c r="I15" s="50">
        <v>3.6845293464246289</v>
      </c>
      <c r="J15" s="50">
        <v>5.7330147044671325</v>
      </c>
      <c r="K15" s="107">
        <v>3</v>
      </c>
      <c r="L15" s="18"/>
    </row>
    <row r="16" spans="1:15">
      <c r="A16" s="16"/>
      <c r="B16" s="11" t="s">
        <v>8</v>
      </c>
      <c r="C16" s="27">
        <v>8.9634844481068718</v>
      </c>
      <c r="D16" s="27">
        <v>8.7669557408697809</v>
      </c>
      <c r="E16" s="27">
        <v>7.1509769094138544</v>
      </c>
      <c r="F16" s="27">
        <v>5.1354051354051355</v>
      </c>
      <c r="G16" s="27">
        <v>5.4792916876625606</v>
      </c>
      <c r="H16" s="27">
        <v>6.0104520853872012</v>
      </c>
      <c r="I16" s="27">
        <v>7.2911759148453745</v>
      </c>
      <c r="J16" s="36">
        <v>5.4678470383322857</v>
      </c>
      <c r="K16" s="45">
        <v>4</v>
      </c>
      <c r="L16" s="18"/>
    </row>
    <row r="17" spans="1:15">
      <c r="A17" s="16"/>
      <c r="B17" s="11" t="s">
        <v>25</v>
      </c>
      <c r="C17" s="49">
        <v>5.0383600114238973</v>
      </c>
      <c r="D17" s="49">
        <v>3.9445500500583348</v>
      </c>
      <c r="E17" s="49">
        <v>2.7553649119692207</v>
      </c>
      <c r="F17" s="49">
        <v>1.7194325606404801</v>
      </c>
      <c r="G17" s="49">
        <v>3.3148003359105784</v>
      </c>
      <c r="H17" s="49">
        <v>3.4866701345061335</v>
      </c>
      <c r="I17" s="49">
        <v>5.5721670971790989</v>
      </c>
      <c r="J17" s="36">
        <v>4.8651643485968998</v>
      </c>
      <c r="K17" s="130">
        <v>5</v>
      </c>
      <c r="L17" s="18"/>
    </row>
    <row r="18" spans="1:15">
      <c r="A18" s="16"/>
      <c r="B18" s="11" t="s">
        <v>12</v>
      </c>
      <c r="C18" s="27"/>
      <c r="D18" s="27"/>
      <c r="E18" s="27"/>
      <c r="F18" s="27">
        <v>4.6868261045804616</v>
      </c>
      <c r="G18" s="27">
        <v>5.8910588736595413</v>
      </c>
      <c r="H18" s="27">
        <v>3.7169267325306841</v>
      </c>
      <c r="I18" s="27">
        <v>6.7769581716624741</v>
      </c>
      <c r="J18" s="36">
        <v>4.6260500537743798</v>
      </c>
      <c r="K18" s="45">
        <v>6</v>
      </c>
      <c r="L18" s="18"/>
    </row>
    <row r="19" spans="1:15">
      <c r="A19" s="16"/>
      <c r="B19" s="11" t="s">
        <v>21</v>
      </c>
      <c r="C19" s="27">
        <v>4.9715426732717338</v>
      </c>
      <c r="D19" s="27">
        <v>5.3368378498316442</v>
      </c>
      <c r="E19" s="27">
        <v>3.4990134074716441</v>
      </c>
      <c r="F19" s="27">
        <v>1.8110866074423217</v>
      </c>
      <c r="G19" s="27">
        <v>1.7200456998187028</v>
      </c>
      <c r="H19" s="27">
        <v>0.33373675391643598</v>
      </c>
      <c r="I19" s="27">
        <v>3.4818261379334228</v>
      </c>
      <c r="J19" s="36">
        <v>4.5597548660281495</v>
      </c>
      <c r="K19" s="45">
        <v>7</v>
      </c>
      <c r="L19" s="18"/>
    </row>
    <row r="20" spans="1:15">
      <c r="A20" s="16"/>
      <c r="B20" s="11" t="s">
        <v>26</v>
      </c>
      <c r="C20" s="27">
        <v>5.147149176701892</v>
      </c>
      <c r="D20" s="27">
        <v>3.9458839734623661</v>
      </c>
      <c r="E20" s="27">
        <v>5.9535033614016903</v>
      </c>
      <c r="F20" s="27">
        <v>4.4032959455299201</v>
      </c>
      <c r="G20" s="27">
        <v>4.2166349533102636</v>
      </c>
      <c r="H20" s="27">
        <v>4.368261942338898</v>
      </c>
      <c r="I20" s="27">
        <v>6.1448725870986474</v>
      </c>
      <c r="J20" s="36">
        <v>4.5394896226004358</v>
      </c>
      <c r="K20" s="45">
        <v>8</v>
      </c>
      <c r="L20" s="18"/>
    </row>
    <row r="21" spans="1:15">
      <c r="A21" s="16"/>
      <c r="B21" s="12" t="s">
        <v>28</v>
      </c>
      <c r="C21" s="54">
        <v>4.7855260374249937</v>
      </c>
      <c r="D21" s="54">
        <v>4.2450684853969776</v>
      </c>
      <c r="E21" s="54">
        <v>3.8905406846770254</v>
      </c>
      <c r="F21" s="54">
        <v>3.6038459140815262</v>
      </c>
      <c r="G21" s="54">
        <v>3.4202329377318188</v>
      </c>
      <c r="H21" s="54">
        <v>2.9614235219096692</v>
      </c>
      <c r="I21" s="54">
        <v>4.0348801697819194</v>
      </c>
      <c r="J21" s="50">
        <v>4.5108959944640432</v>
      </c>
      <c r="K21" s="108"/>
      <c r="L21" s="18"/>
    </row>
    <row r="22" spans="1:15">
      <c r="A22" s="16"/>
      <c r="B22" s="11" t="s">
        <v>4</v>
      </c>
      <c r="C22" s="27"/>
      <c r="D22" s="27"/>
      <c r="E22" s="27"/>
      <c r="F22" s="27">
        <v>4.4560829129521942</v>
      </c>
      <c r="G22" s="27">
        <v>3.9854783474544657</v>
      </c>
      <c r="H22" s="27">
        <v>4.0575204454359515</v>
      </c>
      <c r="I22" s="27">
        <v>6.0732506882274091</v>
      </c>
      <c r="J22" s="36">
        <v>4.3263194838661052</v>
      </c>
      <c r="K22" s="108">
        <v>9</v>
      </c>
      <c r="L22" s="18"/>
    </row>
    <row r="23" spans="1:15">
      <c r="A23" s="16"/>
      <c r="B23" s="11" t="s">
        <v>22</v>
      </c>
      <c r="C23" s="27">
        <v>4.5285058252580654</v>
      </c>
      <c r="D23" s="27">
        <v>4.736634663971703</v>
      </c>
      <c r="E23" s="27">
        <v>2.5536339382597864</v>
      </c>
      <c r="F23" s="27">
        <v>2.1070418826897974</v>
      </c>
      <c r="G23" s="27">
        <v>3.5421360710585095</v>
      </c>
      <c r="H23" s="27">
        <v>1.8620233814366851</v>
      </c>
      <c r="I23" s="27">
        <v>4.0736475123470255</v>
      </c>
      <c r="J23" s="36">
        <v>3.759928807385958</v>
      </c>
      <c r="K23" s="45">
        <v>10</v>
      </c>
      <c r="L23" s="18"/>
      <c r="N23" s="23"/>
      <c r="O23" s="34"/>
    </row>
    <row r="24" spans="1:15">
      <c r="A24" s="16"/>
      <c r="B24" s="11" t="s">
        <v>24</v>
      </c>
      <c r="C24" s="27">
        <v>5.0642953802074944</v>
      </c>
      <c r="D24" s="27">
        <v>3.3802747492572753</v>
      </c>
      <c r="E24" s="27">
        <v>5.1295453190835785</v>
      </c>
      <c r="F24" s="27">
        <v>2.6068168515958705</v>
      </c>
      <c r="G24" s="27">
        <v>2.0205582928358958</v>
      </c>
      <c r="H24" s="27">
        <v>2.2350195342229435</v>
      </c>
      <c r="I24" s="27">
        <v>3.301813838790888</v>
      </c>
      <c r="J24" s="36">
        <v>3.6093990228030171</v>
      </c>
      <c r="K24" s="45">
        <v>11</v>
      </c>
      <c r="L24" s="18"/>
      <c r="N24" s="23"/>
      <c r="O24" s="34"/>
    </row>
    <row r="25" spans="1:15">
      <c r="A25" s="16"/>
      <c r="B25" s="11" t="s">
        <v>18</v>
      </c>
      <c r="C25" s="27"/>
      <c r="D25" s="27"/>
      <c r="E25" s="27"/>
      <c r="F25" s="27">
        <v>5.3955450193192842</v>
      </c>
      <c r="G25" s="27">
        <v>2.8881350912347115</v>
      </c>
      <c r="H25" s="27">
        <v>2.0364229031119399</v>
      </c>
      <c r="I25" s="27">
        <v>1.7201454081302636</v>
      </c>
      <c r="J25" s="36">
        <v>3.1556895188011711</v>
      </c>
      <c r="K25" s="45">
        <v>12</v>
      </c>
      <c r="L25" s="18"/>
    </row>
    <row r="26" spans="1:15">
      <c r="A26" s="16"/>
      <c r="B26" s="11" t="s">
        <v>20</v>
      </c>
      <c r="C26" s="27">
        <v>3.0029672664277505</v>
      </c>
      <c r="D26" s="27">
        <v>3.3052105099862819</v>
      </c>
      <c r="E26" s="27">
        <v>2.7845863450117396</v>
      </c>
      <c r="F26" s="27">
        <v>3.4021258870259898</v>
      </c>
      <c r="G26" s="27">
        <v>2.6401153032182734</v>
      </c>
      <c r="H26" s="27">
        <v>0.90581096784518922</v>
      </c>
      <c r="I26" s="27">
        <v>4.3129238133226968</v>
      </c>
      <c r="J26" s="36">
        <v>3.0496458374068864</v>
      </c>
      <c r="K26" s="45">
        <v>13</v>
      </c>
      <c r="L26" s="18"/>
    </row>
    <row r="27" spans="1:15">
      <c r="A27" s="16"/>
      <c r="B27" s="11" t="s">
        <v>14</v>
      </c>
      <c r="C27" s="27"/>
      <c r="D27" s="27"/>
      <c r="E27" s="27"/>
      <c r="F27" s="27">
        <v>3.2785955894858181</v>
      </c>
      <c r="G27" s="27">
        <v>4.8361176707678171</v>
      </c>
      <c r="H27" s="27">
        <v>3.7232636576056501</v>
      </c>
      <c r="I27" s="27">
        <v>4.0438319952131323</v>
      </c>
      <c r="J27" s="36">
        <v>3.0371184997147274</v>
      </c>
      <c r="K27" s="45">
        <v>14</v>
      </c>
      <c r="L27" s="18"/>
    </row>
    <row r="28" spans="1:15">
      <c r="A28" s="16"/>
      <c r="B28" s="11" t="s">
        <v>23</v>
      </c>
      <c r="C28" s="27">
        <v>4.8191070395099027</v>
      </c>
      <c r="D28" s="27">
        <v>4.1028609109186229</v>
      </c>
      <c r="E28" s="27">
        <v>5.632776438263468</v>
      </c>
      <c r="F28" s="27">
        <v>3.3296665533996426</v>
      </c>
      <c r="G28" s="27">
        <v>3.4208369118936224</v>
      </c>
      <c r="H28" s="27">
        <v>1.9220126258125643</v>
      </c>
      <c r="I28" s="27">
        <v>4.2708842539785996</v>
      </c>
      <c r="J28" s="36">
        <v>3.0129070989043973</v>
      </c>
      <c r="K28" s="45">
        <v>15</v>
      </c>
      <c r="L28" s="18"/>
    </row>
    <row r="29" spans="1:15">
      <c r="A29" s="16"/>
      <c r="B29" s="11" t="s">
        <v>9</v>
      </c>
      <c r="C29" s="27">
        <v>7.21450546211521</v>
      </c>
      <c r="D29" s="27">
        <v>6.8132742621531808</v>
      </c>
      <c r="E29" s="27">
        <v>5.9756094753297448</v>
      </c>
      <c r="F29" s="27">
        <v>3.7065845335824945</v>
      </c>
      <c r="G29" s="27">
        <v>3.2881359765682427</v>
      </c>
      <c r="H29" s="27">
        <v>2.8284652677608277</v>
      </c>
      <c r="I29" s="27">
        <v>1.6337046952816878</v>
      </c>
      <c r="J29" s="36">
        <v>2.6809845465461475</v>
      </c>
      <c r="K29" s="45">
        <v>16</v>
      </c>
      <c r="L29" s="18"/>
    </row>
    <row r="30" spans="1:15">
      <c r="A30" s="16"/>
      <c r="B30" s="11" t="s">
        <v>16</v>
      </c>
      <c r="C30" s="27"/>
      <c r="D30" s="27"/>
      <c r="E30" s="27"/>
      <c r="F30" s="27">
        <v>3.6671290825326692</v>
      </c>
      <c r="G30" s="27">
        <v>3.579091789013384</v>
      </c>
      <c r="H30" s="27">
        <v>1.627274848726874</v>
      </c>
      <c r="I30" s="27">
        <v>1.9120495931809378</v>
      </c>
      <c r="J30" s="36">
        <v>2.6577703800397883</v>
      </c>
      <c r="K30" s="45">
        <v>17</v>
      </c>
      <c r="L30" s="18"/>
    </row>
    <row r="31" spans="1:15">
      <c r="A31" s="16"/>
      <c r="B31" s="11" t="s">
        <v>19</v>
      </c>
      <c r="C31" s="27"/>
      <c r="D31" s="27"/>
      <c r="E31" s="27"/>
      <c r="F31" s="27">
        <v>2.54457492879716</v>
      </c>
      <c r="G31" s="27">
        <v>1.9182597069964815</v>
      </c>
      <c r="H31" s="27">
        <v>0.61203345092138051</v>
      </c>
      <c r="I31" s="27">
        <v>0.38061308995558463</v>
      </c>
      <c r="J31" s="36">
        <v>2.4926713175285742</v>
      </c>
      <c r="K31" s="45">
        <v>18</v>
      </c>
      <c r="L31" s="18"/>
    </row>
    <row r="32" spans="1:15">
      <c r="A32" s="16"/>
      <c r="B32" s="11" t="s">
        <v>27</v>
      </c>
      <c r="C32" s="27">
        <v>2.8937182581677963</v>
      </c>
      <c r="D32" s="27">
        <v>5.0707064469898349</v>
      </c>
      <c r="E32" s="27">
        <v>2.0202169832598713</v>
      </c>
      <c r="F32" s="27">
        <v>2.7577818597031225</v>
      </c>
      <c r="G32" s="27">
        <v>1.3960333564172518</v>
      </c>
      <c r="H32" s="27">
        <v>2.0144175266116484</v>
      </c>
      <c r="I32" s="27">
        <v>0.7959058754055145</v>
      </c>
      <c r="J32" s="36">
        <v>1.8487150946135602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>
        <v>3.1414138875625137</v>
      </c>
      <c r="G33" s="27">
        <v>3.4400066153973374</v>
      </c>
      <c r="H33" s="27">
        <v>2.1625008952230895</v>
      </c>
      <c r="I33" s="27">
        <v>2.8013312710600453</v>
      </c>
      <c r="J33" s="36">
        <v>1.6007915946051259</v>
      </c>
      <c r="K33" s="45">
        <v>20</v>
      </c>
      <c r="L33" s="18"/>
    </row>
    <row r="34" spans="1:14">
      <c r="A34" s="16"/>
      <c r="B34" s="11" t="s">
        <v>13</v>
      </c>
      <c r="C34" s="27"/>
      <c r="D34" s="27"/>
      <c r="E34" s="27"/>
      <c r="F34" s="27">
        <v>2.6068587772346166</v>
      </c>
      <c r="G34" s="27">
        <v>0.49990971212423618</v>
      </c>
      <c r="H34" s="27">
        <v>1.5390465154176247</v>
      </c>
      <c r="I34" s="27">
        <v>0.84972617205727086</v>
      </c>
      <c r="J34" s="36">
        <v>1.2451356110264415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4.179389075138026</v>
      </c>
      <c r="G35" s="27">
        <v>2.2571592909556761</v>
      </c>
      <c r="H35" s="27">
        <v>1.3589934680636531</v>
      </c>
      <c r="I35" s="27">
        <v>0.31435981752078368</v>
      </c>
      <c r="J35" s="36">
        <v>1.2254125907533009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1.3228190831538165</v>
      </c>
      <c r="D36" s="27">
        <v>1.3848120583892418</v>
      </c>
      <c r="E36" s="27">
        <v>1.2960673552924664</v>
      </c>
      <c r="F36" s="27">
        <v>1.5027079798238068</v>
      </c>
      <c r="G36" s="27">
        <v>2.4916524222798593</v>
      </c>
      <c r="H36" s="27">
        <v>1.4528633847515053</v>
      </c>
      <c r="I36" s="27">
        <v>1.4070090903290007</v>
      </c>
      <c r="J36" s="36">
        <v>0.43718595974295854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0.87982167372787534</v>
      </c>
      <c r="G37" s="27">
        <v>1.5213368168952754</v>
      </c>
      <c r="H37" s="27">
        <v>0.47588146225394767</v>
      </c>
      <c r="I37" s="27">
        <v>1.1855095747713196</v>
      </c>
      <c r="J37" s="36">
        <v>0.40521585536910998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/>
      <c r="D13" s="27"/>
      <c r="E13" s="27"/>
      <c r="F13" s="27">
        <v>7.0119396597287222</v>
      </c>
      <c r="G13" s="27">
        <v>8.8057895567484969</v>
      </c>
      <c r="H13" s="27">
        <v>8.4931236088307127</v>
      </c>
      <c r="I13" s="27">
        <v>11.661419229837737</v>
      </c>
      <c r="J13" s="36">
        <v>12.120329290726419</v>
      </c>
      <c r="K13" s="45">
        <v>1</v>
      </c>
      <c r="L13" s="18"/>
    </row>
    <row r="14" spans="1:15">
      <c r="A14" s="16"/>
      <c r="B14" s="11" t="s">
        <v>19</v>
      </c>
      <c r="C14" s="27"/>
      <c r="D14" s="27"/>
      <c r="E14" s="27"/>
      <c r="F14" s="27">
        <v>7.1299077939474316</v>
      </c>
      <c r="G14" s="27">
        <v>10.617031227426656</v>
      </c>
      <c r="H14" s="27">
        <v>5.7248933073488422</v>
      </c>
      <c r="I14" s="27">
        <v>8.0765377552511683</v>
      </c>
      <c r="J14" s="36">
        <v>12.097075676945551</v>
      </c>
      <c r="K14" s="45">
        <v>2</v>
      </c>
      <c r="L14" s="18"/>
    </row>
    <row r="15" spans="1:15">
      <c r="A15" s="16"/>
      <c r="B15" s="11" t="s">
        <v>16</v>
      </c>
      <c r="C15" s="27"/>
      <c r="D15" s="27"/>
      <c r="E15" s="27"/>
      <c r="F15" s="27">
        <v>5.538371953621402</v>
      </c>
      <c r="G15" s="27">
        <v>9.0852422762597769</v>
      </c>
      <c r="H15" s="27">
        <v>4.014448596717842</v>
      </c>
      <c r="I15" s="27">
        <v>3.6684747513883509</v>
      </c>
      <c r="J15" s="36">
        <v>9.7381276755838542</v>
      </c>
      <c r="K15" s="45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>
        <v>6.1696446697898653</v>
      </c>
      <c r="G16" s="27">
        <v>6.0981163533259064</v>
      </c>
      <c r="H16" s="27">
        <v>4.1164096673820021</v>
      </c>
      <c r="I16" s="27">
        <v>6.7023809818793634</v>
      </c>
      <c r="J16" s="36">
        <v>9.6461825830720702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7.9698419132549647</v>
      </c>
      <c r="G17" s="27">
        <v>9.3962076557062701</v>
      </c>
      <c r="H17" s="27">
        <v>6.1374743859375425</v>
      </c>
      <c r="I17" s="27">
        <v>11.470600776020126</v>
      </c>
      <c r="J17" s="36">
        <v>9.2826207016829922</v>
      </c>
      <c r="K17" s="45">
        <v>5</v>
      </c>
      <c r="L17" s="18"/>
    </row>
    <row r="18" spans="1:15">
      <c r="A18" s="16"/>
      <c r="B18" s="11" t="s">
        <v>11</v>
      </c>
      <c r="C18" s="27">
        <v>1.0716054853158488</v>
      </c>
      <c r="D18" s="27">
        <v>1.2928965045482934</v>
      </c>
      <c r="E18" s="27">
        <v>0.94218169766908288</v>
      </c>
      <c r="F18" s="27">
        <v>6.4816553381651598</v>
      </c>
      <c r="G18" s="27">
        <v>6.4607425935550955</v>
      </c>
      <c r="H18" s="27">
        <v>4.2433592153657536</v>
      </c>
      <c r="I18" s="27">
        <v>6.3370490034751272</v>
      </c>
      <c r="J18" s="36">
        <v>8.8997116308875377</v>
      </c>
      <c r="K18" s="45">
        <v>6</v>
      </c>
      <c r="L18" s="18"/>
    </row>
    <row r="19" spans="1:15">
      <c r="A19" s="16"/>
      <c r="B19" s="12" t="s">
        <v>5</v>
      </c>
      <c r="C19" s="50">
        <v>1.1852208030995748</v>
      </c>
      <c r="D19" s="50">
        <v>1.5964652264781993</v>
      </c>
      <c r="E19" s="50">
        <v>1.1754885378743145</v>
      </c>
      <c r="F19" s="50">
        <v>4.8412103272425693</v>
      </c>
      <c r="G19" s="50">
        <v>7.1892653523904029</v>
      </c>
      <c r="H19" s="50">
        <v>8.9070453729650758</v>
      </c>
      <c r="I19" s="50">
        <v>6.993121376358113</v>
      </c>
      <c r="J19" s="50">
        <v>8.8849439148088365</v>
      </c>
      <c r="K19" s="107">
        <v>7</v>
      </c>
      <c r="L19" s="18"/>
    </row>
    <row r="20" spans="1:15">
      <c r="A20" s="16"/>
      <c r="B20" s="11" t="s">
        <v>21</v>
      </c>
      <c r="C20" s="27">
        <v>1.8365309405861889</v>
      </c>
      <c r="D20" s="27">
        <v>1.776795131952684</v>
      </c>
      <c r="E20" s="27">
        <v>1.1345648706912232</v>
      </c>
      <c r="F20" s="27">
        <v>3.4899424477087417</v>
      </c>
      <c r="G20" s="27">
        <v>3.1891312743383722</v>
      </c>
      <c r="H20" s="27">
        <v>2.0768450623322772</v>
      </c>
      <c r="I20" s="27">
        <v>7.6879084089408511</v>
      </c>
      <c r="J20" s="36">
        <v>8.8656325101259661</v>
      </c>
      <c r="K20" s="45">
        <v>8</v>
      </c>
      <c r="L20" s="18"/>
    </row>
    <row r="21" spans="1:15">
      <c r="A21" s="16"/>
      <c r="B21" s="11" t="s">
        <v>14</v>
      </c>
      <c r="C21" s="53"/>
      <c r="D21" s="53"/>
      <c r="E21" s="53"/>
      <c r="F21" s="53">
        <v>7.6519460559219432</v>
      </c>
      <c r="G21" s="53">
        <v>10.862274768373789</v>
      </c>
      <c r="H21" s="53">
        <v>10.491007707679133</v>
      </c>
      <c r="I21" s="53">
        <v>9.5612335116501281</v>
      </c>
      <c r="J21" s="36">
        <v>8.4320762049662221</v>
      </c>
      <c r="K21" s="108">
        <v>9</v>
      </c>
      <c r="L21" s="18"/>
    </row>
    <row r="22" spans="1:15">
      <c r="A22" s="16"/>
      <c r="B22" s="11" t="s">
        <v>26</v>
      </c>
      <c r="C22" s="49">
        <v>1.2547992877578749</v>
      </c>
      <c r="D22" s="49">
        <v>0.74684345820889875</v>
      </c>
      <c r="E22" s="49">
        <v>1.3522082418188679</v>
      </c>
      <c r="F22" s="49">
        <v>5.1425223228192234</v>
      </c>
      <c r="G22" s="49">
        <v>6.8149858587773755</v>
      </c>
      <c r="H22" s="49">
        <v>5.5163436103763299</v>
      </c>
      <c r="I22" s="49">
        <v>9.0240156723367591</v>
      </c>
      <c r="J22" s="36">
        <v>7.8739385612217552</v>
      </c>
      <c r="K22" s="130">
        <v>10</v>
      </c>
      <c r="L22" s="18"/>
    </row>
    <row r="23" spans="1:15">
      <c r="A23" s="16"/>
      <c r="B23" s="11" t="s">
        <v>18</v>
      </c>
      <c r="C23" s="27"/>
      <c r="D23" s="27"/>
      <c r="E23" s="27"/>
      <c r="F23" s="27">
        <v>6.9513502973579024</v>
      </c>
      <c r="G23" s="27">
        <v>4.3268808048461072</v>
      </c>
      <c r="H23" s="27">
        <v>5.4072192128852876</v>
      </c>
      <c r="I23" s="27">
        <v>5.0090772275861468</v>
      </c>
      <c r="J23" s="36">
        <v>7.8047841980375798</v>
      </c>
      <c r="K23" s="45">
        <v>11</v>
      </c>
      <c r="L23" s="18"/>
      <c r="N23" s="23"/>
      <c r="O23" s="34"/>
    </row>
    <row r="24" spans="1:15">
      <c r="A24" s="16"/>
      <c r="B24" s="11" t="s">
        <v>25</v>
      </c>
      <c r="C24" s="27">
        <v>1.6541684999414132</v>
      </c>
      <c r="D24" s="27">
        <v>1.5504927106662239</v>
      </c>
      <c r="E24" s="27">
        <v>1.1799460983392638</v>
      </c>
      <c r="F24" s="27">
        <v>3.4501650099511187</v>
      </c>
      <c r="G24" s="27">
        <v>4.9670501507874452</v>
      </c>
      <c r="H24" s="27">
        <v>5.0643191600037429</v>
      </c>
      <c r="I24" s="27">
        <v>7.1764647504821326</v>
      </c>
      <c r="J24" s="36">
        <v>7.417847738470237</v>
      </c>
      <c r="K24" s="45">
        <v>12</v>
      </c>
      <c r="L24" s="18"/>
      <c r="N24" s="23"/>
      <c r="O24" s="34"/>
    </row>
    <row r="25" spans="1:15">
      <c r="A25" s="16"/>
      <c r="B25" s="12" t="s">
        <v>28</v>
      </c>
      <c r="C25" s="28">
        <v>1.3285386464948357</v>
      </c>
      <c r="D25" s="28">
        <v>1.5048187059421225</v>
      </c>
      <c r="E25" s="28">
        <v>1.3584200724127897</v>
      </c>
      <c r="F25" s="28">
        <v>4.4878849607247817</v>
      </c>
      <c r="G25" s="28">
        <v>5.5679012064949305</v>
      </c>
      <c r="H25" s="28">
        <v>5.0096020885821195</v>
      </c>
      <c r="I25" s="28">
        <v>5.8752510459807494</v>
      </c>
      <c r="J25" s="50">
        <v>6.8454927078301591</v>
      </c>
      <c r="K25" s="45"/>
      <c r="L25" s="18"/>
    </row>
    <row r="26" spans="1:15">
      <c r="A26" s="16"/>
      <c r="B26" s="11" t="s">
        <v>20</v>
      </c>
      <c r="C26" s="27">
        <v>2.5148607179575215</v>
      </c>
      <c r="D26" s="27">
        <v>1.7421322757058428</v>
      </c>
      <c r="E26" s="27">
        <v>1.643570737995488</v>
      </c>
      <c r="F26" s="27">
        <v>5.367530013835375</v>
      </c>
      <c r="G26" s="27">
        <v>7.6691235495876811</v>
      </c>
      <c r="H26" s="27">
        <v>4.7305007967378963</v>
      </c>
      <c r="I26" s="27">
        <v>9.2540885520542506</v>
      </c>
      <c r="J26" s="36">
        <v>6.8356849561317743</v>
      </c>
      <c r="K26" s="45">
        <v>13</v>
      </c>
      <c r="L26" s="18"/>
    </row>
    <row r="27" spans="1:15">
      <c r="A27" s="16"/>
      <c r="B27" s="11" t="s">
        <v>8</v>
      </c>
      <c r="C27" s="27">
        <v>2.1698565446312195</v>
      </c>
      <c r="D27" s="27">
        <v>1.5934832397805896</v>
      </c>
      <c r="E27" s="27">
        <v>2.075830031425058</v>
      </c>
      <c r="F27" s="27">
        <v>7.6666576666576667</v>
      </c>
      <c r="G27" s="27">
        <v>10.631429196760781</v>
      </c>
      <c r="H27" s="27">
        <v>8.4753435406313535</v>
      </c>
      <c r="I27" s="27">
        <v>8.7068085910436483</v>
      </c>
      <c r="J27" s="36">
        <v>6.8097314865507395</v>
      </c>
      <c r="K27" s="45">
        <v>14</v>
      </c>
      <c r="L27" s="18"/>
    </row>
    <row r="28" spans="1:15">
      <c r="A28" s="16"/>
      <c r="B28" s="11" t="s">
        <v>22</v>
      </c>
      <c r="C28" s="27">
        <v>0.89651274917403068</v>
      </c>
      <c r="D28" s="27">
        <v>0.58524507326932806</v>
      </c>
      <c r="E28" s="27">
        <v>1.1536230151655831</v>
      </c>
      <c r="F28" s="27">
        <v>3.5527727239535491</v>
      </c>
      <c r="G28" s="27">
        <v>5.453417911985583</v>
      </c>
      <c r="H28" s="27">
        <v>4.2099008175437715</v>
      </c>
      <c r="I28" s="27">
        <v>5.1895105754365245</v>
      </c>
      <c r="J28" s="36">
        <v>6.7874516589109684</v>
      </c>
      <c r="K28" s="45">
        <v>15</v>
      </c>
      <c r="L28" s="18"/>
    </row>
    <row r="29" spans="1:15">
      <c r="A29" s="16"/>
      <c r="B29" s="11" t="s">
        <v>23</v>
      </c>
      <c r="C29" s="27">
        <v>1.3764592126251007</v>
      </c>
      <c r="D29" s="27">
        <v>1.3256306511322868</v>
      </c>
      <c r="E29" s="27">
        <v>1.8917205622366027</v>
      </c>
      <c r="F29" s="27">
        <v>4.9697346671965255</v>
      </c>
      <c r="G29" s="27">
        <v>6.0914653337529812</v>
      </c>
      <c r="H29" s="27">
        <v>4.3451180504094484</v>
      </c>
      <c r="I29" s="27">
        <v>7.017204388680681</v>
      </c>
      <c r="J29" s="36">
        <v>6.6556492434475327</v>
      </c>
      <c r="K29" s="45">
        <v>16</v>
      </c>
      <c r="L29" s="18"/>
    </row>
    <row r="30" spans="1:15">
      <c r="A30" s="16"/>
      <c r="B30" s="11" t="s">
        <v>9</v>
      </c>
      <c r="C30" s="27">
        <v>1.2948344785660335</v>
      </c>
      <c r="D30" s="27">
        <v>1.4289237814242235</v>
      </c>
      <c r="E30" s="27">
        <v>1.5057016362418238</v>
      </c>
      <c r="F30" s="27">
        <v>5.4057568613474416</v>
      </c>
      <c r="G30" s="27">
        <v>4.0869870062311282</v>
      </c>
      <c r="H30" s="27">
        <v>5.9540981438390421</v>
      </c>
      <c r="I30" s="27">
        <v>2.6575203878943405</v>
      </c>
      <c r="J30" s="36">
        <v>5.5561639763602457</v>
      </c>
      <c r="K30" s="45">
        <v>17</v>
      </c>
      <c r="L30" s="18"/>
    </row>
    <row r="31" spans="1:15">
      <c r="A31" s="16"/>
      <c r="B31" s="11" t="s">
        <v>13</v>
      </c>
      <c r="C31" s="27"/>
      <c r="D31" s="27"/>
      <c r="E31" s="27"/>
      <c r="F31" s="27">
        <v>3.7621393253385929</v>
      </c>
      <c r="G31" s="27">
        <v>3.1201589066613447</v>
      </c>
      <c r="H31" s="27">
        <v>6.3227652139274655</v>
      </c>
      <c r="I31" s="27">
        <v>4.2093371644686766</v>
      </c>
      <c r="J31" s="36">
        <v>4.6661142595031304</v>
      </c>
      <c r="K31" s="45">
        <v>18</v>
      </c>
      <c r="L31" s="18"/>
    </row>
    <row r="32" spans="1:15">
      <c r="A32" s="16"/>
      <c r="B32" s="11" t="s">
        <v>24</v>
      </c>
      <c r="C32" s="27">
        <v>1.0335088526567038</v>
      </c>
      <c r="D32" s="27">
        <v>0.97833075980794781</v>
      </c>
      <c r="E32" s="27">
        <v>1.1540101508878589</v>
      </c>
      <c r="F32" s="27">
        <v>4.0436607265164817</v>
      </c>
      <c r="G32" s="27">
        <v>5.1422215427507281</v>
      </c>
      <c r="H32" s="27">
        <v>2.6756350352169522</v>
      </c>
      <c r="I32" s="27">
        <v>4.6031207306909083</v>
      </c>
      <c r="J32" s="36">
        <v>4.4456885366143695</v>
      </c>
      <c r="K32" s="45">
        <v>19</v>
      </c>
      <c r="L32" s="18"/>
    </row>
    <row r="33" spans="1:14">
      <c r="A33" s="16"/>
      <c r="B33" s="11" t="s">
        <v>27</v>
      </c>
      <c r="C33" s="27">
        <v>3.8785719548211475</v>
      </c>
      <c r="D33" s="27">
        <v>3.5040997688433508</v>
      </c>
      <c r="E33" s="27">
        <v>5.440637340540623</v>
      </c>
      <c r="F33" s="27">
        <v>5.7103285582161618</v>
      </c>
      <c r="G33" s="27">
        <v>3.0942858447735433</v>
      </c>
      <c r="H33" s="27">
        <v>1.9447861024253084</v>
      </c>
      <c r="I33" s="27">
        <v>4.5383344056806063</v>
      </c>
      <c r="J33" s="36">
        <v>4.2462622678884632</v>
      </c>
      <c r="K33" s="45">
        <v>20</v>
      </c>
      <c r="L33" s="18"/>
    </row>
    <row r="34" spans="1:14">
      <c r="A34" s="16"/>
      <c r="B34" s="11" t="s">
        <v>6</v>
      </c>
      <c r="C34" s="27">
        <v>0.65639198490718953</v>
      </c>
      <c r="D34" s="27">
        <v>1.1518298665133935</v>
      </c>
      <c r="E34" s="27">
        <v>1.5772728795833679</v>
      </c>
      <c r="F34" s="27">
        <v>4.8693428790590643</v>
      </c>
      <c r="G34" s="27">
        <v>5.7418290300885513</v>
      </c>
      <c r="H34" s="27">
        <v>3.2104967482255686</v>
      </c>
      <c r="I34" s="27">
        <v>2.4674612440868025</v>
      </c>
      <c r="J34" s="36">
        <v>3.8393653873630154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>
        <v>8.5720807887880834</v>
      </c>
      <c r="G35" s="27">
        <v>8.9044751659487478</v>
      </c>
      <c r="H35" s="27">
        <v>6.0850103845878394</v>
      </c>
      <c r="I35" s="27">
        <v>8.0076506656355306</v>
      </c>
      <c r="J35" s="36">
        <v>2.9947978972841067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>
        <v>2.7029420882478852</v>
      </c>
      <c r="G36" s="27">
        <v>2.5405508382320923</v>
      </c>
      <c r="H36" s="27">
        <v>1.0031364914557646</v>
      </c>
      <c r="I36" s="27">
        <v>2.023787929828198</v>
      </c>
      <c r="J36" s="36">
        <v>1.8455504182035427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>
        <v>6.7485885915826476</v>
      </c>
      <c r="G37" s="27">
        <v>5.0447655401204985</v>
      </c>
      <c r="H37" s="27">
        <v>2.8557650757466631</v>
      </c>
      <c r="I37" s="27">
        <v>2.0598383623185046</v>
      </c>
      <c r="J37" s="36">
        <v>1.159864682453714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9</v>
      </c>
      <c r="C13" s="27">
        <v>12.29275279553451</v>
      </c>
      <c r="D13" s="27">
        <v>13.487635074133712</v>
      </c>
      <c r="E13" s="27">
        <v>13.769342164941095</v>
      </c>
      <c r="F13" s="27">
        <v>11.590060227182425</v>
      </c>
      <c r="G13" s="27">
        <v>11.444468318500009</v>
      </c>
      <c r="H13" s="27">
        <v>11.826361536013488</v>
      </c>
      <c r="I13" s="27">
        <v>10.952709955214489</v>
      </c>
      <c r="J13" s="36">
        <v>18.058755197108788</v>
      </c>
      <c r="K13" s="45">
        <v>1</v>
      </c>
      <c r="L13" s="18"/>
    </row>
    <row r="14" spans="1:15">
      <c r="A14" s="16"/>
      <c r="B14" s="11" t="s">
        <v>11</v>
      </c>
      <c r="C14" s="27">
        <v>14.348686671919841</v>
      </c>
      <c r="D14" s="27">
        <v>9.7844605991595941</v>
      </c>
      <c r="E14" s="27">
        <v>9.2282820214311805</v>
      </c>
      <c r="F14" s="27">
        <v>10.851369225697965</v>
      </c>
      <c r="G14" s="27">
        <v>12.738151312370064</v>
      </c>
      <c r="H14" s="27">
        <v>12.568859828361258</v>
      </c>
      <c r="I14" s="27">
        <v>15.56408392056958</v>
      </c>
      <c r="J14" s="36">
        <v>16.60072321142491</v>
      </c>
      <c r="K14" s="45">
        <v>2</v>
      </c>
      <c r="L14" s="18"/>
    </row>
    <row r="15" spans="1:15">
      <c r="A15" s="16"/>
      <c r="B15" s="11" t="s">
        <v>14</v>
      </c>
      <c r="C15" s="27"/>
      <c r="D15" s="27"/>
      <c r="E15" s="27"/>
      <c r="F15" s="27">
        <v>8.1142878739205191</v>
      </c>
      <c r="G15" s="27">
        <v>11.956718322886688</v>
      </c>
      <c r="H15" s="27">
        <v>12.237658726382678</v>
      </c>
      <c r="I15" s="27">
        <v>14.389629642860333</v>
      </c>
      <c r="J15" s="36">
        <v>15.74704184823503</v>
      </c>
      <c r="K15" s="45">
        <v>3</v>
      </c>
      <c r="L15" s="18"/>
    </row>
    <row r="16" spans="1:15">
      <c r="A16" s="16"/>
      <c r="B16" s="11" t="s">
        <v>16</v>
      </c>
      <c r="C16" s="27"/>
      <c r="D16" s="27"/>
      <c r="E16" s="27"/>
      <c r="F16" s="27">
        <v>8.6752641764715968</v>
      </c>
      <c r="G16" s="27">
        <v>10.910184404983038</v>
      </c>
      <c r="H16" s="27">
        <v>7.0586456576971006</v>
      </c>
      <c r="I16" s="27">
        <v>8.3520599250936343</v>
      </c>
      <c r="J16" s="36">
        <v>14.963033477931242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13.047750304012972</v>
      </c>
      <c r="G17" s="27">
        <v>16.121582273986224</v>
      </c>
      <c r="H17" s="27">
        <v>16.437702699864694</v>
      </c>
      <c r="I17" s="27">
        <v>16.837362668599614</v>
      </c>
      <c r="J17" s="36">
        <v>14.860913292445426</v>
      </c>
      <c r="K17" s="45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>
        <v>7.6072468139852063</v>
      </c>
      <c r="G18" s="27">
        <v>11.154823525106302</v>
      </c>
      <c r="H18" s="27">
        <v>11.095887641812231</v>
      </c>
      <c r="I18" s="27">
        <v>14.160856245724512</v>
      </c>
      <c r="J18" s="36">
        <v>14.060822227956415</v>
      </c>
      <c r="K18" s="45">
        <v>6</v>
      </c>
      <c r="L18" s="18"/>
    </row>
    <row r="19" spans="1:15">
      <c r="A19" s="16"/>
      <c r="B19" s="11" t="s">
        <v>19</v>
      </c>
      <c r="C19" s="27"/>
      <c r="D19" s="27"/>
      <c r="E19" s="27"/>
      <c r="F19" s="27">
        <v>8.1211553717503531</v>
      </c>
      <c r="G19" s="27">
        <v>12.835738299815617</v>
      </c>
      <c r="H19" s="27">
        <v>6.5986629498976255</v>
      </c>
      <c r="I19" s="27">
        <v>8.7735871036339343</v>
      </c>
      <c r="J19" s="36">
        <v>12.64721203640338</v>
      </c>
      <c r="K19" s="45">
        <v>7</v>
      </c>
      <c r="L19" s="18"/>
    </row>
    <row r="20" spans="1:15">
      <c r="A20" s="16"/>
      <c r="B20" s="11" t="s">
        <v>8</v>
      </c>
      <c r="C20" s="27">
        <v>17.791608725910841</v>
      </c>
      <c r="D20" s="27">
        <v>14.658047290212469</v>
      </c>
      <c r="E20" s="27">
        <v>14.921437354829894</v>
      </c>
      <c r="F20" s="27">
        <v>11.867996867996869</v>
      </c>
      <c r="G20" s="27">
        <v>13.635750533168423</v>
      </c>
      <c r="H20" s="27">
        <v>14.001795666257575</v>
      </c>
      <c r="I20" s="27">
        <v>14.193487434653902</v>
      </c>
      <c r="J20" s="36">
        <v>12.236858930191966</v>
      </c>
      <c r="K20" s="45">
        <v>8</v>
      </c>
      <c r="L20" s="18"/>
    </row>
    <row r="21" spans="1:15">
      <c r="A21" s="16"/>
      <c r="B21" s="11" t="s">
        <v>24</v>
      </c>
      <c r="C21" s="53">
        <v>10.214952614316122</v>
      </c>
      <c r="D21" s="53">
        <v>6.8351739124313013</v>
      </c>
      <c r="E21" s="53">
        <v>9.7062707178520871</v>
      </c>
      <c r="F21" s="53">
        <v>6.6747612109438235</v>
      </c>
      <c r="G21" s="53">
        <v>7.7307270518868778</v>
      </c>
      <c r="H21" s="53">
        <v>8.8755021932757998</v>
      </c>
      <c r="I21" s="53">
        <v>9.7944931819939338</v>
      </c>
      <c r="J21" s="36">
        <v>12.019438706303163</v>
      </c>
      <c r="K21" s="108">
        <v>9</v>
      </c>
      <c r="L21" s="18"/>
    </row>
    <row r="22" spans="1:15">
      <c r="A22" s="16"/>
      <c r="B22" s="11" t="s">
        <v>21</v>
      </c>
      <c r="C22" s="27">
        <v>9.1251677233502679</v>
      </c>
      <c r="D22" s="27">
        <v>8.1717037507193186</v>
      </c>
      <c r="E22" s="27">
        <v>8.3362603678207456</v>
      </c>
      <c r="F22" s="27">
        <v>5.8985162253532826</v>
      </c>
      <c r="G22" s="27">
        <v>5.1977509467157272</v>
      </c>
      <c r="H22" s="27">
        <v>2.7884347856704457</v>
      </c>
      <c r="I22" s="27">
        <v>9.5869017812689172</v>
      </c>
      <c r="J22" s="36">
        <v>11.325161816450578</v>
      </c>
      <c r="K22" s="45">
        <v>10</v>
      </c>
      <c r="L22" s="18"/>
    </row>
    <row r="23" spans="1:15">
      <c r="A23" s="16"/>
      <c r="B23" s="12" t="s">
        <v>5</v>
      </c>
      <c r="C23" s="50">
        <v>7.8558520101475251</v>
      </c>
      <c r="D23" s="50">
        <v>6.4527465689804764</v>
      </c>
      <c r="E23" s="50">
        <v>7.1492146028809751</v>
      </c>
      <c r="F23" s="50">
        <v>6.1840075742672944</v>
      </c>
      <c r="G23" s="50">
        <v>8.4616496030301462</v>
      </c>
      <c r="H23" s="50">
        <v>11.048712419904644</v>
      </c>
      <c r="I23" s="50">
        <v>8.4755949856157677</v>
      </c>
      <c r="J23" s="50">
        <v>11.321193785802484</v>
      </c>
      <c r="K23" s="107">
        <v>11</v>
      </c>
      <c r="L23" s="18"/>
      <c r="N23" s="23"/>
      <c r="O23" s="34"/>
    </row>
    <row r="24" spans="1:15">
      <c r="A24" s="16"/>
      <c r="B24" s="11" t="s">
        <v>18</v>
      </c>
      <c r="C24" s="53"/>
      <c r="D24" s="53"/>
      <c r="E24" s="53"/>
      <c r="F24" s="53">
        <v>10.028068122925037</v>
      </c>
      <c r="G24" s="53">
        <v>5.6124503102859444</v>
      </c>
      <c r="H24" s="53">
        <v>6.5685860086895502</v>
      </c>
      <c r="I24" s="53">
        <v>5.9922638734966522</v>
      </c>
      <c r="J24" s="36">
        <v>11.225122383975714</v>
      </c>
      <c r="K24" s="108">
        <v>12</v>
      </c>
      <c r="L24" s="18"/>
      <c r="N24" s="23"/>
      <c r="O24" s="34"/>
    </row>
    <row r="25" spans="1:15">
      <c r="A25" s="16"/>
      <c r="B25" s="11" t="s">
        <v>26</v>
      </c>
      <c r="C25" s="27">
        <v>10.490298251389939</v>
      </c>
      <c r="D25" s="27">
        <v>9.0750281159036774</v>
      </c>
      <c r="E25" s="27">
        <v>10.868066500527288</v>
      </c>
      <c r="F25" s="27">
        <v>8.7818841520063859</v>
      </c>
      <c r="G25" s="27">
        <v>9.7880848067065269</v>
      </c>
      <c r="H25" s="27">
        <v>8.110148487340787</v>
      </c>
      <c r="I25" s="27">
        <v>12.309024384904827</v>
      </c>
      <c r="J25" s="36">
        <v>11.073393027564887</v>
      </c>
      <c r="K25" s="45">
        <v>13</v>
      </c>
      <c r="L25" s="18"/>
    </row>
    <row r="26" spans="1:15">
      <c r="A26" s="16"/>
      <c r="B26" s="11" t="s">
        <v>6</v>
      </c>
      <c r="C26" s="27">
        <v>3.6538325531430922</v>
      </c>
      <c r="D26" s="27">
        <v>5.3994192787561062</v>
      </c>
      <c r="E26" s="27">
        <v>5.6970352172663201</v>
      </c>
      <c r="F26" s="27">
        <v>5.7158132075033121</v>
      </c>
      <c r="G26" s="27">
        <v>9.5235231436698182</v>
      </c>
      <c r="H26" s="27">
        <v>6.8366394042686291</v>
      </c>
      <c r="I26" s="27">
        <v>14.373360558906057</v>
      </c>
      <c r="J26" s="36">
        <v>10.728081455187581</v>
      </c>
      <c r="K26" s="45">
        <v>14</v>
      </c>
      <c r="L26" s="18"/>
    </row>
    <row r="27" spans="1:15">
      <c r="A27" s="16"/>
      <c r="B27" s="12" t="s">
        <v>28</v>
      </c>
      <c r="C27" s="28">
        <v>8.1097888550801542</v>
      </c>
      <c r="D27" s="28">
        <v>7.7075258111924461</v>
      </c>
      <c r="E27" s="28">
        <v>7.6866964477524222</v>
      </c>
      <c r="F27" s="28">
        <v>7.5014785076161496</v>
      </c>
      <c r="G27" s="28">
        <v>8.2333911664631536</v>
      </c>
      <c r="H27" s="28">
        <v>7.9292249765527636</v>
      </c>
      <c r="I27" s="28">
        <v>9.1044057834086463</v>
      </c>
      <c r="J27" s="50">
        <v>10.615021035953168</v>
      </c>
      <c r="K27" s="45" t="s">
        <v>63</v>
      </c>
      <c r="L27" s="18"/>
    </row>
    <row r="28" spans="1:15">
      <c r="A28" s="16"/>
      <c r="B28" s="11" t="s">
        <v>4</v>
      </c>
      <c r="C28" s="27"/>
      <c r="D28" s="27"/>
      <c r="E28" s="27"/>
      <c r="F28" s="27">
        <v>8.2499209777684133</v>
      </c>
      <c r="G28" s="27">
        <v>8.3790243940091766</v>
      </c>
      <c r="H28" s="27">
        <v>6.5664135137501027</v>
      </c>
      <c r="I28" s="27">
        <v>9.6696260651728458</v>
      </c>
      <c r="J28" s="36">
        <v>10.132354707790297</v>
      </c>
      <c r="K28" s="45">
        <v>15</v>
      </c>
      <c r="L28" s="18"/>
    </row>
    <row r="29" spans="1:15">
      <c r="A29" s="16"/>
      <c r="B29" s="11" t="s">
        <v>25</v>
      </c>
      <c r="C29" s="27">
        <v>7.2886254596832316</v>
      </c>
      <c r="D29" s="27">
        <v>6.6767504820157129</v>
      </c>
      <c r="E29" s="27">
        <v>5.9416457454814822</v>
      </c>
      <c r="F29" s="27">
        <v>5.8801823860673492</v>
      </c>
      <c r="G29" s="27">
        <v>6.9554173854408416</v>
      </c>
      <c r="H29" s="27">
        <v>8.4809514683630489</v>
      </c>
      <c r="I29" s="27">
        <v>11.20809798251077</v>
      </c>
      <c r="J29" s="36">
        <v>9.8042625647632935</v>
      </c>
      <c r="K29" s="45">
        <v>16</v>
      </c>
      <c r="L29" s="18"/>
    </row>
    <row r="30" spans="1:15">
      <c r="A30" s="16"/>
      <c r="B30" s="11" t="s">
        <v>20</v>
      </c>
      <c r="C30" s="27">
        <v>11.647642476584737</v>
      </c>
      <c r="D30" s="27">
        <v>8.6929054975945448</v>
      </c>
      <c r="E30" s="27">
        <v>7.1390819943833144</v>
      </c>
      <c r="F30" s="27">
        <v>7.8975066573439072</v>
      </c>
      <c r="G30" s="27">
        <v>9.6991534700430559</v>
      </c>
      <c r="H30" s="27">
        <v>9.1677046294298954</v>
      </c>
      <c r="I30" s="27">
        <v>11.641114556660707</v>
      </c>
      <c r="J30" s="36">
        <v>9.497265726017547</v>
      </c>
      <c r="K30" s="45">
        <v>17</v>
      </c>
      <c r="L30" s="18"/>
    </row>
    <row r="31" spans="1:15">
      <c r="A31" s="16"/>
      <c r="B31" s="11" t="s">
        <v>22</v>
      </c>
      <c r="C31" s="27">
        <v>9.048712436175089</v>
      </c>
      <c r="D31" s="27">
        <v>8.0900454775138968</v>
      </c>
      <c r="E31" s="27">
        <v>7.1632827401715335</v>
      </c>
      <c r="F31" s="27">
        <v>5.7907397941605101</v>
      </c>
      <c r="G31" s="27">
        <v>7.5973040068585682</v>
      </c>
      <c r="H31" s="27">
        <v>7.3656809604725595</v>
      </c>
      <c r="I31" s="27">
        <v>8.4623665576692773</v>
      </c>
      <c r="J31" s="36">
        <v>9.3355815211451816</v>
      </c>
      <c r="K31" s="45">
        <v>18</v>
      </c>
      <c r="L31" s="18"/>
    </row>
    <row r="32" spans="1:15">
      <c r="A32" s="16"/>
      <c r="B32" s="11" t="s">
        <v>27</v>
      </c>
      <c r="C32" s="27">
        <v>9.9963748016021139</v>
      </c>
      <c r="D32" s="27">
        <v>18.213819403016291</v>
      </c>
      <c r="E32" s="27">
        <v>9.7029860046561964</v>
      </c>
      <c r="F32" s="27">
        <v>10.424216849525891</v>
      </c>
      <c r="G32" s="27">
        <v>5.6293847405668958</v>
      </c>
      <c r="H32" s="27">
        <v>4.7968780513268428</v>
      </c>
      <c r="I32" s="27">
        <v>6.0715160452340191</v>
      </c>
      <c r="J32" s="36">
        <v>8.5785103141213614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>
        <v>9.9587008787581777</v>
      </c>
      <c r="G33" s="27">
        <v>14.016936920682891</v>
      </c>
      <c r="H33" s="27">
        <v>13.266310964692401</v>
      </c>
      <c r="I33" s="27">
        <v>13.740989062586308</v>
      </c>
      <c r="J33" s="36">
        <v>7.8822793549666095</v>
      </c>
      <c r="K33" s="45">
        <v>20</v>
      </c>
      <c r="L33" s="18"/>
    </row>
    <row r="34" spans="1:14">
      <c r="A34" s="16"/>
      <c r="B34" s="11" t="s">
        <v>23</v>
      </c>
      <c r="C34" s="27">
        <v>7.4666868991996385</v>
      </c>
      <c r="D34" s="27">
        <v>6.6946318946949672</v>
      </c>
      <c r="E34" s="27">
        <v>11.240828148266573</v>
      </c>
      <c r="F34" s="27">
        <v>8.0770906884907276</v>
      </c>
      <c r="G34" s="27">
        <v>7.9827233332799867</v>
      </c>
      <c r="H34" s="27">
        <v>5.9452005965837156</v>
      </c>
      <c r="I34" s="27">
        <v>8.7288170115691699</v>
      </c>
      <c r="J34" s="36">
        <v>7.2723520663637728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9.4374306758558824</v>
      </c>
      <c r="G35" s="27">
        <v>8.0636071555145001</v>
      </c>
      <c r="H35" s="27">
        <v>4.462759195125158</v>
      </c>
      <c r="I35" s="27">
        <v>4.0056272144130789</v>
      </c>
      <c r="J35" s="36">
        <v>5.9320857011126469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6.4708796395823791</v>
      </c>
      <c r="G36" s="27">
        <v>4.2102662066736993</v>
      </c>
      <c r="H36" s="27">
        <v>7.3023230549167994</v>
      </c>
      <c r="I36" s="27">
        <v>4.3272182519217068</v>
      </c>
      <c r="J36" s="36">
        <v>5.2853528254146767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4.0182459662538204</v>
      </c>
      <c r="G37" s="27">
        <v>4.2537557152188112</v>
      </c>
      <c r="H37" s="27">
        <v>2.0387194462470259</v>
      </c>
      <c r="I37" s="27">
        <v>3.774196056075251</v>
      </c>
      <c r="J37" s="36">
        <v>2.0001039015013764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88" t="s">
        <v>172</v>
      </c>
      <c r="D7" s="188"/>
      <c r="E7" s="188"/>
      <c r="F7" s="188"/>
      <c r="G7" s="188"/>
      <c r="H7" s="188"/>
      <c r="I7" s="188"/>
      <c r="J7" s="18"/>
    </row>
    <row r="8" spans="1:13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112</v>
      </c>
      <c r="H10" s="190"/>
      <c r="I10" s="190" t="s">
        <v>29</v>
      </c>
      <c r="J10" s="18"/>
    </row>
    <row r="11" spans="1:13">
      <c r="A11" s="16"/>
      <c r="B11" s="11"/>
      <c r="C11" s="85">
        <v>2007</v>
      </c>
      <c r="D11" s="85">
        <v>2008</v>
      </c>
      <c r="E11" s="85">
        <v>2009</v>
      </c>
      <c r="F11" s="85">
        <v>2010</v>
      </c>
      <c r="G11" s="86" t="s">
        <v>111</v>
      </c>
      <c r="H11" s="86" t="s">
        <v>113</v>
      </c>
      <c r="I11" s="190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32</v>
      </c>
      <c r="C13" s="25">
        <v>7073.8003333333327</v>
      </c>
      <c r="D13" s="25">
        <v>7178.4286666666667</v>
      </c>
      <c r="E13" s="25">
        <v>7282.7766666666676</v>
      </c>
      <c r="F13" s="29">
        <v>7386.7906666666668</v>
      </c>
      <c r="G13" s="28">
        <f>IF(OR(OR(F13=0,E13=0),F13=""),"",(F13/E13-1)*100)</f>
        <v>1.4282189988891414</v>
      </c>
      <c r="H13" s="26">
        <f>F13-E13</f>
        <v>104.01399999999921</v>
      </c>
      <c r="I13" s="28">
        <f>IF(F13=0,"",F13/$F$13*100)</f>
        <v>100</v>
      </c>
      <c r="J13" s="18"/>
    </row>
    <row r="14" spans="1:13">
      <c r="A14" s="16"/>
      <c r="B14" s="11" t="s">
        <v>33</v>
      </c>
      <c r="C14" s="25">
        <v>5624.0946666666669</v>
      </c>
      <c r="D14" s="25">
        <v>5735.0036666666665</v>
      </c>
      <c r="E14" s="25">
        <v>5844.2676666666666</v>
      </c>
      <c r="F14" s="29">
        <v>5951.5256666666673</v>
      </c>
      <c r="G14" s="28">
        <f t="shared" ref="G14:G31" si="0">IF(OR(OR(F14=0,E14=0),F14=""),"",(F14/E14-1)*100)</f>
        <v>1.8352684393933005</v>
      </c>
      <c r="H14" s="26">
        <f t="shared" ref="H14:H31" si="1">F14-E14</f>
        <v>107.25800000000072</v>
      </c>
      <c r="I14" s="28">
        <f t="shared" ref="I14:I31" si="2">IF(F14=0,"",F14/$F$13*100)</f>
        <v>80.56984332212474</v>
      </c>
      <c r="J14" s="18"/>
      <c r="L14" s="23"/>
      <c r="M14" s="34"/>
    </row>
    <row r="15" spans="1:13">
      <c r="A15" s="16"/>
      <c r="B15" s="11" t="s">
        <v>34</v>
      </c>
      <c r="C15" s="25">
        <v>3601.3230000000003</v>
      </c>
      <c r="D15" s="25">
        <v>3710.7853333333333</v>
      </c>
      <c r="E15" s="25">
        <v>3957.5746666666669</v>
      </c>
      <c r="F15" s="29">
        <v>4208.4489999999996</v>
      </c>
      <c r="G15" s="28">
        <f t="shared" si="0"/>
        <v>6.3390928652935719</v>
      </c>
      <c r="H15" s="26">
        <f t="shared" si="1"/>
        <v>250.87433333333274</v>
      </c>
      <c r="I15" s="28">
        <f t="shared" si="2"/>
        <v>56.972631145361632</v>
      </c>
      <c r="J15" s="18"/>
      <c r="L15" s="23"/>
      <c r="M15" s="34"/>
    </row>
    <row r="16" spans="1:13">
      <c r="A16" s="16"/>
      <c r="B16" s="11" t="s">
        <v>35</v>
      </c>
      <c r="C16" s="25">
        <v>3277.0673333333339</v>
      </c>
      <c r="D16" s="25">
        <v>3370.386</v>
      </c>
      <c r="E16" s="25">
        <v>3521.6653333333329</v>
      </c>
      <c r="F16" s="29">
        <v>3847.6849999999999</v>
      </c>
      <c r="G16" s="28">
        <f t="shared" si="0"/>
        <v>9.2575425489986216</v>
      </c>
      <c r="H16" s="26">
        <f t="shared" si="1"/>
        <v>326.01966666666704</v>
      </c>
      <c r="I16" s="28">
        <f t="shared" si="2"/>
        <v>52.088723961854065</v>
      </c>
      <c r="J16" s="18"/>
    </row>
    <row r="17" spans="1:10">
      <c r="A17" s="16"/>
      <c r="B17" s="11" t="s">
        <v>36</v>
      </c>
      <c r="C17" s="25">
        <v>324.255</v>
      </c>
      <c r="D17" s="25">
        <v>340.39966666666663</v>
      </c>
      <c r="E17" s="25">
        <v>435.90966666666668</v>
      </c>
      <c r="F17" s="29">
        <v>360.7643333333333</v>
      </c>
      <c r="G17" s="28">
        <f t="shared" si="0"/>
        <v>-17.238739830652992</v>
      </c>
      <c r="H17" s="26">
        <f t="shared" si="1"/>
        <v>-75.145333333333383</v>
      </c>
      <c r="I17" s="28">
        <f t="shared" si="2"/>
        <v>4.8839116960671953</v>
      </c>
      <c r="J17" s="18"/>
    </row>
    <row r="18" spans="1:10">
      <c r="A18" s="16"/>
      <c r="B18" s="11" t="s">
        <v>64</v>
      </c>
      <c r="C18" s="25">
        <v>291.76533333333333</v>
      </c>
      <c r="D18" s="25">
        <v>324.33233333333334</v>
      </c>
      <c r="E18" s="25">
        <v>411.27366666666671</v>
      </c>
      <c r="F18" s="29">
        <v>350.32600000000002</v>
      </c>
      <c r="G18" s="28">
        <f t="shared" si="0"/>
        <v>-14.819248497148296</v>
      </c>
      <c r="H18" s="26">
        <f t="shared" si="1"/>
        <v>-60.947666666666692</v>
      </c>
      <c r="I18" s="28">
        <f t="shared" si="2"/>
        <v>4.7426008913568785</v>
      </c>
      <c r="J18" s="18"/>
    </row>
    <row r="19" spans="1:10">
      <c r="A19" s="16"/>
      <c r="B19" s="11" t="s">
        <v>65</v>
      </c>
      <c r="C19" s="25">
        <v>32.49</v>
      </c>
      <c r="D19" s="25">
        <v>16.067</v>
      </c>
      <c r="E19" s="25">
        <v>24.635333333333335</v>
      </c>
      <c r="F19" s="29">
        <v>10.438000000000001</v>
      </c>
      <c r="G19" s="28">
        <f t="shared" si="0"/>
        <v>-57.629962384650767</v>
      </c>
      <c r="H19" s="26">
        <f t="shared" si="1"/>
        <v>-14.197333333333335</v>
      </c>
      <c r="I19" s="28">
        <f t="shared" si="2"/>
        <v>0.14130629215069135</v>
      </c>
      <c r="J19" s="18"/>
    </row>
    <row r="20" spans="1:10">
      <c r="A20" s="16"/>
      <c r="B20" s="11" t="s">
        <v>37</v>
      </c>
      <c r="C20" s="25">
        <v>2022.7716666666668</v>
      </c>
      <c r="D20" s="25">
        <v>2024.2183333333332</v>
      </c>
      <c r="E20" s="25">
        <v>1886.693</v>
      </c>
      <c r="F20" s="29">
        <v>1743.0766666666666</v>
      </c>
      <c r="G20" s="28">
        <f t="shared" si="0"/>
        <v>-7.6120668987128992</v>
      </c>
      <c r="H20" s="26">
        <f t="shared" si="1"/>
        <v>-143.61633333333339</v>
      </c>
      <c r="I20" s="28">
        <f t="shared" si="2"/>
        <v>23.597212176763097</v>
      </c>
      <c r="J20" s="18"/>
    </row>
    <row r="21" spans="1:10">
      <c r="A21" s="16"/>
      <c r="B21" s="11" t="s">
        <v>123</v>
      </c>
      <c r="C21" s="25">
        <v>807.2496666666666</v>
      </c>
      <c r="D21" s="25">
        <v>820.52733333333344</v>
      </c>
      <c r="E21" s="25">
        <v>809.07966666666664</v>
      </c>
      <c r="F21" s="29">
        <v>745.38366666666661</v>
      </c>
      <c r="G21" s="28">
        <f t="shared" ref="G21:G23" si="3">IF(OR(OR(F21=0,E21=0),F21=""),"",(F21/E21-1)*100)</f>
        <v>-7.872648717328623</v>
      </c>
      <c r="H21" s="26">
        <f t="shared" ref="H21:H23" si="4">F21-E21</f>
        <v>-63.696000000000026</v>
      </c>
      <c r="I21" s="28">
        <f t="shared" ref="I21:I23" si="5">IF(F21=0,"",F21/$F$13*100)</f>
        <v>10.090764721819651</v>
      </c>
      <c r="J21" s="18"/>
    </row>
    <row r="22" spans="1:10">
      <c r="A22" s="16"/>
      <c r="B22" s="11" t="s">
        <v>124</v>
      </c>
      <c r="C22" s="25">
        <v>764.79233333333332</v>
      </c>
      <c r="D22" s="25">
        <v>903.75933333333342</v>
      </c>
      <c r="E22" s="25">
        <v>765.13800000000003</v>
      </c>
      <c r="F22" s="29">
        <v>623.94399999999996</v>
      </c>
      <c r="G22" s="28">
        <f t="shared" si="3"/>
        <v>-18.453403176943251</v>
      </c>
      <c r="H22" s="26">
        <f t="shared" si="4"/>
        <v>-141.19400000000007</v>
      </c>
      <c r="I22" s="28">
        <f t="shared" si="5"/>
        <v>8.4467535111775192</v>
      </c>
      <c r="J22" s="18"/>
    </row>
    <row r="23" spans="1:10">
      <c r="A23" s="16"/>
      <c r="B23" s="11" t="s">
        <v>125</v>
      </c>
      <c r="C23" s="25">
        <v>450.72933333333327</v>
      </c>
      <c r="D23" s="25">
        <v>299.93200000000002</v>
      </c>
      <c r="E23" s="25">
        <v>312.47566666666671</v>
      </c>
      <c r="F23" s="29">
        <v>373.74866666666662</v>
      </c>
      <c r="G23" s="28">
        <f t="shared" si="3"/>
        <v>19.60888687865825</v>
      </c>
      <c r="H23" s="26">
        <f t="shared" si="4"/>
        <v>61.272999999999911</v>
      </c>
      <c r="I23" s="28">
        <f t="shared" si="5"/>
        <v>5.0596894312062979</v>
      </c>
      <c r="J23" s="18"/>
    </row>
    <row r="24" spans="1:10">
      <c r="A24" s="16"/>
      <c r="B24" s="11" t="s">
        <v>61</v>
      </c>
      <c r="C24" s="25">
        <v>1188.3109999999999</v>
      </c>
      <c r="D24" s="25">
        <v>1053.9976666666666</v>
      </c>
      <c r="E24" s="25">
        <v>1121.7416666666666</v>
      </c>
      <c r="F24" s="29">
        <v>1404.2969999999998</v>
      </c>
      <c r="G24" s="28">
        <f t="shared" si="0"/>
        <v>25.188984391831148</v>
      </c>
      <c r="H24" s="26">
        <f t="shared" si="1"/>
        <v>282.55533333333324</v>
      </c>
      <c r="I24" s="28">
        <f t="shared" si="2"/>
        <v>19.01092183831571</v>
      </c>
      <c r="J24" s="18"/>
    </row>
    <row r="25" spans="1:10">
      <c r="A25" s="16"/>
      <c r="B25" s="11" t="s">
        <v>38</v>
      </c>
      <c r="C25" s="25">
        <v>301.84733333333332</v>
      </c>
      <c r="D25" s="25">
        <v>272.28933333333333</v>
      </c>
      <c r="E25" s="25">
        <v>363.75133333333332</v>
      </c>
      <c r="F25" s="29">
        <v>479.49233333333336</v>
      </c>
      <c r="G25" s="28">
        <f t="shared" si="0"/>
        <v>31.81871498294624</v>
      </c>
      <c r="H25" s="26">
        <f t="shared" si="1"/>
        <v>115.74100000000004</v>
      </c>
      <c r="I25" s="28">
        <f t="shared" si="2"/>
        <v>6.4912132341460689</v>
      </c>
      <c r="J25" s="18"/>
    </row>
    <row r="26" spans="1:10">
      <c r="A26" s="16"/>
      <c r="B26" s="11" t="s">
        <v>47</v>
      </c>
      <c r="C26" s="25">
        <v>891.3416666666667</v>
      </c>
      <c r="D26" s="25">
        <v>736.93966666666665</v>
      </c>
      <c r="E26" s="25">
        <v>713.35500000000002</v>
      </c>
      <c r="F26" s="29">
        <v>882.46266666666668</v>
      </c>
      <c r="G26" s="28">
        <f t="shared" si="0"/>
        <v>23.705962202082652</v>
      </c>
      <c r="H26" s="26">
        <f t="shared" si="1"/>
        <v>169.10766666666666</v>
      </c>
      <c r="I26" s="28">
        <f t="shared" si="2"/>
        <v>11.946496205027605</v>
      </c>
      <c r="J26" s="18"/>
    </row>
    <row r="27" spans="1:10">
      <c r="A27" s="16"/>
      <c r="B27" s="11" t="s">
        <v>39</v>
      </c>
      <c r="C27" s="25">
        <v>1049.1743333333334</v>
      </c>
      <c r="D27" s="25">
        <v>919.6303333333334</v>
      </c>
      <c r="E27" s="25">
        <v>936.29233333333332</v>
      </c>
      <c r="F27" s="29">
        <v>1174.211</v>
      </c>
      <c r="G27" s="28">
        <f t="shared" si="0"/>
        <v>25.410724641912054</v>
      </c>
      <c r="H27" s="26">
        <f t="shared" si="1"/>
        <v>237.9186666666667</v>
      </c>
      <c r="I27" s="28">
        <f t="shared" si="2"/>
        <v>15.896091455504447</v>
      </c>
      <c r="J27" s="18"/>
    </row>
    <row r="28" spans="1:10">
      <c r="A28" s="16"/>
      <c r="B28" s="11" t="s">
        <v>62</v>
      </c>
      <c r="C28" s="25">
        <v>365.25566666666668</v>
      </c>
      <c r="D28" s="25">
        <v>473.30866666666662</v>
      </c>
      <c r="E28" s="25">
        <v>403.92066666666665</v>
      </c>
      <c r="F28" s="29">
        <v>598.69166666666661</v>
      </c>
      <c r="G28" s="28">
        <f t="shared" si="0"/>
        <v>48.220112530348366</v>
      </c>
      <c r="H28" s="26">
        <f t="shared" si="1"/>
        <v>194.77099999999996</v>
      </c>
      <c r="I28" s="28">
        <f t="shared" si="2"/>
        <v>8.104895531537105</v>
      </c>
      <c r="J28" s="18"/>
    </row>
    <row r="29" spans="1:10">
      <c r="A29" s="16"/>
      <c r="B29" s="11" t="s">
        <v>38</v>
      </c>
      <c r="C29" s="25">
        <v>114.49666666666667</v>
      </c>
      <c r="D29" s="25">
        <v>133.41833333333332</v>
      </c>
      <c r="E29" s="25">
        <v>145.81800000000001</v>
      </c>
      <c r="F29" s="29">
        <v>241.27099999999996</v>
      </c>
      <c r="G29" s="28">
        <f t="shared" si="0"/>
        <v>65.460368404449326</v>
      </c>
      <c r="H29" s="26">
        <f t="shared" si="1"/>
        <v>95.452999999999946</v>
      </c>
      <c r="I29" s="28">
        <f t="shared" si="2"/>
        <v>3.2662493210854038</v>
      </c>
      <c r="J29" s="18"/>
    </row>
    <row r="30" spans="1:10">
      <c r="A30" s="16"/>
      <c r="B30" s="11" t="s">
        <v>47</v>
      </c>
      <c r="C30" s="25">
        <v>258.90866666666665</v>
      </c>
      <c r="D30" s="25">
        <v>330.52133333333336</v>
      </c>
      <c r="E30" s="25">
        <v>276.75800000000004</v>
      </c>
      <c r="F30" s="29">
        <v>373.91833333333329</v>
      </c>
      <c r="G30" s="28">
        <f t="shared" si="0"/>
        <v>35.106603362263499</v>
      </c>
      <c r="H30" s="26">
        <f t="shared" si="1"/>
        <v>97.160333333333256</v>
      </c>
      <c r="I30" s="28">
        <f t="shared" si="2"/>
        <v>5.0619863240562921</v>
      </c>
      <c r="J30" s="18"/>
    </row>
    <row r="31" spans="1:10">
      <c r="A31" s="16"/>
      <c r="B31" s="11" t="s">
        <v>39</v>
      </c>
      <c r="C31" s="25">
        <v>304.73133333333334</v>
      </c>
      <c r="D31" s="25">
        <v>409.99399999999997</v>
      </c>
      <c r="E31" s="25">
        <v>335.428</v>
      </c>
      <c r="F31" s="29">
        <v>476.44666666666672</v>
      </c>
      <c r="G31" s="28">
        <f t="shared" si="0"/>
        <v>42.041411768447091</v>
      </c>
      <c r="H31" s="26">
        <f t="shared" si="1"/>
        <v>141.01866666666672</v>
      </c>
      <c r="I31" s="28">
        <f t="shared" si="2"/>
        <v>6.4499819768368525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190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118</v>
      </c>
      <c r="F49" s="34">
        <f>F15</f>
        <v>4208.4489999999996</v>
      </c>
    </row>
    <row r="50" spans="5:6">
      <c r="E50" s="23" t="s">
        <v>55</v>
      </c>
      <c r="F50" s="34">
        <f>F14-F15</f>
        <v>1743.0766666666677</v>
      </c>
    </row>
  </sheetData>
  <mergeCells count="5">
    <mergeCell ref="C7:I7"/>
    <mergeCell ref="C8:I8"/>
    <mergeCell ref="I10:I11"/>
    <mergeCell ref="C10:F10"/>
    <mergeCell ref="G10:H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8" t="s">
        <v>32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51"/>
      <c r="D9" s="151"/>
      <c r="E9" s="151"/>
      <c r="F9" s="151"/>
      <c r="G9" s="151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51">
        <v>2006</v>
      </c>
      <c r="D11" s="151">
        <v>2007</v>
      </c>
      <c r="E11" s="151">
        <v>2008</v>
      </c>
      <c r="F11" s="151">
        <v>2009</v>
      </c>
      <c r="G11" s="151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151"/>
      <c r="D12" s="151"/>
      <c r="E12" s="151"/>
      <c r="F12" s="151"/>
      <c r="G12" s="151"/>
      <c r="H12" s="151"/>
      <c r="I12" s="151"/>
      <c r="J12" s="151"/>
      <c r="K12" s="151"/>
      <c r="L12" s="18"/>
    </row>
    <row r="13" spans="1:15">
      <c r="A13" s="16"/>
      <c r="B13" s="12" t="s">
        <v>28</v>
      </c>
      <c r="C13" s="26">
        <v>42373.864000000001</v>
      </c>
      <c r="D13" s="26">
        <v>42878.25233333333</v>
      </c>
      <c r="E13" s="26">
        <v>43385.873333333329</v>
      </c>
      <c r="F13" s="26">
        <v>43896.174666666666</v>
      </c>
      <c r="G13" s="26">
        <v>44410.328000000001</v>
      </c>
      <c r="H13" s="28">
        <f t="shared" ref="H13:H38" si="0">IF(OR(OR(G13=0,F13=0),G13=""),"",(G13/F13-1)*100)</f>
        <v>1.1712941668326371</v>
      </c>
      <c r="I13" s="27">
        <f>IF(OR(OR(G13=0,F13=0),F13=""),"",(F13/E13-1)*100)</f>
        <v>1.1761923735237323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21063.995000000003</v>
      </c>
      <c r="D14" s="25">
        <f>D13-SUM(D15:D38)</f>
        <v>21257.325000000004</v>
      </c>
      <c r="E14" s="25">
        <f>E13-SUM(E15:E38)</f>
        <v>21454.737999999987</v>
      </c>
      <c r="F14" s="25">
        <f>F13-SUM(F15:F38)</f>
        <v>21656.050000000003</v>
      </c>
      <c r="G14" s="26">
        <f>G13-SUM(G15:G38)</f>
        <v>21864.441333333336</v>
      </c>
      <c r="H14" s="28">
        <f t="shared" si="0"/>
        <v>0.96227766990439889</v>
      </c>
      <c r="I14" s="27">
        <f>IF(OR(OR(G14=0,F14=0),F14=""),"",(F14/E14-1)*100)</f>
        <v>0.93831022313120016</v>
      </c>
      <c r="J14" s="28">
        <f t="shared" ref="J14:J38" si="2">IF(G14=0,"",G14/$G$13*100)</f>
        <v>49.232785070475806</v>
      </c>
      <c r="K14" s="27">
        <f>IF(F14=0,"",F14/$F$13*100)</f>
        <v>49.334708922700059</v>
      </c>
      <c r="L14" s="18"/>
    </row>
    <row r="15" spans="1:15">
      <c r="A15" s="16"/>
      <c r="B15" s="12" t="s">
        <v>5</v>
      </c>
      <c r="C15" s="109">
        <v>6968.8953333333338</v>
      </c>
      <c r="D15" s="109">
        <v>7073.8003333333327</v>
      </c>
      <c r="E15" s="109">
        <v>7178.4286666666667</v>
      </c>
      <c r="F15" s="109">
        <v>7282.7766666666676</v>
      </c>
      <c r="G15" s="109">
        <v>7386.7906666666668</v>
      </c>
      <c r="H15" s="50">
        <f>IF(OR(OR(G15=0,F15=0),G15=""),"",(G15/F15-1)*100)</f>
        <v>1.4282189988891414</v>
      </c>
      <c r="I15" s="36">
        <f t="shared" ref="I15:I38" si="3">IF(OR(OR(G15=0,F15=0),F15=""),"",(F15/E15-1)*100)</f>
        <v>1.4536328888318684</v>
      </c>
      <c r="J15" s="50">
        <f t="shared" si="2"/>
        <v>16.633046859430237</v>
      </c>
      <c r="K15" s="36">
        <f t="shared" si="1"/>
        <v>16.590914178672094</v>
      </c>
      <c r="L15" s="18"/>
      <c r="N15" s="23" t="s">
        <v>5</v>
      </c>
      <c r="O15" s="34">
        <f>J15</f>
        <v>16.633046859430237</v>
      </c>
    </row>
    <row r="16" spans="1:15">
      <c r="A16" s="16"/>
      <c r="B16" s="11" t="s">
        <v>25</v>
      </c>
      <c r="C16" s="55">
        <v>3190.7556666666665</v>
      </c>
      <c r="D16" s="55">
        <v>3238.7153333333331</v>
      </c>
      <c r="E16" s="55">
        <v>3286.387666666667</v>
      </c>
      <c r="F16" s="55">
        <v>3334.1526666666668</v>
      </c>
      <c r="G16" s="56">
        <v>3382.3089999999997</v>
      </c>
      <c r="H16" s="28">
        <f t="shared" si="0"/>
        <v>1.4443349824613039</v>
      </c>
      <c r="I16" s="27">
        <f t="shared" si="3"/>
        <v>1.4534195245580195</v>
      </c>
      <c r="J16" s="28">
        <f t="shared" si="2"/>
        <v>7.6160414757576209</v>
      </c>
      <c r="K16" s="27">
        <f t="shared" si="1"/>
        <v>7.595542645766157</v>
      </c>
      <c r="L16" s="18"/>
      <c r="N16" s="23" t="s">
        <v>40</v>
      </c>
      <c r="O16" s="34">
        <f>100-O15</f>
        <v>83.366953140569763</v>
      </c>
    </row>
    <row r="17" spans="1:12">
      <c r="A17" s="16"/>
      <c r="B17" s="11" t="s">
        <v>26</v>
      </c>
      <c r="C17" s="25">
        <v>2201.3406666666665</v>
      </c>
      <c r="D17" s="25">
        <v>2228.2810000000004</v>
      </c>
      <c r="E17" s="25">
        <v>2255.2973333333334</v>
      </c>
      <c r="F17" s="25">
        <v>2282.3629999999998</v>
      </c>
      <c r="G17" s="26">
        <v>2309.527</v>
      </c>
      <c r="H17" s="28">
        <f t="shared" si="0"/>
        <v>1.1901700123950532</v>
      </c>
      <c r="I17" s="27">
        <f t="shared" si="3"/>
        <v>1.2000930549881605</v>
      </c>
      <c r="J17" s="28">
        <f t="shared" si="2"/>
        <v>5.2004277023128491</v>
      </c>
      <c r="K17" s="27">
        <f t="shared" si="1"/>
        <v>5.1994576232018517</v>
      </c>
      <c r="L17" s="18"/>
    </row>
    <row r="18" spans="1:12">
      <c r="A18" s="16"/>
      <c r="B18" s="11" t="s">
        <v>27</v>
      </c>
      <c r="C18" s="25">
        <v>1634.6763333333336</v>
      </c>
      <c r="D18" s="25">
        <v>1657.56</v>
      </c>
      <c r="E18" s="25">
        <v>1680.3633333333335</v>
      </c>
      <c r="F18" s="25">
        <v>1703.1183333333331</v>
      </c>
      <c r="G18" s="26">
        <v>1725.8276666666668</v>
      </c>
      <c r="H18" s="28">
        <f t="shared" si="0"/>
        <v>1.333397268344072</v>
      </c>
      <c r="I18" s="27">
        <f t="shared" si="3"/>
        <v>1.3541714192763621</v>
      </c>
      <c r="J18" s="28">
        <f t="shared" si="2"/>
        <v>3.8860952944699414</v>
      </c>
      <c r="K18" s="27">
        <f t="shared" si="1"/>
        <v>3.8798787053000909</v>
      </c>
      <c r="L18" s="18"/>
    </row>
    <row r="19" spans="1:12">
      <c r="A19" s="16"/>
      <c r="B19" s="11" t="s">
        <v>21</v>
      </c>
      <c r="C19" s="25">
        <v>978.16466666666668</v>
      </c>
      <c r="D19" s="25">
        <v>988.2836666666667</v>
      </c>
      <c r="E19" s="25">
        <v>998.26366666666672</v>
      </c>
      <c r="F19" s="25">
        <v>1008.0163333333334</v>
      </c>
      <c r="G19" s="26">
        <v>1017.7</v>
      </c>
      <c r="H19" s="28">
        <f t="shared" si="0"/>
        <v>0.96066565058965381</v>
      </c>
      <c r="I19" s="27">
        <f t="shared" si="3"/>
        <v>0.97696300008915937</v>
      </c>
      <c r="J19" s="28">
        <f t="shared" si="2"/>
        <v>2.2915840657605591</v>
      </c>
      <c r="K19" s="27">
        <f t="shared" si="1"/>
        <v>2.2963648677541562</v>
      </c>
      <c r="L19" s="18"/>
    </row>
    <row r="20" spans="1:12">
      <c r="A20" s="16"/>
      <c r="B20" s="11" t="s">
        <v>6</v>
      </c>
      <c r="C20" s="25">
        <v>857.524</v>
      </c>
      <c r="D20" s="25">
        <v>869.08733333333339</v>
      </c>
      <c r="E20" s="25">
        <v>880.70466666666664</v>
      </c>
      <c r="F20" s="25">
        <v>892.38700000000006</v>
      </c>
      <c r="G20" s="26">
        <v>904.01533333333327</v>
      </c>
      <c r="H20" s="28">
        <f t="shared" si="0"/>
        <v>1.3030594723290712</v>
      </c>
      <c r="I20" s="27">
        <f t="shared" si="3"/>
        <v>1.3264756933274002</v>
      </c>
      <c r="J20" s="28">
        <f t="shared" si="2"/>
        <v>2.0355970650190498</v>
      </c>
      <c r="K20" s="27">
        <f t="shared" si="1"/>
        <v>2.0329493555566014</v>
      </c>
      <c r="L20" s="18"/>
    </row>
    <row r="21" spans="1:12">
      <c r="A21" s="16"/>
      <c r="B21" s="11" t="s">
        <v>22</v>
      </c>
      <c r="C21" s="25">
        <v>731.09233333333339</v>
      </c>
      <c r="D21" s="25">
        <v>739.98233333333337</v>
      </c>
      <c r="E21" s="25">
        <v>748.89600000000007</v>
      </c>
      <c r="F21" s="25">
        <v>757.87800000000004</v>
      </c>
      <c r="G21" s="26">
        <v>766.96533333333321</v>
      </c>
      <c r="H21" s="28">
        <f t="shared" si="0"/>
        <v>1.1990496271607309</v>
      </c>
      <c r="I21" s="27">
        <f t="shared" si="3"/>
        <v>1.199365465965907</v>
      </c>
      <c r="J21" s="28">
        <f t="shared" si="2"/>
        <v>1.7269976779575535</v>
      </c>
      <c r="K21" s="27">
        <f t="shared" si="1"/>
        <v>1.7265240211819828</v>
      </c>
      <c r="L21" s="18"/>
    </row>
    <row r="22" spans="1:12">
      <c r="A22" s="16"/>
      <c r="B22" s="11" t="s">
        <v>24</v>
      </c>
      <c r="C22" s="25">
        <v>578.24733333333336</v>
      </c>
      <c r="D22" s="25">
        <v>582.92633333333333</v>
      </c>
      <c r="E22" s="25">
        <v>587.52100000000007</v>
      </c>
      <c r="F22" s="25">
        <v>592.07699999999988</v>
      </c>
      <c r="G22" s="26">
        <v>596.70466666666664</v>
      </c>
      <c r="H22" s="28">
        <f t="shared" si="0"/>
        <v>0.78159878979706665</v>
      </c>
      <c r="I22" s="27">
        <f t="shared" si="3"/>
        <v>0.7754616430731609</v>
      </c>
      <c r="J22" s="28">
        <f t="shared" si="2"/>
        <v>1.3436168871949485</v>
      </c>
      <c r="K22" s="27">
        <f t="shared" si="1"/>
        <v>1.3488122928616011</v>
      </c>
      <c r="L22" s="18"/>
    </row>
    <row r="23" spans="1:12">
      <c r="A23" s="16"/>
      <c r="B23" s="11" t="s">
        <v>8</v>
      </c>
      <c r="C23" s="25">
        <v>476.435</v>
      </c>
      <c r="D23" s="25">
        <v>482.09899999999999</v>
      </c>
      <c r="E23" s="25">
        <v>487.637</v>
      </c>
      <c r="F23" s="25">
        <v>493.12333333333328</v>
      </c>
      <c r="G23" s="26">
        <v>498.58099999999996</v>
      </c>
      <c r="H23" s="28">
        <f t="shared" si="0"/>
        <v>1.1067549024246892</v>
      </c>
      <c r="I23" s="27">
        <f t="shared" si="3"/>
        <v>1.1250855315189989</v>
      </c>
      <c r="J23" s="28">
        <f t="shared" si="2"/>
        <v>1.1226690332032674</v>
      </c>
      <c r="K23" s="27">
        <f t="shared" si="1"/>
        <v>1.1233856641904496</v>
      </c>
      <c r="L23" s="18"/>
    </row>
    <row r="24" spans="1:12">
      <c r="A24" s="16"/>
      <c r="B24" s="11" t="s">
        <v>17</v>
      </c>
      <c r="C24" s="25">
        <v>396.26066666666662</v>
      </c>
      <c r="D24" s="25">
        <v>404.43266666666665</v>
      </c>
      <c r="E24" s="25">
        <v>412.49666666666667</v>
      </c>
      <c r="F24" s="25">
        <v>420.53800000000001</v>
      </c>
      <c r="G24" s="26">
        <v>428.64466666666664</v>
      </c>
      <c r="H24" s="28">
        <f t="shared" si="0"/>
        <v>1.927689451765735</v>
      </c>
      <c r="I24" s="27">
        <f t="shared" si="3"/>
        <v>1.9494298943829813</v>
      </c>
      <c r="J24" s="28">
        <f t="shared" si="2"/>
        <v>0.96519140022263883</v>
      </c>
      <c r="K24" s="27">
        <f t="shared" si="1"/>
        <v>0.9580288104679493</v>
      </c>
      <c r="L24" s="18"/>
    </row>
    <row r="25" spans="1:12">
      <c r="A25" s="16"/>
      <c r="B25" s="11" t="s">
        <v>20</v>
      </c>
      <c r="C25" s="25">
        <v>370.44066666666669</v>
      </c>
      <c r="D25" s="25">
        <v>380.70299999999997</v>
      </c>
      <c r="E25" s="25">
        <v>391.03933333333333</v>
      </c>
      <c r="F25" s="25">
        <v>401.47666666666669</v>
      </c>
      <c r="G25" s="26">
        <v>411.92500000000001</v>
      </c>
      <c r="H25" s="28">
        <f t="shared" si="0"/>
        <v>2.6024758599503484</v>
      </c>
      <c r="I25" s="27">
        <f t="shared" si="3"/>
        <v>2.6691262089576728</v>
      </c>
      <c r="J25" s="28">
        <f t="shared" si="2"/>
        <v>0.92754325075014088</v>
      </c>
      <c r="K25" s="27">
        <f t="shared" si="1"/>
        <v>0.91460513294233603</v>
      </c>
      <c r="L25" s="18"/>
    </row>
    <row r="26" spans="1:12">
      <c r="A26" s="16"/>
      <c r="B26" s="11" t="s">
        <v>23</v>
      </c>
      <c r="C26" s="25">
        <v>393.62366666666668</v>
      </c>
      <c r="D26" s="25">
        <v>396.24866666666668</v>
      </c>
      <c r="E26" s="25">
        <v>398.86366666666663</v>
      </c>
      <c r="F26" s="25">
        <v>401.38633333333337</v>
      </c>
      <c r="G26" s="26">
        <v>403.79433333333333</v>
      </c>
      <c r="H26" s="28">
        <f t="shared" si="0"/>
        <v>0.59992077458208559</v>
      </c>
      <c r="I26" s="27">
        <f t="shared" si="3"/>
        <v>0.63246338974638494</v>
      </c>
      <c r="J26" s="28">
        <f t="shared" si="2"/>
        <v>0.90923519712201484</v>
      </c>
      <c r="K26" s="27">
        <f t="shared" si="1"/>
        <v>0.91439934431947933</v>
      </c>
      <c r="L26" s="18"/>
    </row>
    <row r="27" spans="1:12">
      <c r="A27" s="16"/>
      <c r="B27" s="11" t="s">
        <v>19</v>
      </c>
      <c r="C27" s="25">
        <v>312.89799999999997</v>
      </c>
      <c r="D27" s="25">
        <v>322.72766666666666</v>
      </c>
      <c r="E27" s="25">
        <v>332.59233333333333</v>
      </c>
      <c r="F27" s="25">
        <v>341.75466666666665</v>
      </c>
      <c r="G27" s="26">
        <v>347.81433333333331</v>
      </c>
      <c r="H27" s="28">
        <f t="shared" si="0"/>
        <v>1.7731042931381502</v>
      </c>
      <c r="I27" s="27">
        <f t="shared" si="3"/>
        <v>2.7548239736935098</v>
      </c>
      <c r="J27" s="28">
        <f t="shared" si="2"/>
        <v>0.78318343727011719</v>
      </c>
      <c r="K27" s="27">
        <f t="shared" si="1"/>
        <v>0.77855227536759386</v>
      </c>
      <c r="L27" s="18"/>
    </row>
    <row r="28" spans="1:12">
      <c r="A28" s="16"/>
      <c r="B28" s="11" t="s">
        <v>11</v>
      </c>
      <c r="C28" s="25">
        <v>319.52433333333335</v>
      </c>
      <c r="D28" s="25">
        <v>324.72600000000006</v>
      </c>
      <c r="E28" s="25">
        <v>329.87366666666668</v>
      </c>
      <c r="F28" s="25">
        <v>335.108</v>
      </c>
      <c r="G28" s="26">
        <v>340.505</v>
      </c>
      <c r="H28" s="28">
        <f t="shared" si="0"/>
        <v>1.6105255619083936</v>
      </c>
      <c r="I28" s="27">
        <f t="shared" si="3"/>
        <v>1.5867690762423114</v>
      </c>
      <c r="J28" s="28">
        <f t="shared" si="2"/>
        <v>0.76672480329350412</v>
      </c>
      <c r="K28" s="27">
        <f t="shared" si="1"/>
        <v>0.76341048518396337</v>
      </c>
      <c r="L28" s="18"/>
    </row>
    <row r="29" spans="1:12">
      <c r="A29" s="16"/>
      <c r="B29" s="11" t="s">
        <v>9</v>
      </c>
      <c r="C29" s="25">
        <v>293.90499999999997</v>
      </c>
      <c r="D29" s="25">
        <v>299.30166666666668</v>
      </c>
      <c r="E29" s="25">
        <v>304.73066666666665</v>
      </c>
      <c r="F29" s="25">
        <v>310.18799999999999</v>
      </c>
      <c r="G29" s="26">
        <v>315.68766666666664</v>
      </c>
      <c r="H29" s="28">
        <f t="shared" si="0"/>
        <v>1.7730107762604197</v>
      </c>
      <c r="I29" s="27">
        <f t="shared" si="3"/>
        <v>1.790871064284083</v>
      </c>
      <c r="J29" s="28">
        <f t="shared" si="2"/>
        <v>0.71084290723244969</v>
      </c>
      <c r="K29" s="27">
        <f t="shared" si="1"/>
        <v>0.70664016250952888</v>
      </c>
      <c r="L29" s="18"/>
    </row>
    <row r="30" spans="1:12">
      <c r="A30" s="16"/>
      <c r="B30" s="11" t="s">
        <v>10</v>
      </c>
      <c r="C30" s="25">
        <v>300.2476666666667</v>
      </c>
      <c r="D30" s="25">
        <v>303.06400000000002</v>
      </c>
      <c r="E30" s="25">
        <v>305.82900000000001</v>
      </c>
      <c r="F30" s="25">
        <v>308.56766666666664</v>
      </c>
      <c r="G30" s="26">
        <v>311.56166666666667</v>
      </c>
      <c r="H30" s="28">
        <f t="shared" si="0"/>
        <v>0.97028960692577826</v>
      </c>
      <c r="I30" s="27">
        <f t="shared" si="3"/>
        <v>0.8954895273720398</v>
      </c>
      <c r="J30" s="28">
        <f t="shared" si="2"/>
        <v>0.70155227555776367</v>
      </c>
      <c r="K30" s="27">
        <f t="shared" si="1"/>
        <v>0.70294887654751137</v>
      </c>
      <c r="L30" s="18"/>
    </row>
    <row r="31" spans="1:12">
      <c r="A31" s="16"/>
      <c r="B31" s="11" t="s">
        <v>4</v>
      </c>
      <c r="C31" s="25">
        <v>275.31633333333338</v>
      </c>
      <c r="D31" s="25">
        <v>276.91233333333338</v>
      </c>
      <c r="E31" s="25">
        <v>278.50466666666665</v>
      </c>
      <c r="F31" s="25">
        <v>280.08533333333338</v>
      </c>
      <c r="G31" s="26">
        <v>281.61599999999999</v>
      </c>
      <c r="H31" s="28">
        <f t="shared" si="0"/>
        <v>0.54650011425088074</v>
      </c>
      <c r="I31" s="27">
        <f t="shared" si="3"/>
        <v>0.5675548225404059</v>
      </c>
      <c r="J31" s="28">
        <f t="shared" si="2"/>
        <v>0.63412276531711276</v>
      </c>
      <c r="K31" s="27">
        <f t="shared" si="1"/>
        <v>0.63806319220344521</v>
      </c>
      <c r="L31" s="18"/>
    </row>
    <row r="32" spans="1:12">
      <c r="A32" s="16"/>
      <c r="B32" s="11" t="s">
        <v>16</v>
      </c>
      <c r="C32" s="25">
        <v>224.99</v>
      </c>
      <c r="D32" s="25">
        <v>228.76333333333332</v>
      </c>
      <c r="E32" s="25">
        <v>232.51866666666669</v>
      </c>
      <c r="F32" s="25">
        <v>236.28833333333333</v>
      </c>
      <c r="G32" s="26">
        <v>239.98166666666665</v>
      </c>
      <c r="H32" s="28">
        <f t="shared" si="0"/>
        <v>1.5630620781107885</v>
      </c>
      <c r="I32" s="27">
        <f t="shared" si="3"/>
        <v>1.6212318437516027</v>
      </c>
      <c r="J32" s="28">
        <f t="shared" si="2"/>
        <v>0.54037355154563749</v>
      </c>
      <c r="K32" s="27">
        <f t="shared" si="1"/>
        <v>0.53828912229284309</v>
      </c>
      <c r="L32" s="18"/>
    </row>
    <row r="33" spans="1:14">
      <c r="A33" s="16"/>
      <c r="B33" s="11" t="s">
        <v>12</v>
      </c>
      <c r="C33" s="25">
        <v>230.13899999999998</v>
      </c>
      <c r="D33" s="25">
        <v>232.20766666666668</v>
      </c>
      <c r="E33" s="25">
        <v>234.41800000000001</v>
      </c>
      <c r="F33" s="25">
        <v>236.38766666666666</v>
      </c>
      <c r="G33" s="26">
        <v>237.39366666666669</v>
      </c>
      <c r="H33" s="28">
        <f t="shared" si="0"/>
        <v>0.42557211811671269</v>
      </c>
      <c r="I33" s="27">
        <f t="shared" si="3"/>
        <v>0.840236955637641</v>
      </c>
      <c r="J33" s="28">
        <f t="shared" si="2"/>
        <v>0.53454607826059441</v>
      </c>
      <c r="K33" s="27">
        <f t="shared" si="1"/>
        <v>0.53851541384122426</v>
      </c>
      <c r="L33" s="18"/>
    </row>
    <row r="34" spans="1:14">
      <c r="A34" s="16"/>
      <c r="B34" s="11" t="s">
        <v>14</v>
      </c>
      <c r="C34" s="25">
        <v>146.79833333333332</v>
      </c>
      <c r="D34" s="25">
        <v>154.80866666666665</v>
      </c>
      <c r="E34" s="25">
        <v>162.893</v>
      </c>
      <c r="F34" s="25">
        <v>171.28866666666667</v>
      </c>
      <c r="G34" s="26">
        <v>180.64633333333336</v>
      </c>
      <c r="H34" s="28">
        <f t="shared" si="0"/>
        <v>5.4630973833645458</v>
      </c>
      <c r="I34" s="27">
        <f t="shared" si="3"/>
        <v>5.1540991120960777</v>
      </c>
      <c r="J34" s="28">
        <f t="shared" si="2"/>
        <v>0.40676649209466181</v>
      </c>
      <c r="K34" s="27">
        <f t="shared" si="1"/>
        <v>0.39021319731702669</v>
      </c>
      <c r="L34" s="18"/>
    </row>
    <row r="35" spans="1:14">
      <c r="A35" s="16"/>
      <c r="B35" s="11" t="s">
        <v>18</v>
      </c>
      <c r="C35" s="25">
        <v>151.56333333333333</v>
      </c>
      <c r="D35" s="25">
        <v>155.12300000000002</v>
      </c>
      <c r="E35" s="25">
        <v>158.58666666666667</v>
      </c>
      <c r="F35" s="25">
        <v>161.94200000000001</v>
      </c>
      <c r="G35" s="26">
        <v>165.01</v>
      </c>
      <c r="H35" s="28">
        <f t="shared" si="0"/>
        <v>1.8945054402193184</v>
      </c>
      <c r="I35" s="27">
        <f t="shared" si="3"/>
        <v>2.1157726584832615</v>
      </c>
      <c r="J35" s="28">
        <f t="shared" si="2"/>
        <v>0.37155771513329056</v>
      </c>
      <c r="K35" s="27">
        <f t="shared" si="1"/>
        <v>0.36892052947605369</v>
      </c>
      <c r="L35" s="18"/>
    </row>
    <row r="36" spans="1:14">
      <c r="A36" s="16"/>
      <c r="B36" s="11" t="s">
        <v>7</v>
      </c>
      <c r="C36" s="25">
        <v>125.38333333333333</v>
      </c>
      <c r="D36" s="25">
        <v>128.11699999999999</v>
      </c>
      <c r="E36" s="25">
        <v>130.86333333333334</v>
      </c>
      <c r="F36" s="25">
        <v>133.72166666666666</v>
      </c>
      <c r="G36" s="26">
        <v>136.82266666666666</v>
      </c>
      <c r="H36" s="28">
        <f t="shared" si="0"/>
        <v>2.3189959243702818</v>
      </c>
      <c r="I36" s="27">
        <f t="shared" si="3"/>
        <v>2.1842125372525834</v>
      </c>
      <c r="J36" s="28">
        <f t="shared" si="2"/>
        <v>0.30808749412223807</v>
      </c>
      <c r="K36" s="27">
        <f t="shared" si="1"/>
        <v>0.30463170807503315</v>
      </c>
      <c r="L36" s="18"/>
    </row>
    <row r="37" spans="1:14">
      <c r="A37" s="16"/>
      <c r="B37" s="11" t="s">
        <v>13</v>
      </c>
      <c r="C37" s="25">
        <v>102.67633333333333</v>
      </c>
      <c r="D37" s="25">
        <v>103.67899999999999</v>
      </c>
      <c r="E37" s="25">
        <v>104.63200000000001</v>
      </c>
      <c r="F37" s="25">
        <v>105.29566666666666</v>
      </c>
      <c r="G37" s="26">
        <v>105.43766666666666</v>
      </c>
      <c r="H37" s="28">
        <f t="shared" si="0"/>
        <v>0.13485835124584789</v>
      </c>
      <c r="I37" s="27">
        <f t="shared" si="3"/>
        <v>0.63428651527892566</v>
      </c>
      <c r="J37" s="28">
        <f t="shared" si="2"/>
        <v>0.23741699603449595</v>
      </c>
      <c r="K37" s="27">
        <f t="shared" si="1"/>
        <v>0.23987435685739783</v>
      </c>
      <c r="L37" s="18"/>
    </row>
    <row r="38" spans="1:14">
      <c r="A38" s="16"/>
      <c r="B38" s="11" t="s">
        <v>15</v>
      </c>
      <c r="C38" s="25">
        <v>48.971000000000004</v>
      </c>
      <c r="D38" s="25">
        <v>49.377333333333333</v>
      </c>
      <c r="E38" s="25">
        <v>49.794333333333334</v>
      </c>
      <c r="F38" s="25">
        <v>50.203666666666663</v>
      </c>
      <c r="G38" s="26">
        <v>50.625333333333337</v>
      </c>
      <c r="H38" s="28">
        <f t="shared" si="0"/>
        <v>0.83991209141431877</v>
      </c>
      <c r="I38" s="27">
        <f t="shared" si="3"/>
        <v>0.82204802420622336</v>
      </c>
      <c r="J38" s="28">
        <f t="shared" si="2"/>
        <v>0.11399450446151475</v>
      </c>
      <c r="K38" s="27">
        <f t="shared" si="1"/>
        <v>0.11436911541357998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8" t="s">
        <v>33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32697.218333333334</v>
      </c>
      <c r="D13" s="26">
        <v>33258.456666666672</v>
      </c>
      <c r="E13" s="26">
        <v>33820.598999999995</v>
      </c>
      <c r="F13" s="26">
        <v>34378.006999999998</v>
      </c>
      <c r="G13" s="26">
        <v>34916.379999999997</v>
      </c>
      <c r="H13" s="28">
        <f t="shared" ref="H13:H26" si="0">IF(OR(OR(G13=0,F13=0),G13=""),"",(G13/F13-1)*100)</f>
        <v>1.5660390086022158</v>
      </c>
      <c r="I13" s="27">
        <f>IF(OR(OR(G13=0,F13=0),F13=""),"",(F13/E13-1)*100)</f>
        <v>1.6481316608260022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15921.170000000006</v>
      </c>
      <c r="D14" s="25">
        <f>D13-SUM(D15:D38)</f>
        <v>16154.90633333334</v>
      </c>
      <c r="E14" s="25">
        <f>E13-SUM(E15:E38)</f>
        <v>16389.34133333333</v>
      </c>
      <c r="F14" s="25">
        <f>F13-SUM(F15:F38)</f>
        <v>16622.243333333332</v>
      </c>
      <c r="G14" s="26">
        <f>G13-SUM(G15:G38)</f>
        <v>16845.927333333329</v>
      </c>
      <c r="H14" s="28">
        <f t="shared" si="0"/>
        <v>1.3456908042696947</v>
      </c>
      <c r="I14" s="27">
        <f>IF(OR(OR(G14=0,F14=0),F14=""),"",(F14/E14-1)*100)</f>
        <v>1.421057718325236</v>
      </c>
      <c r="J14" s="28">
        <f t="shared" ref="J14:J38" si="2">IF(G14=0,"",G14/$G$13*100)</f>
        <v>48.246488706255718</v>
      </c>
      <c r="K14" s="27">
        <f>IF(F14=0,"",F14/$F$13*100)</f>
        <v>48.351387366153403</v>
      </c>
      <c r="L14" s="18"/>
    </row>
    <row r="15" spans="1:15">
      <c r="A15" s="16"/>
      <c r="B15" s="12" t="s">
        <v>5</v>
      </c>
      <c r="C15" s="109">
        <v>5511.8679999999995</v>
      </c>
      <c r="D15" s="109">
        <v>5624.0946666666669</v>
      </c>
      <c r="E15" s="109">
        <v>5735.0036666666665</v>
      </c>
      <c r="F15" s="109">
        <v>5844.2676666666666</v>
      </c>
      <c r="G15" s="109">
        <v>5951.5256666666673</v>
      </c>
      <c r="H15" s="50">
        <f>IF(OR(OR(G15=0,F15=0),G15=""),"",(G15/F15-1)*100)</f>
        <v>1.8352684393933005</v>
      </c>
      <c r="I15" s="36">
        <f t="shared" ref="I15" si="3">IF(OR(OR(G15=0,F15=0),F15=""),"",(F15/E15-1)*100)</f>
        <v>1.9052123826017953</v>
      </c>
      <c r="J15" s="50">
        <f t="shared" si="2"/>
        <v>17.04508218396829</v>
      </c>
      <c r="K15" s="36">
        <f t="shared" si="1"/>
        <v>17.000018839564106</v>
      </c>
      <c r="L15" s="18"/>
      <c r="N15" s="23" t="s">
        <v>5</v>
      </c>
      <c r="O15" s="34">
        <f>J15</f>
        <v>17.04508218396829</v>
      </c>
    </row>
    <row r="16" spans="1:15">
      <c r="A16" s="16"/>
      <c r="B16" s="11" t="s">
        <v>25</v>
      </c>
      <c r="C16" s="55">
        <v>2614.3119999999999</v>
      </c>
      <c r="D16" s="55">
        <v>2666.5866666666666</v>
      </c>
      <c r="E16" s="55">
        <v>2717.922</v>
      </c>
      <c r="F16" s="55">
        <v>2768.4186666666665</v>
      </c>
      <c r="G16" s="56">
        <v>2818.0953333333332</v>
      </c>
      <c r="H16" s="28">
        <f t="shared" si="0"/>
        <v>1.7944058557616938</v>
      </c>
      <c r="I16" s="27">
        <f t="shared" ref="I16:I26" si="4">IF(OR(OR(G16=0,F16=0),F16=""),"",(F16/E16-1)*100)</f>
        <v>1.8579144900650713</v>
      </c>
      <c r="J16" s="28">
        <f t="shared" si="2"/>
        <v>8.0709836854030499</v>
      </c>
      <c r="K16" s="27">
        <f t="shared" si="1"/>
        <v>8.0528771393486149</v>
      </c>
      <c r="L16" s="18"/>
      <c r="N16" s="23" t="s">
        <v>40</v>
      </c>
      <c r="O16" s="34">
        <f>100-O15</f>
        <v>82.95491781603171</v>
      </c>
    </row>
    <row r="17" spans="1:12">
      <c r="A17" s="16"/>
      <c r="B17" s="11" t="s">
        <v>26</v>
      </c>
      <c r="C17" s="25">
        <v>1747.9043333333332</v>
      </c>
      <c r="D17" s="25">
        <v>1777.799</v>
      </c>
      <c r="E17" s="25">
        <v>1808.0126666666667</v>
      </c>
      <c r="F17" s="25">
        <v>1838.04</v>
      </c>
      <c r="G17" s="26">
        <v>1866.8426666666667</v>
      </c>
      <c r="H17" s="28">
        <f t="shared" si="0"/>
        <v>1.567031548098341</v>
      </c>
      <c r="I17" s="27">
        <f t="shared" si="4"/>
        <v>1.6607921994646668</v>
      </c>
      <c r="J17" s="28">
        <f t="shared" si="2"/>
        <v>5.3466100055809536</v>
      </c>
      <c r="K17" s="27">
        <f t="shared" si="1"/>
        <v>5.3465577571148906</v>
      </c>
      <c r="L17" s="18"/>
    </row>
    <row r="18" spans="1:12">
      <c r="A18" s="16"/>
      <c r="B18" s="11" t="s">
        <v>27</v>
      </c>
      <c r="C18" s="25">
        <v>1256.3313333333333</v>
      </c>
      <c r="D18" s="25">
        <v>1279.2803333333334</v>
      </c>
      <c r="E18" s="25">
        <v>1302.5550000000001</v>
      </c>
      <c r="F18" s="25">
        <v>1325.8003333333334</v>
      </c>
      <c r="G18" s="26">
        <v>1348.5806666666665</v>
      </c>
      <c r="H18" s="28">
        <f t="shared" si="0"/>
        <v>1.7182325845445101</v>
      </c>
      <c r="I18" s="27">
        <f t="shared" si="4"/>
        <v>1.7845951482534872</v>
      </c>
      <c r="J18" s="28">
        <f t="shared" si="2"/>
        <v>3.8623152419198856</v>
      </c>
      <c r="K18" s="27">
        <f t="shared" si="1"/>
        <v>3.8565363411943379</v>
      </c>
      <c r="L18" s="18"/>
    </row>
    <row r="19" spans="1:12">
      <c r="A19" s="16"/>
      <c r="B19" s="11" t="s">
        <v>21</v>
      </c>
      <c r="C19" s="25">
        <v>779.66666666666663</v>
      </c>
      <c r="D19" s="25">
        <v>792.0333333333333</v>
      </c>
      <c r="E19" s="25">
        <v>804.29466666666667</v>
      </c>
      <c r="F19" s="25">
        <v>816.20533333333333</v>
      </c>
      <c r="G19" s="26">
        <v>827.53466666666657</v>
      </c>
      <c r="H19" s="28">
        <f t="shared" si="0"/>
        <v>1.3880494124027587</v>
      </c>
      <c r="I19" s="27">
        <f t="shared" si="4"/>
        <v>1.4808834573066809</v>
      </c>
      <c r="J19" s="28">
        <f t="shared" si="2"/>
        <v>2.3700471431078096</v>
      </c>
      <c r="K19" s="27">
        <f t="shared" si="1"/>
        <v>2.3742078280841974</v>
      </c>
      <c r="L19" s="18"/>
    </row>
    <row r="20" spans="1:12">
      <c r="A20" s="16"/>
      <c r="B20" s="11" t="s">
        <v>6</v>
      </c>
      <c r="C20" s="25">
        <v>657.20033333333333</v>
      </c>
      <c r="D20" s="25">
        <v>668.76200000000006</v>
      </c>
      <c r="E20" s="25">
        <v>680.83466666666664</v>
      </c>
      <c r="F20" s="25">
        <v>693.28066666666666</v>
      </c>
      <c r="G20" s="26">
        <v>705.55633333333333</v>
      </c>
      <c r="H20" s="28">
        <f t="shared" si="0"/>
        <v>1.7706633484658951</v>
      </c>
      <c r="I20" s="27">
        <f t="shared" si="4"/>
        <v>1.8280502755441352</v>
      </c>
      <c r="J20" s="28">
        <f t="shared" si="2"/>
        <v>2.0207029862011279</v>
      </c>
      <c r="K20" s="27">
        <f t="shared" si="1"/>
        <v>2.0166400765078287</v>
      </c>
      <c r="L20" s="18"/>
    </row>
    <row r="21" spans="1:12">
      <c r="A21" s="16"/>
      <c r="B21" s="11" t="s">
        <v>22</v>
      </c>
      <c r="C21" s="25">
        <v>550.53266666666661</v>
      </c>
      <c r="D21" s="25">
        <v>560.61500000000001</v>
      </c>
      <c r="E21" s="25">
        <v>571.15700000000004</v>
      </c>
      <c r="F21" s="25">
        <v>581.96866666666665</v>
      </c>
      <c r="G21" s="26">
        <v>592.58000000000004</v>
      </c>
      <c r="H21" s="28">
        <f t="shared" si="0"/>
        <v>1.8233513144464863</v>
      </c>
      <c r="I21" s="27">
        <f t="shared" si="4"/>
        <v>1.8929412870133167</v>
      </c>
      <c r="J21" s="28">
        <f t="shared" si="2"/>
        <v>1.6971404252101738</v>
      </c>
      <c r="K21" s="27">
        <f t="shared" si="1"/>
        <v>1.6928516730672218</v>
      </c>
      <c r="L21" s="18"/>
    </row>
    <row r="22" spans="1:12">
      <c r="A22" s="16"/>
      <c r="B22" s="11" t="s">
        <v>24</v>
      </c>
      <c r="C22" s="25">
        <v>462.24</v>
      </c>
      <c r="D22" s="25">
        <v>468.61366666666663</v>
      </c>
      <c r="E22" s="25">
        <v>474.76733333333328</v>
      </c>
      <c r="F22" s="25">
        <v>480.66766666666666</v>
      </c>
      <c r="G22" s="26">
        <v>486.26533333333327</v>
      </c>
      <c r="H22" s="28">
        <f t="shared" si="0"/>
        <v>1.1645606839930212</v>
      </c>
      <c r="I22" s="27">
        <f t="shared" si="4"/>
        <v>1.2427841848147381</v>
      </c>
      <c r="J22" s="28">
        <f t="shared" si="2"/>
        <v>1.3926567798074523</v>
      </c>
      <c r="K22" s="27">
        <f t="shared" si="1"/>
        <v>1.3981836313741709</v>
      </c>
      <c r="L22" s="18"/>
    </row>
    <row r="23" spans="1:12">
      <c r="A23" s="16"/>
      <c r="B23" s="11" t="s">
        <v>8</v>
      </c>
      <c r="C23" s="25">
        <v>370.43666666666667</v>
      </c>
      <c r="D23" s="25">
        <v>376.60166666666663</v>
      </c>
      <c r="E23" s="25">
        <v>382.82</v>
      </c>
      <c r="F23" s="25">
        <v>388.97</v>
      </c>
      <c r="G23" s="26">
        <v>394.89</v>
      </c>
      <c r="H23" s="28">
        <f t="shared" si="0"/>
        <v>1.5219682751883123</v>
      </c>
      <c r="I23" s="27">
        <f t="shared" si="4"/>
        <v>1.6064991379760807</v>
      </c>
      <c r="J23" s="28">
        <f t="shared" si="2"/>
        <v>1.1309591658700016</v>
      </c>
      <c r="K23" s="27">
        <f t="shared" si="1"/>
        <v>1.1314501157673278</v>
      </c>
      <c r="L23" s="18"/>
    </row>
    <row r="24" spans="1:12">
      <c r="A24" s="16"/>
      <c r="B24" s="11" t="s">
        <v>23</v>
      </c>
      <c r="C24" s="25">
        <v>323.32933333333335</v>
      </c>
      <c r="D24" s="25">
        <v>326.51566666666668</v>
      </c>
      <c r="E24" s="25">
        <v>329.58633333333336</v>
      </c>
      <c r="F24" s="25">
        <v>332.53166666666669</v>
      </c>
      <c r="G24" s="26">
        <v>335.21633333333335</v>
      </c>
      <c r="H24" s="28">
        <f t="shared" si="0"/>
        <v>0.80734165668432389</v>
      </c>
      <c r="I24" s="27">
        <f t="shared" si="4"/>
        <v>0.89364546871382178</v>
      </c>
      <c r="J24" s="28">
        <f t="shared" si="2"/>
        <v>0.96005466011463214</v>
      </c>
      <c r="K24" s="27">
        <f t="shared" si="1"/>
        <v>0.96728023432733246</v>
      </c>
      <c r="L24" s="18"/>
    </row>
    <row r="25" spans="1:12">
      <c r="A25" s="16"/>
      <c r="B25" s="11" t="s">
        <v>20</v>
      </c>
      <c r="C25" s="25">
        <v>283.57400000000001</v>
      </c>
      <c r="D25" s="25">
        <v>292.65566666666672</v>
      </c>
      <c r="E25" s="25">
        <v>301.7956666666667</v>
      </c>
      <c r="F25" s="25">
        <v>310.9663333333333</v>
      </c>
      <c r="G25" s="26">
        <v>320.00099999999998</v>
      </c>
      <c r="H25" s="28">
        <f t="shared" si="0"/>
        <v>2.9053520263179644</v>
      </c>
      <c r="I25" s="27">
        <f t="shared" si="4"/>
        <v>3.0387005777639642</v>
      </c>
      <c r="J25" s="28">
        <f t="shared" si="2"/>
        <v>0.91647816869904619</v>
      </c>
      <c r="K25" s="27">
        <f t="shared" si="1"/>
        <v>0.90455020657053598</v>
      </c>
      <c r="L25" s="18"/>
    </row>
    <row r="26" spans="1:12">
      <c r="A26" s="16"/>
      <c r="B26" s="11" t="s">
        <v>17</v>
      </c>
      <c r="C26" s="25">
        <v>290.99</v>
      </c>
      <c r="D26" s="25">
        <v>297.59899999999999</v>
      </c>
      <c r="E26" s="25">
        <v>304.548</v>
      </c>
      <c r="F26" s="25">
        <v>311.74200000000002</v>
      </c>
      <c r="G26" s="26">
        <v>319.0506666666667</v>
      </c>
      <c r="H26" s="28">
        <f t="shared" si="0"/>
        <v>2.344460055644304</v>
      </c>
      <c r="I26" s="27">
        <f t="shared" si="4"/>
        <v>2.3621892115528675</v>
      </c>
      <c r="J26" s="28">
        <f t="shared" si="2"/>
        <v>0.91375642797640166</v>
      </c>
      <c r="K26" s="27">
        <f t="shared" si="1"/>
        <v>0.90680649404719715</v>
      </c>
      <c r="L26" s="18"/>
    </row>
    <row r="27" spans="1:12">
      <c r="A27" s="16"/>
      <c r="B27" s="11" t="s">
        <v>11</v>
      </c>
      <c r="C27" s="25">
        <v>251.345</v>
      </c>
      <c r="D27" s="25">
        <v>256.93966666666671</v>
      </c>
      <c r="E27" s="25">
        <v>262.70866666666666</v>
      </c>
      <c r="F27" s="25">
        <v>268.67399999999998</v>
      </c>
      <c r="G27" s="26">
        <v>274.75633333333332</v>
      </c>
      <c r="H27" s="28">
        <f t="shared" ref="H27:H38" si="5">IF(OR(OR(G27=0,F27=0),G27=""),"",(G27/F27-1)*100)</f>
        <v>2.2638339896429605</v>
      </c>
      <c r="I27" s="27">
        <f t="shared" ref="I27:I38" si="6">IF(OR(OR(G27=0,F27=0),F27=""),"",(F27/E27-1)*100)</f>
        <v>2.2707029079106489</v>
      </c>
      <c r="J27" s="28">
        <f t="shared" si="2"/>
        <v>0.78689810723028375</v>
      </c>
      <c r="K27" s="27">
        <f t="shared" si="1"/>
        <v>0.78152872561809639</v>
      </c>
      <c r="L27" s="18"/>
    </row>
    <row r="28" spans="1:12">
      <c r="A28" s="16"/>
      <c r="B28" s="11" t="s">
        <v>19</v>
      </c>
      <c r="C28" s="25">
        <v>228.62199999999999</v>
      </c>
      <c r="D28" s="25">
        <v>237.10499999999999</v>
      </c>
      <c r="E28" s="25">
        <v>245.88033333333331</v>
      </c>
      <c r="F28" s="25">
        <v>254.26066666666665</v>
      </c>
      <c r="G28" s="26">
        <v>260.33666666666664</v>
      </c>
      <c r="H28" s="28">
        <f t="shared" si="5"/>
        <v>2.3896735895708066</v>
      </c>
      <c r="I28" s="27">
        <f t="shared" si="6"/>
        <v>3.4082975322684117</v>
      </c>
      <c r="J28" s="28">
        <f t="shared" si="2"/>
        <v>0.74560039347339757</v>
      </c>
      <c r="K28" s="27">
        <f t="shared" si="1"/>
        <v>0.73960269618499597</v>
      </c>
      <c r="L28" s="18"/>
    </row>
    <row r="29" spans="1:12">
      <c r="A29" s="16"/>
      <c r="B29" s="11" t="s">
        <v>10</v>
      </c>
      <c r="C29" s="25">
        <v>232.46366666666668</v>
      </c>
      <c r="D29" s="25">
        <v>236.28899999999999</v>
      </c>
      <c r="E29" s="25">
        <v>240.226</v>
      </c>
      <c r="F29" s="25">
        <v>244.14966666666669</v>
      </c>
      <c r="G29" s="26">
        <v>248.08466666666666</v>
      </c>
      <c r="H29" s="28">
        <f t="shared" si="5"/>
        <v>1.6117163106236676</v>
      </c>
      <c r="I29" s="27">
        <f t="shared" si="6"/>
        <v>1.6333230652247011</v>
      </c>
      <c r="J29" s="28">
        <f t="shared" si="2"/>
        <v>0.71051084524417107</v>
      </c>
      <c r="K29" s="27">
        <f t="shared" si="1"/>
        <v>0.71019145079197499</v>
      </c>
      <c r="L29" s="18"/>
    </row>
    <row r="30" spans="1:12">
      <c r="A30" s="16"/>
      <c r="B30" s="11" t="s">
        <v>9</v>
      </c>
      <c r="C30" s="25">
        <v>224.08799999999999</v>
      </c>
      <c r="D30" s="25">
        <v>229.23733333333334</v>
      </c>
      <c r="E30" s="25">
        <v>234.43700000000001</v>
      </c>
      <c r="F30" s="25">
        <v>239.62199999999999</v>
      </c>
      <c r="G30" s="26">
        <v>244.73466666666664</v>
      </c>
      <c r="H30" s="28">
        <f t="shared" si="5"/>
        <v>2.1336382580341873</v>
      </c>
      <c r="I30" s="27">
        <f t="shared" si="6"/>
        <v>2.2116816031598985</v>
      </c>
      <c r="J30" s="28">
        <f t="shared" si="2"/>
        <v>0.70091649439794923</v>
      </c>
      <c r="K30" s="27">
        <f t="shared" si="1"/>
        <v>0.69702120893744657</v>
      </c>
      <c r="L30" s="18"/>
    </row>
    <row r="31" spans="1:12">
      <c r="A31" s="16"/>
      <c r="B31" s="11" t="s">
        <v>4</v>
      </c>
      <c r="C31" s="25">
        <v>219.096</v>
      </c>
      <c r="D31" s="25">
        <v>221.44733333333332</v>
      </c>
      <c r="E31" s="25">
        <v>223.70033333333333</v>
      </c>
      <c r="F31" s="25">
        <v>225.81300000000002</v>
      </c>
      <c r="G31" s="26">
        <v>227.71600000000001</v>
      </c>
      <c r="H31" s="28">
        <f t="shared" si="5"/>
        <v>0.84273270360872843</v>
      </c>
      <c r="I31" s="27">
        <f t="shared" si="6"/>
        <v>0.94441820232722407</v>
      </c>
      <c r="J31" s="28">
        <f t="shared" si="2"/>
        <v>0.65217528277559134</v>
      </c>
      <c r="K31" s="27">
        <f t="shared" si="1"/>
        <v>0.65685308633510964</v>
      </c>
      <c r="L31" s="18"/>
    </row>
    <row r="32" spans="1:12">
      <c r="A32" s="16"/>
      <c r="B32" s="11" t="s">
        <v>12</v>
      </c>
      <c r="C32" s="25">
        <v>184.91266666666669</v>
      </c>
      <c r="D32" s="25">
        <v>187.69066666666666</v>
      </c>
      <c r="E32" s="25">
        <v>190.65533333333335</v>
      </c>
      <c r="F32" s="25">
        <v>193.44100000000003</v>
      </c>
      <c r="G32" s="26">
        <v>195.30966666666666</v>
      </c>
      <c r="H32" s="28">
        <f t="shared" si="5"/>
        <v>0.96601375440916737</v>
      </c>
      <c r="I32" s="27">
        <f t="shared" si="6"/>
        <v>1.4611008346649967</v>
      </c>
      <c r="J32" s="28">
        <f t="shared" si="2"/>
        <v>0.55936401959958815</v>
      </c>
      <c r="K32" s="27">
        <f t="shared" si="1"/>
        <v>0.56268823262500367</v>
      </c>
      <c r="L32" s="18"/>
    </row>
    <row r="33" spans="1:14">
      <c r="A33" s="16"/>
      <c r="B33" s="11" t="s">
        <v>16</v>
      </c>
      <c r="C33" s="25">
        <v>170.11366666666666</v>
      </c>
      <c r="D33" s="25">
        <v>174.04866666666666</v>
      </c>
      <c r="E33" s="25">
        <v>178.0393333333333</v>
      </c>
      <c r="F33" s="25">
        <v>182.03800000000001</v>
      </c>
      <c r="G33" s="26">
        <v>185.82166666666663</v>
      </c>
      <c r="H33" s="28">
        <f t="shared" si="5"/>
        <v>2.0785037556260821</v>
      </c>
      <c r="I33" s="27">
        <f t="shared" si="6"/>
        <v>2.2459456524588362</v>
      </c>
      <c r="J33" s="28">
        <f t="shared" si="2"/>
        <v>0.53219052681482637</v>
      </c>
      <c r="K33" s="27">
        <f t="shared" si="1"/>
        <v>0.52951877053256757</v>
      </c>
      <c r="L33" s="18"/>
    </row>
    <row r="34" spans="1:14">
      <c r="A34" s="16"/>
      <c r="B34" s="11" t="s">
        <v>18</v>
      </c>
      <c r="C34" s="25">
        <v>116.86633333333333</v>
      </c>
      <c r="D34" s="25">
        <v>120.00033333333333</v>
      </c>
      <c r="E34" s="25">
        <v>123.152</v>
      </c>
      <c r="F34" s="25">
        <v>126.34266666666667</v>
      </c>
      <c r="G34" s="26">
        <v>129.34566666666669</v>
      </c>
      <c r="H34" s="28">
        <f t="shared" si="5"/>
        <v>2.376869255041858</v>
      </c>
      <c r="I34" s="27">
        <f t="shared" si="6"/>
        <v>2.5908362565501664</v>
      </c>
      <c r="J34" s="28">
        <f t="shared" si="2"/>
        <v>0.37044409147416402</v>
      </c>
      <c r="K34" s="27">
        <f t="shared" si="1"/>
        <v>0.3675101545783811</v>
      </c>
      <c r="L34" s="18"/>
    </row>
    <row r="35" spans="1:14">
      <c r="A35" s="16"/>
      <c r="B35" s="11" t="s">
        <v>14</v>
      </c>
      <c r="C35" s="25">
        <v>100.88966666666666</v>
      </c>
      <c r="D35" s="25">
        <v>106.21566666666666</v>
      </c>
      <c r="E35" s="25">
        <v>111.55933333333333</v>
      </c>
      <c r="F35" s="25">
        <v>116.98700000000001</v>
      </c>
      <c r="G35" s="26">
        <v>123.00466666666667</v>
      </c>
      <c r="H35" s="28">
        <f t="shared" si="5"/>
        <v>5.1438763851254121</v>
      </c>
      <c r="I35" s="27">
        <f t="shared" si="6"/>
        <v>4.8652734867544511</v>
      </c>
      <c r="J35" s="28">
        <f t="shared" si="2"/>
        <v>0.35228356051419613</v>
      </c>
      <c r="K35" s="27">
        <f t="shared" si="1"/>
        <v>0.34029605032077637</v>
      </c>
      <c r="L35" s="18"/>
    </row>
    <row r="36" spans="1:14">
      <c r="A36" s="16"/>
      <c r="B36" s="11" t="s">
        <v>7</v>
      </c>
      <c r="C36" s="25">
        <v>92.062999999999988</v>
      </c>
      <c r="D36" s="25">
        <v>94.583000000000013</v>
      </c>
      <c r="E36" s="25">
        <v>97.165666666666667</v>
      </c>
      <c r="F36" s="25">
        <v>99.835333333333324</v>
      </c>
      <c r="G36" s="26">
        <v>102.675</v>
      </c>
      <c r="H36" s="28">
        <f t="shared" si="5"/>
        <v>2.8443503635987355</v>
      </c>
      <c r="I36" s="27">
        <f t="shared" si="6"/>
        <v>2.7475411410752049</v>
      </c>
      <c r="J36" s="28">
        <f t="shared" si="2"/>
        <v>0.2940596934733784</v>
      </c>
      <c r="K36" s="27">
        <f t="shared" si="1"/>
        <v>0.29040465706267765</v>
      </c>
      <c r="L36" s="18"/>
    </row>
    <row r="37" spans="1:14">
      <c r="A37" s="16"/>
      <c r="B37" s="11" t="s">
        <v>13</v>
      </c>
      <c r="C37" s="25">
        <v>68.802666666666667</v>
      </c>
      <c r="D37" s="25">
        <v>69.89</v>
      </c>
      <c r="E37" s="25">
        <v>70.956666666666663</v>
      </c>
      <c r="F37" s="25">
        <v>71.774000000000001</v>
      </c>
      <c r="G37" s="26">
        <v>72.090333333333334</v>
      </c>
      <c r="H37" s="28">
        <f t="shared" si="5"/>
        <v>0.44073527089660836</v>
      </c>
      <c r="I37" s="27">
        <f t="shared" si="6"/>
        <v>1.1518767322779233</v>
      </c>
      <c r="J37" s="28">
        <f t="shared" si="2"/>
        <v>0.20646565690181323</v>
      </c>
      <c r="K37" s="27">
        <f t="shared" si="1"/>
        <v>0.20877882769643977</v>
      </c>
      <c r="L37" s="18"/>
    </row>
    <row r="38" spans="1:14">
      <c r="A38" s="16"/>
      <c r="B38" s="11" t="s">
        <v>15</v>
      </c>
      <c r="C38" s="25">
        <v>38.400333333333336</v>
      </c>
      <c r="D38" s="25">
        <v>38.947000000000003</v>
      </c>
      <c r="E38" s="25">
        <v>39.479999999999997</v>
      </c>
      <c r="F38" s="25">
        <v>39.967333333333336</v>
      </c>
      <c r="G38" s="26">
        <v>40.43866666666667</v>
      </c>
      <c r="H38" s="28">
        <f t="shared" si="5"/>
        <v>1.1792964254141003</v>
      </c>
      <c r="I38" s="27">
        <f t="shared" si="6"/>
        <v>1.2343802769334777</v>
      </c>
      <c r="J38" s="28">
        <f t="shared" si="2"/>
        <v>0.11581574798609326</v>
      </c>
      <c r="K38" s="27">
        <f t="shared" si="1"/>
        <v>0.11625843619536566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75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5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5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91" t="s">
        <v>34</v>
      </c>
      <c r="D7" s="191"/>
      <c r="E7" s="191"/>
      <c r="F7" s="191"/>
      <c r="G7" s="191"/>
      <c r="H7" s="191"/>
      <c r="I7" s="191"/>
      <c r="J7" s="191"/>
      <c r="K7" s="191"/>
      <c r="L7" s="18"/>
      <c r="M7" s="16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  <c r="M10" s="16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28</v>
      </c>
      <c r="C13" s="26">
        <v>18800.489333333335</v>
      </c>
      <c r="D13" s="26">
        <v>19789.694999999996</v>
      </c>
      <c r="E13" s="26">
        <v>19683.912</v>
      </c>
      <c r="F13" s="26">
        <v>21696.224666666665</v>
      </c>
      <c r="G13" s="26">
        <v>22152.391333333333</v>
      </c>
      <c r="H13" s="28">
        <f t="shared" ref="H13:H38" si="0">IF(OR(OR(G13=0,F13=0),G13=""),"",(G13/F13-1)*100)</f>
        <v>2.1025163302604843</v>
      </c>
      <c r="I13" s="27">
        <f>IF(OR(OR(G13=0,F13=0),F13=""),"",(F13/E13-1)*100)</f>
        <v>10.223133829630338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31</v>
      </c>
      <c r="C14" s="25">
        <f>C13-SUM(C15:C38)</f>
        <v>8712.7466666666678</v>
      </c>
      <c r="D14" s="25">
        <f t="shared" ref="D14:G14" si="3">D13-SUM(D15:D38)</f>
        <v>9159.9353333333256</v>
      </c>
      <c r="E14" s="25">
        <f t="shared" si="3"/>
        <v>8914.2243333333354</v>
      </c>
      <c r="F14" s="25">
        <f t="shared" si="3"/>
        <v>10122.725666666667</v>
      </c>
      <c r="G14" s="26">
        <f t="shared" si="3"/>
        <v>10225.875666666669</v>
      </c>
      <c r="H14" s="28">
        <f t="shared" si="0"/>
        <v>1.0189943242230326</v>
      </c>
      <c r="I14" s="27">
        <f>IF(OR(OR(G14=0,F14=0),F14=""),"",(F14/E14-1)*100)</f>
        <v>13.556999332116115</v>
      </c>
      <c r="J14" s="28">
        <f t="shared" si="1"/>
        <v>46.161497929478621</v>
      </c>
      <c r="K14" s="27">
        <f t="shared" si="2"/>
        <v>46.656622625312664</v>
      </c>
      <c r="L14" s="18"/>
      <c r="M14" s="16"/>
    </row>
    <row r="15" spans="1:15">
      <c r="A15" s="16"/>
      <c r="B15" s="12" t="s">
        <v>5</v>
      </c>
      <c r="C15" s="109">
        <v>3514.3553333333334</v>
      </c>
      <c r="D15" s="109">
        <v>3601.3230000000003</v>
      </c>
      <c r="E15" s="109">
        <v>3710.7853333333333</v>
      </c>
      <c r="F15" s="109">
        <v>3957.5746666666669</v>
      </c>
      <c r="G15" s="109">
        <v>4208.4489999999996</v>
      </c>
      <c r="H15" s="50">
        <f t="shared" si="0"/>
        <v>6.3390928652935719</v>
      </c>
      <c r="I15" s="36">
        <f t="shared" ref="I15:I38" si="4">IF(OR(OR(G15=0,F15=0),F15=""),"",(F15/E15-1)*100)</f>
        <v>6.6505957948164829</v>
      </c>
      <c r="J15" s="50">
        <f t="shared" si="1"/>
        <v>18.997718741395772</v>
      </c>
      <c r="K15" s="36">
        <f t="shared" si="2"/>
        <v>18.240844789678771</v>
      </c>
      <c r="L15" s="18"/>
      <c r="M15" s="16"/>
      <c r="N15" s="23" t="s">
        <v>5</v>
      </c>
      <c r="O15" s="34">
        <f>J15</f>
        <v>18.997718741395772</v>
      </c>
    </row>
    <row r="16" spans="1:15">
      <c r="A16" s="16"/>
      <c r="B16" s="11" t="s">
        <v>25</v>
      </c>
      <c r="C16" s="55">
        <v>1477.8906666666669</v>
      </c>
      <c r="D16" s="55">
        <v>1611.54</v>
      </c>
      <c r="E16" s="55">
        <v>1631.4993333333332</v>
      </c>
      <c r="F16" s="55">
        <v>1793.5989999999999</v>
      </c>
      <c r="G16" s="56">
        <v>1815.1356666666668</v>
      </c>
      <c r="H16" s="28">
        <f t="shared" si="0"/>
        <v>1.2007514871867686</v>
      </c>
      <c r="I16" s="27">
        <f t="shared" si="4"/>
        <v>9.9356256760141815</v>
      </c>
      <c r="J16" s="28">
        <f t="shared" si="1"/>
        <v>8.1938587999543895</v>
      </c>
      <c r="K16" s="27">
        <f t="shared" si="2"/>
        <v>8.2668714375714583</v>
      </c>
      <c r="L16" s="18"/>
      <c r="M16" s="16"/>
      <c r="N16" s="23" t="s">
        <v>40</v>
      </c>
      <c r="O16" s="34">
        <f>100-O15</f>
        <v>81.002281258604228</v>
      </c>
    </row>
    <row r="17" spans="1:13">
      <c r="A17" s="16"/>
      <c r="B17" s="11" t="s">
        <v>26</v>
      </c>
      <c r="C17" s="25">
        <v>1096.8223333333333</v>
      </c>
      <c r="D17" s="25">
        <v>1181.4160000000002</v>
      </c>
      <c r="E17" s="25">
        <v>1199.6533333333334</v>
      </c>
      <c r="F17" s="25">
        <v>1263.883</v>
      </c>
      <c r="G17" s="26">
        <v>1247.9523333333334</v>
      </c>
      <c r="H17" s="28">
        <f t="shared" si="0"/>
        <v>-1.2604542245339689</v>
      </c>
      <c r="I17" s="27">
        <f t="shared" si="4"/>
        <v>5.3540189388045389</v>
      </c>
      <c r="J17" s="28">
        <f t="shared" si="1"/>
        <v>5.6334881167231101</v>
      </c>
      <c r="K17" s="27">
        <f t="shared" si="2"/>
        <v>5.825359109328299</v>
      </c>
      <c r="L17" s="18"/>
      <c r="M17" s="16"/>
    </row>
    <row r="18" spans="1:13">
      <c r="A18" s="16"/>
      <c r="B18" s="11" t="s">
        <v>27</v>
      </c>
      <c r="C18" s="25">
        <v>725.14800000000002</v>
      </c>
      <c r="D18" s="25">
        <v>715.26466666666659</v>
      </c>
      <c r="E18" s="25">
        <v>715.19433333333336</v>
      </c>
      <c r="F18" s="25">
        <v>787.99099999999999</v>
      </c>
      <c r="G18" s="26">
        <v>798.96933333333334</v>
      </c>
      <c r="H18" s="28">
        <f t="shared" si="0"/>
        <v>1.3932054215509249</v>
      </c>
      <c r="I18" s="27">
        <f t="shared" si="4"/>
        <v>10.178585494012582</v>
      </c>
      <c r="J18" s="28">
        <f t="shared" si="1"/>
        <v>3.6066956443257725</v>
      </c>
      <c r="K18" s="27">
        <f t="shared" si="2"/>
        <v>3.6319268080342213</v>
      </c>
      <c r="L18" s="18"/>
      <c r="M18" s="16"/>
    </row>
    <row r="19" spans="1:13">
      <c r="A19" s="16"/>
      <c r="B19" s="11" t="s">
        <v>21</v>
      </c>
      <c r="C19" s="25">
        <v>449.21466666666669</v>
      </c>
      <c r="D19" s="25">
        <v>497.15733333333333</v>
      </c>
      <c r="E19" s="25">
        <v>482.81566666666669</v>
      </c>
      <c r="F19" s="25">
        <v>558.36599999999999</v>
      </c>
      <c r="G19" s="26">
        <v>577.96966666666651</v>
      </c>
      <c r="H19" s="28">
        <f t="shared" si="0"/>
        <v>3.5108990638159421</v>
      </c>
      <c r="I19" s="27">
        <f t="shared" si="4"/>
        <v>15.647862848968575</v>
      </c>
      <c r="J19" s="28">
        <f t="shared" si="1"/>
        <v>2.6090621909381815</v>
      </c>
      <c r="K19" s="27">
        <f t="shared" si="2"/>
        <v>2.5735629519814771</v>
      </c>
      <c r="L19" s="18"/>
      <c r="M19" s="16"/>
    </row>
    <row r="20" spans="1:13">
      <c r="A20" s="16"/>
      <c r="B20" s="11" t="s">
        <v>6</v>
      </c>
      <c r="C20" s="25">
        <v>358.50833333333338</v>
      </c>
      <c r="D20" s="25">
        <v>393.52733333333327</v>
      </c>
      <c r="E20" s="25">
        <v>360.16233333333338</v>
      </c>
      <c r="F20" s="25">
        <v>386.56466666666665</v>
      </c>
      <c r="G20" s="26">
        <v>389.61300000000006</v>
      </c>
      <c r="H20" s="28">
        <f t="shared" si="0"/>
        <v>0.78857008831640929</v>
      </c>
      <c r="I20" s="27">
        <f t="shared" si="4"/>
        <v>7.3306758896682478</v>
      </c>
      <c r="J20" s="28">
        <f t="shared" si="1"/>
        <v>1.7587852893052602</v>
      </c>
      <c r="K20" s="27">
        <f t="shared" si="2"/>
        <v>1.7817139737706136</v>
      </c>
      <c r="L20" s="18"/>
      <c r="M20" s="16"/>
    </row>
    <row r="21" spans="1:13">
      <c r="A21" s="16"/>
      <c r="B21" s="11" t="s">
        <v>22</v>
      </c>
      <c r="C21" s="25">
        <v>324.1036666666667</v>
      </c>
      <c r="D21" s="25">
        <v>342.92866666666669</v>
      </c>
      <c r="E21" s="25">
        <v>359.57300000000004</v>
      </c>
      <c r="F21" s="25">
        <v>363.51533333333333</v>
      </c>
      <c r="G21" s="26">
        <v>362.959</v>
      </c>
      <c r="H21" s="28">
        <f t="shared" si="0"/>
        <v>-0.15304260434680916</v>
      </c>
      <c r="I21" s="27">
        <f t="shared" si="4"/>
        <v>1.0963930365553765</v>
      </c>
      <c r="J21" s="28">
        <f t="shared" si="1"/>
        <v>1.638464193497003</v>
      </c>
      <c r="K21" s="27">
        <f t="shared" si="2"/>
        <v>1.6754773649252712</v>
      </c>
      <c r="L21" s="18"/>
      <c r="M21" s="16"/>
    </row>
    <row r="22" spans="1:13">
      <c r="A22" s="16"/>
      <c r="B22" s="11" t="s">
        <v>24</v>
      </c>
      <c r="C22" s="25">
        <v>267.67</v>
      </c>
      <c r="D22" s="25">
        <v>276.90366666666665</v>
      </c>
      <c r="E22" s="25">
        <v>289.06533333333334</v>
      </c>
      <c r="F22" s="25">
        <v>310.35466666666667</v>
      </c>
      <c r="G22" s="26">
        <v>316.75633333333332</v>
      </c>
      <c r="H22" s="28">
        <f t="shared" si="0"/>
        <v>2.0626938642241521</v>
      </c>
      <c r="I22" s="27">
        <f t="shared" si="4"/>
        <v>7.3648863694020683</v>
      </c>
      <c r="J22" s="28">
        <f t="shared" si="1"/>
        <v>1.4298967933845637</v>
      </c>
      <c r="K22" s="27">
        <f t="shared" si="2"/>
        <v>1.4304547055298746</v>
      </c>
      <c r="L22" s="18"/>
      <c r="M22" s="16"/>
    </row>
    <row r="23" spans="1:13">
      <c r="A23" s="16"/>
      <c r="B23" s="11" t="s">
        <v>8</v>
      </c>
      <c r="C23" s="25">
        <v>246.91333333333333</v>
      </c>
      <c r="D23" s="25">
        <v>261.95599999999996</v>
      </c>
      <c r="E23" s="25">
        <v>265.08266666666663</v>
      </c>
      <c r="F23" s="25">
        <v>264.61666666666667</v>
      </c>
      <c r="G23" s="26">
        <v>268.50299999999999</v>
      </c>
      <c r="H23" s="28">
        <f t="shared" si="0"/>
        <v>1.4686653649933712</v>
      </c>
      <c r="I23" s="27">
        <f t="shared" si="4"/>
        <v>-0.17579421765283598</v>
      </c>
      <c r="J23" s="28">
        <f t="shared" si="1"/>
        <v>1.2120723038870116</v>
      </c>
      <c r="K23" s="27">
        <f t="shared" si="2"/>
        <v>1.2196438354236563</v>
      </c>
      <c r="L23" s="18"/>
      <c r="M23" s="16"/>
    </row>
    <row r="24" spans="1:13">
      <c r="A24" s="16"/>
      <c r="B24" s="11" t="s">
        <v>20</v>
      </c>
      <c r="C24" s="25">
        <v>179.25066666666666</v>
      </c>
      <c r="D24" s="25">
        <v>182.70666666666668</v>
      </c>
      <c r="E24" s="25">
        <v>191.61466666666669</v>
      </c>
      <c r="F24" s="25">
        <v>207.24533333333332</v>
      </c>
      <c r="G24" s="26">
        <v>211.39066666666668</v>
      </c>
      <c r="H24" s="28">
        <f t="shared" si="0"/>
        <v>2.000205875162453</v>
      </c>
      <c r="I24" s="27">
        <f t="shared" si="4"/>
        <v>8.1573435575564623</v>
      </c>
      <c r="J24" s="28">
        <f t="shared" si="1"/>
        <v>0.95425664654353193</v>
      </c>
      <c r="K24" s="27">
        <f t="shared" si="2"/>
        <v>0.95521380570757974</v>
      </c>
      <c r="L24" s="18"/>
      <c r="M24" s="16"/>
    </row>
    <row r="25" spans="1:13">
      <c r="A25" s="16"/>
      <c r="B25" s="11" t="s">
        <v>23</v>
      </c>
      <c r="C25" s="25">
        <v>173.631</v>
      </c>
      <c r="D25" s="25">
        <v>187.45900000000003</v>
      </c>
      <c r="E25" s="25">
        <v>177.67833333333331</v>
      </c>
      <c r="F25" s="25">
        <v>196.38399999999999</v>
      </c>
      <c r="G25" s="26">
        <v>195.44800000000001</v>
      </c>
      <c r="H25" s="28">
        <f t="shared" si="0"/>
        <v>-0.47661723969365521</v>
      </c>
      <c r="I25" s="27">
        <f t="shared" si="4"/>
        <v>10.527826502950099</v>
      </c>
      <c r="J25" s="28">
        <f t="shared" si="1"/>
        <v>0.88228849454236502</v>
      </c>
      <c r="K25" s="27">
        <f t="shared" si="2"/>
        <v>0.90515286883859403</v>
      </c>
      <c r="L25" s="18"/>
      <c r="M25" s="16"/>
    </row>
    <row r="26" spans="1:13">
      <c r="A26" s="16"/>
      <c r="B26" s="11" t="s">
        <v>17</v>
      </c>
      <c r="C26" s="25">
        <v>159.16400000000002</v>
      </c>
      <c r="D26" s="25">
        <v>177.364</v>
      </c>
      <c r="E26" s="25">
        <v>186.17333333333332</v>
      </c>
      <c r="F26" s="25">
        <v>193.09866666666667</v>
      </c>
      <c r="G26" s="26">
        <v>195.04933333333329</v>
      </c>
      <c r="H26" s="28">
        <f t="shared" si="0"/>
        <v>1.0101916809368339</v>
      </c>
      <c r="I26" s="27">
        <f t="shared" si="4"/>
        <v>3.7198309818806896</v>
      </c>
      <c r="J26" s="28">
        <f t="shared" si="1"/>
        <v>0.88048883932380262</v>
      </c>
      <c r="K26" s="27">
        <f t="shared" si="2"/>
        <v>0.89001044943702501</v>
      </c>
      <c r="L26" s="18"/>
      <c r="M26" s="16"/>
    </row>
    <row r="27" spans="1:13">
      <c r="A27" s="16"/>
      <c r="B27" s="11" t="s">
        <v>11</v>
      </c>
      <c r="C27" s="25">
        <v>159.774</v>
      </c>
      <c r="D27" s="25">
        <v>164.18133333333333</v>
      </c>
      <c r="E27" s="25">
        <v>163.13333333333335</v>
      </c>
      <c r="F27" s="25">
        <v>182.91899999999998</v>
      </c>
      <c r="G27" s="26">
        <v>182.05833333333331</v>
      </c>
      <c r="H27" s="28">
        <f t="shared" si="0"/>
        <v>-0.47051791594457937</v>
      </c>
      <c r="I27" s="27">
        <f t="shared" si="4"/>
        <v>12.128524724152001</v>
      </c>
      <c r="J27" s="28">
        <f t="shared" si="1"/>
        <v>0.82184505769083704</v>
      </c>
      <c r="K27" s="27">
        <f t="shared" si="2"/>
        <v>0.84309138022999208</v>
      </c>
      <c r="L27" s="18"/>
      <c r="M27" s="16"/>
    </row>
    <row r="28" spans="1:13">
      <c r="A28" s="16"/>
      <c r="B28" s="11" t="s">
        <v>9</v>
      </c>
      <c r="C28" s="25">
        <v>138.42033333333333</v>
      </c>
      <c r="D28" s="25">
        <v>147.37833333333333</v>
      </c>
      <c r="E28" s="25">
        <v>161.30066666666667</v>
      </c>
      <c r="F28" s="25">
        <v>162.10599999999999</v>
      </c>
      <c r="G28" s="26">
        <v>170.44733333333332</v>
      </c>
      <c r="H28" s="28">
        <f t="shared" si="0"/>
        <v>5.1456043165171605</v>
      </c>
      <c r="I28" s="27">
        <f t="shared" si="4"/>
        <v>0.49927464651933207</v>
      </c>
      <c r="J28" s="28">
        <f t="shared" si="1"/>
        <v>0.76943085181443305</v>
      </c>
      <c r="K28" s="27">
        <f t="shared" si="2"/>
        <v>0.7471622482277025</v>
      </c>
      <c r="L28" s="18"/>
      <c r="M28" s="16"/>
    </row>
    <row r="29" spans="1:13">
      <c r="A29" s="16"/>
      <c r="B29" s="11" t="s">
        <v>19</v>
      </c>
      <c r="C29" s="25">
        <v>128.155</v>
      </c>
      <c r="D29" s="25">
        <v>136.13033333333334</v>
      </c>
      <c r="E29" s="25">
        <v>135.12333333333333</v>
      </c>
      <c r="F29" s="25">
        <v>157.37766666666667</v>
      </c>
      <c r="G29" s="26">
        <v>163.17166666666665</v>
      </c>
      <c r="H29" s="28">
        <f t="shared" si="0"/>
        <v>3.6815897215403126</v>
      </c>
      <c r="I29" s="27">
        <f t="shared" si="4"/>
        <v>16.469645015664703</v>
      </c>
      <c r="J29" s="28">
        <f t="shared" si="1"/>
        <v>0.73658714407567194</v>
      </c>
      <c r="K29" s="27">
        <f t="shared" si="2"/>
        <v>0.72536890212266425</v>
      </c>
      <c r="L29" s="18"/>
      <c r="M29" s="16"/>
    </row>
    <row r="30" spans="1:13">
      <c r="A30" s="16"/>
      <c r="B30" s="11" t="s">
        <v>10</v>
      </c>
      <c r="C30" s="25">
        <v>129.28899999999999</v>
      </c>
      <c r="D30" s="25">
        <v>145.73366666666666</v>
      </c>
      <c r="E30" s="25">
        <v>148.40633333333332</v>
      </c>
      <c r="F30" s="25">
        <v>156.90199999999996</v>
      </c>
      <c r="G30" s="26">
        <v>160.18266666666668</v>
      </c>
      <c r="H30" s="28">
        <f t="shared" si="0"/>
        <v>2.090901751836638</v>
      </c>
      <c r="I30" s="27">
        <f t="shared" si="4"/>
        <v>5.7245984560407193</v>
      </c>
      <c r="J30" s="28">
        <f t="shared" si="1"/>
        <v>0.72309424412178591</v>
      </c>
      <c r="K30" s="27">
        <f t="shared" si="2"/>
        <v>0.72317650840451886</v>
      </c>
      <c r="L30" s="18"/>
      <c r="M30" s="16"/>
    </row>
    <row r="31" spans="1:13">
      <c r="A31" s="16"/>
      <c r="B31" s="11" t="s">
        <v>4</v>
      </c>
      <c r="C31" s="25">
        <v>129.71033333333332</v>
      </c>
      <c r="D31" s="25">
        <v>129.55366666666666</v>
      </c>
      <c r="E31" s="25">
        <v>125.65966666666668</v>
      </c>
      <c r="F31" s="25">
        <v>134.52433333333332</v>
      </c>
      <c r="G31" s="26">
        <v>141.51366666666667</v>
      </c>
      <c r="H31" s="28">
        <f t="shared" si="0"/>
        <v>5.1955903888516008</v>
      </c>
      <c r="I31" s="27">
        <f t="shared" si="4"/>
        <v>7.0545043623119419</v>
      </c>
      <c r="J31" s="28">
        <f t="shared" si="1"/>
        <v>0.63881891818030057</v>
      </c>
      <c r="K31" s="27">
        <f t="shared" si="2"/>
        <v>0.62003567625298373</v>
      </c>
      <c r="L31" s="18"/>
      <c r="M31" s="16"/>
    </row>
    <row r="32" spans="1:13">
      <c r="A32" s="16"/>
      <c r="B32" s="11" t="s">
        <v>16</v>
      </c>
      <c r="C32" s="25">
        <v>97.314999999999998</v>
      </c>
      <c r="D32" s="25">
        <v>106.41433333333333</v>
      </c>
      <c r="E32" s="25">
        <v>101.41699999999999</v>
      </c>
      <c r="F32" s="25">
        <v>103.24</v>
      </c>
      <c r="G32" s="26">
        <v>116.95266666666667</v>
      </c>
      <c r="H32" s="28">
        <f t="shared" si="0"/>
        <v>13.282319514400109</v>
      </c>
      <c r="I32" s="27">
        <f t="shared" si="4"/>
        <v>1.7975290138734223</v>
      </c>
      <c r="J32" s="28">
        <f t="shared" si="1"/>
        <v>0.52794601226949556</v>
      </c>
      <c r="K32" s="27">
        <f t="shared" si="2"/>
        <v>0.47584315513940262</v>
      </c>
      <c r="L32" s="18"/>
      <c r="M32" s="16"/>
    </row>
    <row r="33" spans="1:14">
      <c r="A33" s="16"/>
      <c r="B33" s="11" t="s">
        <v>12</v>
      </c>
      <c r="C33" s="25">
        <v>102.79166666666667</v>
      </c>
      <c r="D33" s="25">
        <v>117.34166666666665</v>
      </c>
      <c r="E33" s="25">
        <v>111.10433333333333</v>
      </c>
      <c r="F33" s="25">
        <v>117.265</v>
      </c>
      <c r="G33" s="26">
        <v>114.67666666666668</v>
      </c>
      <c r="H33" s="28">
        <f t="shared" si="0"/>
        <v>-2.2072513821970063</v>
      </c>
      <c r="I33" s="27">
        <f t="shared" si="4"/>
        <v>5.5449382412327219</v>
      </c>
      <c r="J33" s="28">
        <f t="shared" si="1"/>
        <v>0.51767172645649961</v>
      </c>
      <c r="K33" s="27">
        <f t="shared" si="2"/>
        <v>0.54048573796418098</v>
      </c>
      <c r="L33" s="18"/>
      <c r="M33" s="16"/>
    </row>
    <row r="34" spans="1:14">
      <c r="A34" s="16"/>
      <c r="B34" s="11" t="s">
        <v>14</v>
      </c>
      <c r="C34" s="25">
        <v>52.919000000000004</v>
      </c>
      <c r="D34" s="25">
        <v>64.507666666666651</v>
      </c>
      <c r="E34" s="25">
        <v>63.054000000000002</v>
      </c>
      <c r="F34" s="25">
        <v>74.648666666666671</v>
      </c>
      <c r="G34" s="26">
        <v>80.62466666666667</v>
      </c>
      <c r="H34" s="28">
        <f t="shared" si="0"/>
        <v>8.0055013262125598</v>
      </c>
      <c r="I34" s="27">
        <f t="shared" si="4"/>
        <v>18.38847125744072</v>
      </c>
      <c r="J34" s="28">
        <f t="shared" si="1"/>
        <v>0.36395468757067523</v>
      </c>
      <c r="K34" s="27">
        <f t="shared" si="2"/>
        <v>0.34406293174754188</v>
      </c>
      <c r="L34" s="18"/>
      <c r="M34" s="16"/>
    </row>
    <row r="35" spans="1:14">
      <c r="A35" s="16"/>
      <c r="B35" s="11" t="s">
        <v>18</v>
      </c>
      <c r="C35" s="25">
        <v>64.960999999999999</v>
      </c>
      <c r="D35" s="25">
        <v>72.030333333333331</v>
      </c>
      <c r="E35" s="25">
        <v>76.490333333333339</v>
      </c>
      <c r="F35" s="25">
        <v>77.299666666666667</v>
      </c>
      <c r="G35" s="26">
        <v>77.965000000000003</v>
      </c>
      <c r="H35" s="28">
        <f t="shared" si="0"/>
        <v>0.86071953738482421</v>
      </c>
      <c r="I35" s="27">
        <f t="shared" si="4"/>
        <v>1.0580857711867564</v>
      </c>
      <c r="J35" s="28">
        <f t="shared" si="1"/>
        <v>0.3519484593190797</v>
      </c>
      <c r="K35" s="27">
        <f t="shared" si="2"/>
        <v>0.35628164740304896</v>
      </c>
      <c r="L35" s="18"/>
      <c r="M35" s="16"/>
    </row>
    <row r="36" spans="1:14">
      <c r="A36" s="16"/>
      <c r="B36" s="11" t="s">
        <v>7</v>
      </c>
      <c r="C36" s="25">
        <v>53.492666666666658</v>
      </c>
      <c r="D36" s="25">
        <v>57.372999999999998</v>
      </c>
      <c r="E36" s="25">
        <v>53.225666666666676</v>
      </c>
      <c r="F36" s="25">
        <v>57.577333333333335</v>
      </c>
      <c r="G36" s="26">
        <v>60.006999999999998</v>
      </c>
      <c r="H36" s="28">
        <f t="shared" si="0"/>
        <v>4.2198318782854294</v>
      </c>
      <c r="I36" s="27">
        <f t="shared" si="4"/>
        <v>8.1758800578668023</v>
      </c>
      <c r="J36" s="28">
        <f t="shared" si="1"/>
        <v>0.27088271914782291</v>
      </c>
      <c r="K36" s="27">
        <f t="shared" si="2"/>
        <v>0.26537950365988405</v>
      </c>
      <c r="L36" s="18"/>
      <c r="M36" s="16"/>
    </row>
    <row r="37" spans="1:14">
      <c r="A37" s="16"/>
      <c r="B37" s="11" t="s">
        <v>13</v>
      </c>
      <c r="C37" s="25">
        <v>35.662333333333336</v>
      </c>
      <c r="D37" s="25">
        <v>35.073</v>
      </c>
      <c r="E37" s="25">
        <v>36.819333333333333</v>
      </c>
      <c r="F37" s="25">
        <v>40.718999999999994</v>
      </c>
      <c r="G37" s="26">
        <v>45.05533333333333</v>
      </c>
      <c r="H37" s="28">
        <f t="shared" si="0"/>
        <v>10.649410185253405</v>
      </c>
      <c r="I37" s="27">
        <f t="shared" si="4"/>
        <v>10.59135599051222</v>
      </c>
      <c r="J37" s="28">
        <f t="shared" si="1"/>
        <v>0.20338812480952018</v>
      </c>
      <c r="K37" s="27">
        <f t="shared" si="2"/>
        <v>0.18767781319373628</v>
      </c>
      <c r="L37" s="18"/>
      <c r="M37" s="16"/>
    </row>
    <row r="38" spans="1:14">
      <c r="A38" s="16"/>
      <c r="B38" s="11" t="s">
        <v>15</v>
      </c>
      <c r="C38" s="25">
        <v>22.580333333333332</v>
      </c>
      <c r="D38" s="25">
        <v>24.495999999999999</v>
      </c>
      <c r="E38" s="25">
        <v>24.656000000000002</v>
      </c>
      <c r="F38" s="25">
        <v>25.727333333333334</v>
      </c>
      <c r="G38" s="26">
        <v>25.665333333333336</v>
      </c>
      <c r="H38" s="28">
        <f t="shared" si="0"/>
        <v>-0.24098883159284767</v>
      </c>
      <c r="I38" s="27">
        <f t="shared" si="4"/>
        <v>4.3451222150118873</v>
      </c>
      <c r="J38" s="28">
        <f t="shared" si="1"/>
        <v>0.11585807124449801</v>
      </c>
      <c r="K38" s="27">
        <f t="shared" si="2"/>
        <v>0.11857977011484365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16665.010666666669</v>
      </c>
      <c r="D13" s="26">
        <v>17852.825666666668</v>
      </c>
      <c r="E13" s="26">
        <v>17615.421333333332</v>
      </c>
      <c r="F13" s="26">
        <v>19247.722333333335</v>
      </c>
      <c r="G13" s="26">
        <v>19787.869000000002</v>
      </c>
      <c r="H13" s="28">
        <f t="shared" ref="H13:H38" si="0">IF(OR(OR(G13=0,F13=0),G13=""),"",(G13/F13-1)*100)</f>
        <v>2.8062887510136081</v>
      </c>
      <c r="I13" s="27">
        <f>IF(OR(OR(G13=0,F13=0),F13=""),"",(F13/E13-1)*100)</f>
        <v>9.2663182396394372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7850.0863333333364</v>
      </c>
      <c r="D14" s="25">
        <f t="shared" ref="D14:F14" si="3">D13-SUM(D15:D38)</f>
        <v>8295.3396666666686</v>
      </c>
      <c r="E14" s="25">
        <f t="shared" si="3"/>
        <v>8038.2943333333315</v>
      </c>
      <c r="F14" s="25">
        <f t="shared" si="3"/>
        <v>9099.9143333333341</v>
      </c>
      <c r="G14" s="26">
        <f>G13-SUM(G15:G38)</f>
        <v>9201.5773333333345</v>
      </c>
      <c r="H14" s="28">
        <f t="shared" si="0"/>
        <v>1.1171863412780203</v>
      </c>
      <c r="I14" s="27">
        <f>IF(OR(OR(G14=0,F14=0),F14=""),"",(F14/E14-1)*100)</f>
        <v>13.20703069552529</v>
      </c>
      <c r="J14" s="28">
        <f t="shared" si="1"/>
        <v>46.50110294005551</v>
      </c>
      <c r="K14" s="27">
        <f t="shared" si="2"/>
        <v>47.277876185765841</v>
      </c>
      <c r="L14" s="18"/>
    </row>
    <row r="15" spans="1:15">
      <c r="A15" s="16"/>
      <c r="B15" s="12" t="s">
        <v>5</v>
      </c>
      <c r="C15" s="109">
        <v>3127.6529999999998</v>
      </c>
      <c r="D15" s="109">
        <v>3277.0673333333339</v>
      </c>
      <c r="E15" s="109">
        <v>3370.386</v>
      </c>
      <c r="F15" s="109">
        <v>3521.6653333333329</v>
      </c>
      <c r="G15" s="109">
        <v>3847.6849999999999</v>
      </c>
      <c r="H15" s="50">
        <f t="shared" si="0"/>
        <v>9.2575425489986216</v>
      </c>
      <c r="I15" s="36">
        <f t="shared" ref="I15:I38" si="4">IF(OR(OR(G15=0,F15=0),F15=""),"",(F15/E15-1)*100)</f>
        <v>4.4884868775663334</v>
      </c>
      <c r="J15" s="50">
        <f t="shared" si="1"/>
        <v>19.444665820255832</v>
      </c>
      <c r="K15" s="36">
        <f t="shared" si="2"/>
        <v>18.296530219757425</v>
      </c>
      <c r="L15" s="18"/>
      <c r="N15" s="34">
        <f>G15-F15</f>
        <v>326.01966666666704</v>
      </c>
      <c r="O15" s="34">
        <f>J15</f>
        <v>19.444665820255832</v>
      </c>
    </row>
    <row r="16" spans="1:15">
      <c r="A16" s="16"/>
      <c r="B16" s="11" t="s">
        <v>25</v>
      </c>
      <c r="C16" s="55">
        <v>1291.7303333333332</v>
      </c>
      <c r="D16" s="55">
        <v>1449.0529999999999</v>
      </c>
      <c r="E16" s="55">
        <v>1433.6029999999998</v>
      </c>
      <c r="F16" s="55">
        <v>1538.5796666666665</v>
      </c>
      <c r="G16" s="56">
        <v>1591.1293333333333</v>
      </c>
      <c r="H16" s="28">
        <f t="shared" si="0"/>
        <v>3.4154660824626371</v>
      </c>
      <c r="I16" s="27">
        <f t="shared" si="4"/>
        <v>7.3225758223627313</v>
      </c>
      <c r="J16" s="28">
        <f t="shared" si="1"/>
        <v>8.0409332269853468</v>
      </c>
      <c r="K16" s="27">
        <f t="shared" si="2"/>
        <v>7.9935674466902711</v>
      </c>
      <c r="L16" s="18"/>
      <c r="N16" s="23" t="s">
        <v>40</v>
      </c>
      <c r="O16" s="34">
        <f>100-O15</f>
        <v>80.555334179744165</v>
      </c>
    </row>
    <row r="17" spans="1:12">
      <c r="A17" s="16"/>
      <c r="B17" s="11" t="s">
        <v>26</v>
      </c>
      <c r="C17" s="25">
        <v>979.14933333333329</v>
      </c>
      <c r="D17" s="25">
        <v>1061.8789999999999</v>
      </c>
      <c r="E17" s="25">
        <v>1049.8120000000001</v>
      </c>
      <c r="F17" s="25">
        <v>1103.3316666666667</v>
      </c>
      <c r="G17" s="26">
        <v>1087.1600000000001</v>
      </c>
      <c r="H17" s="28">
        <f t="shared" si="0"/>
        <v>-1.4657121838552611</v>
      </c>
      <c r="I17" s="27">
        <f t="shared" si="4"/>
        <v>5.098023900152282</v>
      </c>
      <c r="J17" s="28">
        <f t="shared" si="1"/>
        <v>5.494073161693156</v>
      </c>
      <c r="K17" s="27">
        <f t="shared" si="2"/>
        <v>5.7322713179206115</v>
      </c>
      <c r="L17" s="18"/>
    </row>
    <row r="18" spans="1:12">
      <c r="A18" s="16"/>
      <c r="B18" s="11" t="s">
        <v>27</v>
      </c>
      <c r="C18" s="25">
        <v>622.29799999999989</v>
      </c>
      <c r="D18" s="25">
        <v>647.44233333333341</v>
      </c>
      <c r="E18" s="25">
        <v>640.73166666666668</v>
      </c>
      <c r="F18" s="25">
        <v>717.4473333333334</v>
      </c>
      <c r="G18" s="26">
        <v>724.60266666666666</v>
      </c>
      <c r="H18" s="28">
        <f t="shared" si="0"/>
        <v>0.99733220835720449</v>
      </c>
      <c r="I18" s="27">
        <f t="shared" si="4"/>
        <v>11.973134879655811</v>
      </c>
      <c r="J18" s="28">
        <f t="shared" si="1"/>
        <v>3.6618529598445719</v>
      </c>
      <c r="K18" s="27">
        <f t="shared" si="2"/>
        <v>3.7274401662104886</v>
      </c>
      <c r="L18" s="18"/>
    </row>
    <row r="19" spans="1:12">
      <c r="A19" s="16"/>
      <c r="B19" s="11" t="s">
        <v>21</v>
      </c>
      <c r="C19" s="25">
        <v>391.38033333333334</v>
      </c>
      <c r="D19" s="25">
        <v>458.67500000000001</v>
      </c>
      <c r="E19" s="25">
        <v>446.16266666666661</v>
      </c>
      <c r="F19" s="25">
        <v>510.73</v>
      </c>
      <c r="G19" s="26">
        <v>516.00799999999992</v>
      </c>
      <c r="H19" s="28">
        <f t="shared" si="0"/>
        <v>1.0334227478315139</v>
      </c>
      <c r="I19" s="27">
        <f t="shared" si="4"/>
        <v>14.471702398527309</v>
      </c>
      <c r="J19" s="28">
        <f t="shared" si="1"/>
        <v>2.6076986865033311</v>
      </c>
      <c r="K19" s="27">
        <f t="shared" si="2"/>
        <v>2.6534568150721625</v>
      </c>
      <c r="L19" s="18"/>
    </row>
    <row r="20" spans="1:12">
      <c r="A20" s="16"/>
      <c r="B20" s="11" t="s">
        <v>6</v>
      </c>
      <c r="C20" s="25">
        <v>299.09399999999999</v>
      </c>
      <c r="D20" s="25">
        <v>344.57466666666664</v>
      </c>
      <c r="E20" s="25">
        <v>319.39366666666666</v>
      </c>
      <c r="F20" s="25">
        <v>333.30799999999999</v>
      </c>
      <c r="G20" s="26">
        <v>355.31433333333342</v>
      </c>
      <c r="H20" s="28">
        <f t="shared" si="0"/>
        <v>6.6024017825355052</v>
      </c>
      <c r="I20" s="27">
        <f t="shared" si="4"/>
        <v>4.356483795859023</v>
      </c>
      <c r="J20" s="28">
        <f t="shared" si="1"/>
        <v>1.7956169678166627</v>
      </c>
      <c r="K20" s="27">
        <f t="shared" si="2"/>
        <v>1.7316750222584776</v>
      </c>
      <c r="L20" s="18"/>
    </row>
    <row r="21" spans="1:12">
      <c r="A21" s="16"/>
      <c r="B21" s="11" t="s">
        <v>22</v>
      </c>
      <c r="C21" s="25">
        <v>294.65566666666666</v>
      </c>
      <c r="D21" s="25">
        <v>317.34866666666665</v>
      </c>
      <c r="E21" s="25">
        <v>329.53400000000005</v>
      </c>
      <c r="F21" s="25">
        <v>321.00966666666665</v>
      </c>
      <c r="G21" s="26">
        <v>309.55666666666662</v>
      </c>
      <c r="H21" s="28">
        <f t="shared" si="0"/>
        <v>-3.5678053308882851</v>
      </c>
      <c r="I21" s="27">
        <f t="shared" si="4"/>
        <v>-2.5867841659232171</v>
      </c>
      <c r="J21" s="28">
        <f t="shared" si="1"/>
        <v>1.5643759652273146</v>
      </c>
      <c r="K21" s="27">
        <f t="shared" si="2"/>
        <v>1.6677800162917973</v>
      </c>
      <c r="L21" s="18"/>
    </row>
    <row r="22" spans="1:12">
      <c r="A22" s="16"/>
      <c r="B22" s="11" t="s">
        <v>24</v>
      </c>
      <c r="C22" s="25">
        <v>228.06466666666665</v>
      </c>
      <c r="D22" s="25">
        <v>244.37033333333332</v>
      </c>
      <c r="E22" s="25">
        <v>249.6</v>
      </c>
      <c r="F22" s="25">
        <v>247.864</v>
      </c>
      <c r="G22" s="26">
        <v>257.22566666666665</v>
      </c>
      <c r="H22" s="28">
        <f t="shared" si="0"/>
        <v>3.7769368148124149</v>
      </c>
      <c r="I22" s="27">
        <f t="shared" si="4"/>
        <v>-0.69551282051281138</v>
      </c>
      <c r="J22" s="28">
        <f t="shared" si="1"/>
        <v>1.2999159569262695</v>
      </c>
      <c r="K22" s="27">
        <f t="shared" si="2"/>
        <v>1.287757562725993</v>
      </c>
      <c r="L22" s="18"/>
    </row>
    <row r="23" spans="1:12">
      <c r="A23" s="16"/>
      <c r="B23" s="11" t="s">
        <v>8</v>
      </c>
      <c r="C23" s="25">
        <v>203.86666666666665</v>
      </c>
      <c r="D23" s="25">
        <v>223.54433333333336</v>
      </c>
      <c r="E23" s="25">
        <v>218.08900000000003</v>
      </c>
      <c r="F23" s="25">
        <v>221.65799999999999</v>
      </c>
      <c r="G23" s="26">
        <v>219.56466666666668</v>
      </c>
      <c r="H23" s="28">
        <f t="shared" si="0"/>
        <v>-0.9443978260804009</v>
      </c>
      <c r="I23" s="27">
        <f t="shared" si="4"/>
        <v>1.6364878558753349</v>
      </c>
      <c r="J23" s="28">
        <f t="shared" si="1"/>
        <v>1.1095922793235928</v>
      </c>
      <c r="K23" s="27">
        <f t="shared" si="2"/>
        <v>1.1516063883368224</v>
      </c>
      <c r="L23" s="18"/>
    </row>
    <row r="24" spans="1:12">
      <c r="A24" s="16"/>
      <c r="B24" s="11" t="s">
        <v>20</v>
      </c>
      <c r="C24" s="25">
        <v>158.64400000000001</v>
      </c>
      <c r="D24" s="25">
        <v>163.78166666666667</v>
      </c>
      <c r="E24" s="25">
        <v>173.83266666666668</v>
      </c>
      <c r="F24" s="25">
        <v>184.99233333333333</v>
      </c>
      <c r="G24" s="26">
        <v>186.67333333333332</v>
      </c>
      <c r="H24" s="28">
        <f t="shared" si="0"/>
        <v>0.90868630591898203</v>
      </c>
      <c r="I24" s="27">
        <f t="shared" si="4"/>
        <v>6.4197753395027313</v>
      </c>
      <c r="J24" s="28">
        <f t="shared" si="1"/>
        <v>0.94337259526699557</v>
      </c>
      <c r="K24" s="27">
        <f t="shared" si="2"/>
        <v>0.9611128534048019</v>
      </c>
      <c r="L24" s="18"/>
    </row>
    <row r="25" spans="1:12">
      <c r="A25" s="16"/>
      <c r="B25" s="11" t="s">
        <v>17</v>
      </c>
      <c r="C25" s="25">
        <v>135.53666666666666</v>
      </c>
      <c r="D25" s="25">
        <v>157.95333333333332</v>
      </c>
      <c r="E25" s="25">
        <v>157.81233333333333</v>
      </c>
      <c r="F25" s="25">
        <v>174.20899999999997</v>
      </c>
      <c r="G25" s="26">
        <v>174.97966666666665</v>
      </c>
      <c r="H25" s="28">
        <f t="shared" si="0"/>
        <v>0.4423805122965252</v>
      </c>
      <c r="I25" s="27">
        <f t="shared" si="4"/>
        <v>10.389977969613696</v>
      </c>
      <c r="J25" s="28">
        <f t="shared" si="1"/>
        <v>0.88427746649559191</v>
      </c>
      <c r="K25" s="27">
        <f t="shared" si="2"/>
        <v>0.90508890861493596</v>
      </c>
      <c r="L25" s="18"/>
    </row>
    <row r="26" spans="1:12">
      <c r="A26" s="16"/>
      <c r="B26" s="11" t="s">
        <v>23</v>
      </c>
      <c r="C26" s="25">
        <v>150.05833333333331</v>
      </c>
      <c r="D26" s="25">
        <v>167.80500000000001</v>
      </c>
      <c r="E26" s="25">
        <v>152.31133333333335</v>
      </c>
      <c r="F26" s="25">
        <v>165.49966666666668</v>
      </c>
      <c r="G26" s="26">
        <v>164.95</v>
      </c>
      <c r="H26" s="28">
        <f t="shared" si="0"/>
        <v>-0.33212554305247499</v>
      </c>
      <c r="I26" s="27">
        <f t="shared" si="4"/>
        <v>8.6587997391308171</v>
      </c>
      <c r="J26" s="28">
        <f t="shared" si="1"/>
        <v>0.83359153024512123</v>
      </c>
      <c r="K26" s="27">
        <f t="shared" si="2"/>
        <v>0.85984026473643205</v>
      </c>
      <c r="L26" s="18"/>
    </row>
    <row r="27" spans="1:12">
      <c r="A27" s="16"/>
      <c r="B27" s="11" t="s">
        <v>11</v>
      </c>
      <c r="C27" s="25">
        <v>138.90299999999999</v>
      </c>
      <c r="D27" s="25">
        <v>143.55000000000001</v>
      </c>
      <c r="E27" s="25">
        <v>141.12866666666667</v>
      </c>
      <c r="F27" s="25">
        <v>151.69966666666667</v>
      </c>
      <c r="G27" s="26">
        <v>155.66733333333332</v>
      </c>
      <c r="H27" s="28">
        <f t="shared" si="0"/>
        <v>2.6154748746975764</v>
      </c>
      <c r="I27" s="27">
        <f t="shared" si="4"/>
        <v>7.4903279749448437</v>
      </c>
      <c r="J27" s="28">
        <f t="shared" si="1"/>
        <v>0.78668063414677591</v>
      </c>
      <c r="K27" s="27">
        <f t="shared" si="2"/>
        <v>0.78814346985852013</v>
      </c>
      <c r="L27" s="18"/>
    </row>
    <row r="28" spans="1:12">
      <c r="A28" s="16"/>
      <c r="B28" s="11" t="s">
        <v>9</v>
      </c>
      <c r="C28" s="25">
        <v>120.83133333333335</v>
      </c>
      <c r="D28" s="25">
        <v>129.59400000000002</v>
      </c>
      <c r="E28" s="25">
        <v>139.85799999999998</v>
      </c>
      <c r="F28" s="25">
        <v>137.93333333333334</v>
      </c>
      <c r="G28" s="26">
        <v>145.73833333333334</v>
      </c>
      <c r="H28" s="28">
        <f t="shared" si="0"/>
        <v>5.6585306911551614</v>
      </c>
      <c r="I28" s="27">
        <f t="shared" si="4"/>
        <v>-1.3761577218797894</v>
      </c>
      <c r="J28" s="28">
        <f t="shared" si="1"/>
        <v>0.73650342709128169</v>
      </c>
      <c r="K28" s="27">
        <f t="shared" si="2"/>
        <v>0.71662158745120441</v>
      </c>
      <c r="L28" s="18"/>
    </row>
    <row r="29" spans="1:12">
      <c r="A29" s="16"/>
      <c r="B29" s="11" t="s">
        <v>19</v>
      </c>
      <c r="C29" s="25">
        <v>101.706</v>
      </c>
      <c r="D29" s="25">
        <v>118.242</v>
      </c>
      <c r="E29" s="25">
        <v>120.05833333333334</v>
      </c>
      <c r="F29" s="25">
        <v>141.12066666666666</v>
      </c>
      <c r="G29" s="26">
        <v>143.75366666666665</v>
      </c>
      <c r="H29" s="28">
        <f t="shared" si="0"/>
        <v>1.8657791677098912</v>
      </c>
      <c r="I29" s="27">
        <f t="shared" si="4"/>
        <v>17.543416394808077</v>
      </c>
      <c r="J29" s="28">
        <f t="shared" si="1"/>
        <v>0.72647371309496045</v>
      </c>
      <c r="K29" s="27">
        <f t="shared" si="2"/>
        <v>0.7331811225387066</v>
      </c>
      <c r="L29" s="18"/>
    </row>
    <row r="30" spans="1:12">
      <c r="A30" s="16"/>
      <c r="B30" s="11" t="s">
        <v>10</v>
      </c>
      <c r="C30" s="25">
        <v>111.71033333333332</v>
      </c>
      <c r="D30" s="25">
        <v>129.65233333333333</v>
      </c>
      <c r="E30" s="25">
        <v>128.11333333333334</v>
      </c>
      <c r="F30" s="25">
        <v>136.79866666666666</v>
      </c>
      <c r="G30" s="26">
        <v>141.13233333333332</v>
      </c>
      <c r="H30" s="28">
        <f t="shared" si="0"/>
        <v>3.1679158666263696</v>
      </c>
      <c r="I30" s="27">
        <f t="shared" si="4"/>
        <v>6.7794140604672926</v>
      </c>
      <c r="J30" s="28">
        <f t="shared" si="1"/>
        <v>0.71322653962047811</v>
      </c>
      <c r="K30" s="27">
        <f t="shared" si="2"/>
        <v>0.71072651765013162</v>
      </c>
      <c r="L30" s="18"/>
    </row>
    <row r="31" spans="1:12">
      <c r="A31" s="16"/>
      <c r="B31" s="11" t="s">
        <v>4</v>
      </c>
      <c r="C31" s="25">
        <v>105.57366666666667</v>
      </c>
      <c r="D31" s="25">
        <v>112.97833333333334</v>
      </c>
      <c r="E31" s="25">
        <v>105.86166666666666</v>
      </c>
      <c r="F31" s="25">
        <v>111.50266666666666</v>
      </c>
      <c r="G31" s="26">
        <v>115.49833333333333</v>
      </c>
      <c r="H31" s="28">
        <f t="shared" si="0"/>
        <v>3.5834718452174563</v>
      </c>
      <c r="I31" s="27">
        <f t="shared" si="4"/>
        <v>5.3286521718594937</v>
      </c>
      <c r="J31" s="28">
        <f t="shared" si="1"/>
        <v>0.58368252454740488</v>
      </c>
      <c r="K31" s="27">
        <f t="shared" si="2"/>
        <v>0.57930317538696818</v>
      </c>
      <c r="L31" s="18"/>
    </row>
    <row r="32" spans="1:12">
      <c r="A32" s="16"/>
      <c r="B32" s="11" t="s">
        <v>16</v>
      </c>
      <c r="C32" s="25">
        <v>80.961999999999989</v>
      </c>
      <c r="D32" s="25">
        <v>95.372333333333344</v>
      </c>
      <c r="E32" s="25">
        <v>90.945333333333338</v>
      </c>
      <c r="F32" s="25">
        <v>91.967333333333329</v>
      </c>
      <c r="G32" s="26">
        <v>101.36800000000001</v>
      </c>
      <c r="H32" s="28">
        <f t="shared" si="0"/>
        <v>10.221745402353033</v>
      </c>
      <c r="I32" s="27">
        <f t="shared" si="4"/>
        <v>1.1237519975369814</v>
      </c>
      <c r="J32" s="28">
        <f t="shared" si="1"/>
        <v>0.5122734540035615</v>
      </c>
      <c r="K32" s="27">
        <f t="shared" si="2"/>
        <v>0.47780891546873411</v>
      </c>
      <c r="L32" s="18"/>
    </row>
    <row r="33" spans="1:14">
      <c r="A33" s="16"/>
      <c r="B33" s="11" t="s">
        <v>12</v>
      </c>
      <c r="C33" s="25">
        <v>86.855666666666664</v>
      </c>
      <c r="D33" s="25">
        <v>95.825000000000003</v>
      </c>
      <c r="E33" s="25">
        <v>89.026333333333341</v>
      </c>
      <c r="F33" s="25">
        <v>95.728333333333339</v>
      </c>
      <c r="G33" s="26">
        <v>95.525333333333336</v>
      </c>
      <c r="H33" s="28">
        <f t="shared" si="0"/>
        <v>-0.21205842923551765</v>
      </c>
      <c r="I33" s="27">
        <f t="shared" si="4"/>
        <v>7.5281096604375541</v>
      </c>
      <c r="J33" s="28">
        <f t="shared" si="1"/>
        <v>0.48274694628983705</v>
      </c>
      <c r="K33" s="27">
        <f t="shared" si="2"/>
        <v>0.49734888978292441</v>
      </c>
      <c r="L33" s="18"/>
    </row>
    <row r="34" spans="1:14">
      <c r="A34" s="16"/>
      <c r="B34" s="11" t="s">
        <v>14</v>
      </c>
      <c r="C34" s="25">
        <v>39.669000000000004</v>
      </c>
      <c r="D34" s="25">
        <v>53.63366666666667</v>
      </c>
      <c r="E34" s="25">
        <v>52.91299999999999</v>
      </c>
      <c r="F34" s="25">
        <v>64.517333333333326</v>
      </c>
      <c r="G34" s="26">
        <v>71.521666666666675</v>
      </c>
      <c r="H34" s="28">
        <f t="shared" si="0"/>
        <v>10.856514011738483</v>
      </c>
      <c r="I34" s="27">
        <f t="shared" si="4"/>
        <v>21.930968445057619</v>
      </c>
      <c r="J34" s="28">
        <f t="shared" si="1"/>
        <v>0.36144198582811854</v>
      </c>
      <c r="K34" s="27">
        <f t="shared" si="2"/>
        <v>0.33519463870071409</v>
      </c>
      <c r="L34" s="18"/>
    </row>
    <row r="35" spans="1:14">
      <c r="A35" s="16"/>
      <c r="B35" s="11" t="s">
        <v>18</v>
      </c>
      <c r="C35" s="25">
        <v>54.053333333333335</v>
      </c>
      <c r="D35" s="25">
        <v>64.659333333333336</v>
      </c>
      <c r="E35" s="25">
        <v>66.673000000000002</v>
      </c>
      <c r="F35" s="25">
        <v>68.191666666666663</v>
      </c>
      <c r="G35" s="26">
        <v>68.94</v>
      </c>
      <c r="H35" s="28">
        <f t="shared" si="0"/>
        <v>1.0973970426493951</v>
      </c>
      <c r="I35" s="27">
        <f t="shared" si="4"/>
        <v>2.2777836105569937</v>
      </c>
      <c r="J35" s="28">
        <f t="shared" si="1"/>
        <v>0.34839527187086183</v>
      </c>
      <c r="K35" s="27">
        <f t="shared" si="2"/>
        <v>0.35428434328861802</v>
      </c>
      <c r="L35" s="18"/>
    </row>
    <row r="36" spans="1:14">
      <c r="A36" s="16"/>
      <c r="B36" s="11" t="s">
        <v>7</v>
      </c>
      <c r="C36" s="25">
        <v>46.466333333333331</v>
      </c>
      <c r="D36" s="25">
        <v>50.858000000000004</v>
      </c>
      <c r="E36" s="25">
        <v>47.843333333333334</v>
      </c>
      <c r="F36" s="25">
        <v>51.183999999999997</v>
      </c>
      <c r="G36" s="26">
        <v>52.733000000000004</v>
      </c>
      <c r="H36" s="28">
        <f t="shared" si="0"/>
        <v>3.0263363551109812</v>
      </c>
      <c r="I36" s="27">
        <f t="shared" si="4"/>
        <v>6.9825123667525801</v>
      </c>
      <c r="J36" s="28">
        <f t="shared" si="1"/>
        <v>0.26649155601343427</v>
      </c>
      <c r="K36" s="27">
        <f t="shared" si="2"/>
        <v>0.26592237311819072</v>
      </c>
      <c r="L36" s="18"/>
    </row>
    <row r="37" spans="1:14">
      <c r="A37" s="16"/>
      <c r="B37" s="11" t="s">
        <v>13</v>
      </c>
      <c r="C37" s="25">
        <v>26.058333333333337</v>
      </c>
      <c r="D37" s="25">
        <v>27.775666666666666</v>
      </c>
      <c r="E37" s="25">
        <v>30.587333333333333</v>
      </c>
      <c r="F37" s="25">
        <v>33.431999999999995</v>
      </c>
      <c r="G37" s="26">
        <v>35.906666666666666</v>
      </c>
      <c r="H37" s="28">
        <f t="shared" si="0"/>
        <v>7.4020898141501368</v>
      </c>
      <c r="I37" s="27">
        <f t="shared" si="4"/>
        <v>9.3001460299470207</v>
      </c>
      <c r="J37" s="28">
        <f t="shared" si="1"/>
        <v>0.18145797643327163</v>
      </c>
      <c r="K37" s="27">
        <f t="shared" si="2"/>
        <v>0.1736932787216191</v>
      </c>
      <c r="L37" s="18"/>
    </row>
    <row r="38" spans="1:14">
      <c r="A38" s="16"/>
      <c r="B38" s="11" t="s">
        <v>15</v>
      </c>
      <c r="C38" s="25">
        <v>20.004333333333332</v>
      </c>
      <c r="D38" s="25">
        <v>21.850666666666665</v>
      </c>
      <c r="E38" s="25">
        <v>22.850333333333335</v>
      </c>
      <c r="F38" s="25">
        <v>23.437666666666669</v>
      </c>
      <c r="G38" s="26">
        <v>23.657666666666668</v>
      </c>
      <c r="H38" s="28">
        <f t="shared" si="0"/>
        <v>0.93865999175115622</v>
      </c>
      <c r="I38" s="27">
        <f t="shared" si="4"/>
        <v>2.5703490831643583</v>
      </c>
      <c r="J38" s="28">
        <f t="shared" si="1"/>
        <v>0.11955641442070727</v>
      </c>
      <c r="K38" s="27">
        <f t="shared" si="2"/>
        <v>0.12176852024759917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2135.4786666666664</v>
      </c>
      <c r="D13" s="26">
        <v>1936.8696666666667</v>
      </c>
      <c r="E13" s="26">
        <v>2068.4903333333332</v>
      </c>
      <c r="F13" s="26">
        <v>2448.5023333333334</v>
      </c>
      <c r="G13" s="26">
        <v>2364.5223333333333</v>
      </c>
      <c r="H13" s="28">
        <f t="shared" ref="H13:H38" si="0">IF(OR(OR(G13=0,F13=0),G13=""),"",(G13/F13-1)*100)</f>
        <v>-3.4298517447468257</v>
      </c>
      <c r="I13" s="27">
        <f>IF(OR(OR(G13=0,F13=0),F13=""),"",(F13/E13-1)*100)</f>
        <v>18.371466082107226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862.65999999999917</v>
      </c>
      <c r="D14" s="25">
        <f t="shared" ref="D14:G14" si="3">D13-SUM(D15:D38)</f>
        <v>864.59500000000003</v>
      </c>
      <c r="E14" s="25">
        <f t="shared" si="3"/>
        <v>875.93099999999959</v>
      </c>
      <c r="F14" s="25">
        <f t="shared" si="3"/>
        <v>1022.8133333333333</v>
      </c>
      <c r="G14" s="26">
        <f t="shared" si="3"/>
        <v>1024.298666666667</v>
      </c>
      <c r="H14" s="28">
        <f t="shared" si="0"/>
        <v>0.14522037256721188</v>
      </c>
      <c r="I14" s="27">
        <f>IF(OR(OR(G14=0,F14=0),F14=""),"",(F14/E14-1)*100)</f>
        <v>16.76871047300914</v>
      </c>
      <c r="J14" s="28">
        <f t="shared" si="1"/>
        <v>43.319475237211421</v>
      </c>
      <c r="K14" s="27">
        <f t="shared" si="2"/>
        <v>41.773018526835514</v>
      </c>
      <c r="L14" s="18"/>
    </row>
    <row r="15" spans="1:15">
      <c r="A15" s="16"/>
      <c r="B15" s="12" t="s">
        <v>5</v>
      </c>
      <c r="C15" s="109">
        <v>386.70266666666674</v>
      </c>
      <c r="D15" s="109">
        <v>324.255</v>
      </c>
      <c r="E15" s="109">
        <v>340.39966666666663</v>
      </c>
      <c r="F15" s="109">
        <v>435.90966666666668</v>
      </c>
      <c r="G15" s="109">
        <v>360.7643333333333</v>
      </c>
      <c r="H15" s="50">
        <f t="shared" si="0"/>
        <v>-17.238739830652992</v>
      </c>
      <c r="I15" s="36">
        <f t="shared" ref="I15:I38" si="4">IF(OR(OR(G15=0,F15=0),F15=""),"",(F15/E15-1)*100)</f>
        <v>28.058194338224006</v>
      </c>
      <c r="J15" s="50">
        <f t="shared" si="1"/>
        <v>15.25738743286699</v>
      </c>
      <c r="K15" s="36">
        <f t="shared" si="2"/>
        <v>17.803114203008725</v>
      </c>
      <c r="L15" s="18"/>
      <c r="N15" s="23" t="s">
        <v>5</v>
      </c>
      <c r="O15" s="34">
        <f>J15</f>
        <v>15.25738743286699</v>
      </c>
    </row>
    <row r="16" spans="1:15">
      <c r="A16" s="16"/>
      <c r="B16" s="11" t="s">
        <v>25</v>
      </c>
      <c r="C16" s="55">
        <v>186.16066666666666</v>
      </c>
      <c r="D16" s="55">
        <v>162.48666666666668</v>
      </c>
      <c r="E16" s="55">
        <v>197.89599999999999</v>
      </c>
      <c r="F16" s="55">
        <v>255.01933333333332</v>
      </c>
      <c r="G16" s="56">
        <v>224.006</v>
      </c>
      <c r="H16" s="28">
        <f t="shared" si="0"/>
        <v>-12.161169479960988</v>
      </c>
      <c r="I16" s="27">
        <f t="shared" si="4"/>
        <v>28.86532993761033</v>
      </c>
      <c r="J16" s="28">
        <f t="shared" si="1"/>
        <v>9.4736258923049572</v>
      </c>
      <c r="K16" s="27">
        <f t="shared" si="2"/>
        <v>10.415319187634019</v>
      </c>
      <c r="L16" s="18"/>
      <c r="N16" s="23" t="s">
        <v>40</v>
      </c>
      <c r="O16" s="34">
        <f>100-O15</f>
        <v>84.742612567133008</v>
      </c>
    </row>
    <row r="17" spans="1:12">
      <c r="A17" s="16"/>
      <c r="B17" s="11" t="s">
        <v>26</v>
      </c>
      <c r="C17" s="25">
        <v>117.67266666666667</v>
      </c>
      <c r="D17" s="25">
        <v>119.53699999999999</v>
      </c>
      <c r="E17" s="25">
        <v>149.84133333333332</v>
      </c>
      <c r="F17" s="25">
        <v>160.55100000000002</v>
      </c>
      <c r="G17" s="26">
        <v>160.79233333333332</v>
      </c>
      <c r="H17" s="28">
        <f t="shared" si="0"/>
        <v>0.1503156836975883</v>
      </c>
      <c r="I17" s="27">
        <f t="shared" si="4"/>
        <v>7.1473380731618574</v>
      </c>
      <c r="J17" s="28">
        <f t="shared" si="1"/>
        <v>6.8002036211119163</v>
      </c>
      <c r="K17" s="27">
        <f t="shared" si="2"/>
        <v>6.5571103533084933</v>
      </c>
      <c r="L17" s="18"/>
    </row>
    <row r="18" spans="1:12">
      <c r="A18" s="16"/>
      <c r="B18" s="11" t="s">
        <v>27</v>
      </c>
      <c r="C18" s="25">
        <v>102.85</v>
      </c>
      <c r="D18" s="25">
        <v>67.821999999999989</v>
      </c>
      <c r="E18" s="25">
        <v>74.463000000000008</v>
      </c>
      <c r="F18" s="25">
        <v>70.543666666666667</v>
      </c>
      <c r="G18" s="26">
        <v>74.366666666666674</v>
      </c>
      <c r="H18" s="28">
        <f t="shared" si="0"/>
        <v>5.4193383767028536</v>
      </c>
      <c r="I18" s="27">
        <f t="shared" si="4"/>
        <v>-5.2634641813160137</v>
      </c>
      <c r="J18" s="28">
        <f t="shared" si="1"/>
        <v>3.1451031617802445</v>
      </c>
      <c r="K18" s="27">
        <f t="shared" si="2"/>
        <v>2.881094524857168</v>
      </c>
      <c r="L18" s="18"/>
    </row>
    <row r="19" spans="1:12">
      <c r="A19" s="16"/>
      <c r="B19" s="11" t="s">
        <v>21</v>
      </c>
      <c r="C19" s="25">
        <v>57.834666666666664</v>
      </c>
      <c r="D19" s="25">
        <v>38.481999999999999</v>
      </c>
      <c r="E19" s="25">
        <v>36.653333333333329</v>
      </c>
      <c r="F19" s="25">
        <v>47.635999999999996</v>
      </c>
      <c r="G19" s="26">
        <v>61.961000000000006</v>
      </c>
      <c r="H19" s="28">
        <f t="shared" si="0"/>
        <v>30.071794441178955</v>
      </c>
      <c r="I19" s="27">
        <f t="shared" si="4"/>
        <v>29.963623135685701</v>
      </c>
      <c r="J19" s="28">
        <f t="shared" si="1"/>
        <v>2.6204446930578089</v>
      </c>
      <c r="K19" s="27">
        <f t="shared" si="2"/>
        <v>1.9455158098685359</v>
      </c>
      <c r="L19" s="18"/>
    </row>
    <row r="20" spans="1:12">
      <c r="A20" s="16"/>
      <c r="B20" s="11" t="s">
        <v>24</v>
      </c>
      <c r="C20" s="25">
        <v>39.604999999999997</v>
      </c>
      <c r="D20" s="25">
        <v>32.533666666666669</v>
      </c>
      <c r="E20" s="25">
        <v>39.465333333333341</v>
      </c>
      <c r="F20" s="25">
        <v>62.490333333333332</v>
      </c>
      <c r="G20" s="26">
        <v>59.531333333333329</v>
      </c>
      <c r="H20" s="28">
        <f t="shared" si="0"/>
        <v>-4.7351323671394603</v>
      </c>
      <c r="I20" s="27">
        <f t="shared" si="4"/>
        <v>58.34234264671101</v>
      </c>
      <c r="J20" s="28">
        <f t="shared" si="1"/>
        <v>2.5176896193410165</v>
      </c>
      <c r="K20" s="27">
        <f t="shared" si="2"/>
        <v>2.5521859825332682</v>
      </c>
      <c r="L20" s="18"/>
    </row>
    <row r="21" spans="1:12">
      <c r="A21" s="16"/>
      <c r="B21" s="11" t="s">
        <v>22</v>
      </c>
      <c r="C21" s="25">
        <v>29.447999999999997</v>
      </c>
      <c r="D21" s="25">
        <v>25.580333333333332</v>
      </c>
      <c r="E21" s="25">
        <v>30.038666666666668</v>
      </c>
      <c r="F21" s="25">
        <v>42.505333333333333</v>
      </c>
      <c r="G21" s="26">
        <v>53.402666666666654</v>
      </c>
      <c r="H21" s="28">
        <f t="shared" si="0"/>
        <v>25.637567050409338</v>
      </c>
      <c r="I21" s="27">
        <f t="shared" si="4"/>
        <v>41.502064006391763</v>
      </c>
      <c r="J21" s="28">
        <f t="shared" si="1"/>
        <v>2.2584970297735958</v>
      </c>
      <c r="K21" s="27">
        <f t="shared" si="2"/>
        <v>1.7359727517787404</v>
      </c>
      <c r="L21" s="18"/>
    </row>
    <row r="22" spans="1:12">
      <c r="A22" s="16"/>
      <c r="B22" s="11" t="s">
        <v>8</v>
      </c>
      <c r="C22" s="25">
        <v>43.046666666666674</v>
      </c>
      <c r="D22" s="25">
        <v>38.411666666666669</v>
      </c>
      <c r="E22" s="25">
        <v>46.994</v>
      </c>
      <c r="F22" s="25">
        <v>42.958666666666666</v>
      </c>
      <c r="G22" s="26">
        <v>48.938333333333333</v>
      </c>
      <c r="H22" s="28">
        <f t="shared" si="0"/>
        <v>13.919581613333754</v>
      </c>
      <c r="I22" s="27">
        <f t="shared" si="4"/>
        <v>-8.5869118043438224</v>
      </c>
      <c r="J22" s="28">
        <f t="shared" si="1"/>
        <v>2.0696921591069768</v>
      </c>
      <c r="K22" s="27">
        <f t="shared" si="2"/>
        <v>1.7544874710486287</v>
      </c>
      <c r="L22" s="18"/>
    </row>
    <row r="23" spans="1:12">
      <c r="A23" s="16"/>
      <c r="B23" s="11" t="s">
        <v>6</v>
      </c>
      <c r="C23" s="25">
        <v>59.414666666666669</v>
      </c>
      <c r="D23" s="25">
        <v>48.953000000000003</v>
      </c>
      <c r="E23" s="25">
        <v>40.768999999999998</v>
      </c>
      <c r="F23" s="25">
        <v>53.256666666666668</v>
      </c>
      <c r="G23" s="26">
        <v>34.297999999999995</v>
      </c>
      <c r="H23" s="28">
        <f t="shared" si="0"/>
        <v>-35.598673092570579</v>
      </c>
      <c r="I23" s="27">
        <f t="shared" si="4"/>
        <v>30.630299165215401</v>
      </c>
      <c r="J23" s="28">
        <f t="shared" si="1"/>
        <v>1.4505255254514404</v>
      </c>
      <c r="K23" s="27">
        <f t="shared" si="2"/>
        <v>2.175071101286814</v>
      </c>
      <c r="L23" s="18"/>
    </row>
    <row r="24" spans="1:12">
      <c r="A24" s="16"/>
      <c r="B24" s="11" t="s">
        <v>23</v>
      </c>
      <c r="C24" s="25">
        <v>23.572666666666667</v>
      </c>
      <c r="D24" s="25">
        <v>19.653666666666666</v>
      </c>
      <c r="E24" s="25">
        <v>25.366666666666664</v>
      </c>
      <c r="F24" s="25">
        <v>30.884333333333331</v>
      </c>
      <c r="G24" s="26">
        <v>30.498000000000001</v>
      </c>
      <c r="H24" s="28">
        <f t="shared" si="0"/>
        <v>-1.2509039102889141</v>
      </c>
      <c r="I24" s="27">
        <f t="shared" si="4"/>
        <v>21.751642575558485</v>
      </c>
      <c r="J24" s="28">
        <f t="shared" si="1"/>
        <v>1.2898165337692589</v>
      </c>
      <c r="K24" s="27">
        <f t="shared" si="2"/>
        <v>1.261356091553653</v>
      </c>
      <c r="L24" s="18"/>
    </row>
    <row r="25" spans="1:12">
      <c r="A25" s="16"/>
      <c r="B25" s="11" t="s">
        <v>11</v>
      </c>
      <c r="C25" s="25">
        <v>20.870999999999999</v>
      </c>
      <c r="D25" s="25">
        <v>20.631333333333334</v>
      </c>
      <c r="E25" s="25">
        <v>22.004333333333335</v>
      </c>
      <c r="F25" s="25">
        <v>31.219666666666669</v>
      </c>
      <c r="G25" s="26">
        <v>26.391333333333336</v>
      </c>
      <c r="H25" s="28">
        <f t="shared" si="0"/>
        <v>-15.465678685444006</v>
      </c>
      <c r="I25" s="27">
        <f t="shared" si="4"/>
        <v>41.87962976989381</v>
      </c>
      <c r="J25" s="28">
        <f t="shared" si="1"/>
        <v>1.1161380445127256</v>
      </c>
      <c r="K25" s="27">
        <f t="shared" si="2"/>
        <v>1.275051538307703</v>
      </c>
      <c r="L25" s="18"/>
    </row>
    <row r="26" spans="1:12">
      <c r="A26" s="16"/>
      <c r="B26" s="11" t="s">
        <v>4</v>
      </c>
      <c r="C26" s="25">
        <v>24.136666666666667</v>
      </c>
      <c r="D26" s="25">
        <v>16.575666666666667</v>
      </c>
      <c r="E26" s="25">
        <v>19.797999999999998</v>
      </c>
      <c r="F26" s="25">
        <v>23.021666666666665</v>
      </c>
      <c r="G26" s="26">
        <v>26.015333333333331</v>
      </c>
      <c r="H26" s="28">
        <f t="shared" si="0"/>
        <v>13.003692174038939</v>
      </c>
      <c r="I26" s="27">
        <f t="shared" si="4"/>
        <v>16.282789507357641</v>
      </c>
      <c r="J26" s="28">
        <f t="shared" si="1"/>
        <v>1.1002363127041725</v>
      </c>
      <c r="K26" s="27">
        <f t="shared" si="2"/>
        <v>0.94023462233444177</v>
      </c>
      <c r="L26" s="18"/>
    </row>
    <row r="27" spans="1:12">
      <c r="A27" s="16"/>
      <c r="B27" s="11" t="s">
        <v>20</v>
      </c>
      <c r="C27" s="25">
        <v>20.606666666666666</v>
      </c>
      <c r="D27" s="25">
        <v>18.925333333333331</v>
      </c>
      <c r="E27" s="25">
        <v>17.782</v>
      </c>
      <c r="F27" s="25">
        <v>22.253</v>
      </c>
      <c r="G27" s="26">
        <v>24.71766666666667</v>
      </c>
      <c r="H27" s="28">
        <f t="shared" si="0"/>
        <v>11.07566021060833</v>
      </c>
      <c r="I27" s="27">
        <f t="shared" si="4"/>
        <v>25.143403441682601</v>
      </c>
      <c r="J27" s="28">
        <f t="shared" si="1"/>
        <v>1.0453556017727048</v>
      </c>
      <c r="K27" s="27">
        <f t="shared" si="2"/>
        <v>0.90884128216064586</v>
      </c>
      <c r="L27" s="18"/>
    </row>
    <row r="28" spans="1:12">
      <c r="A28" s="16"/>
      <c r="B28" s="11" t="s">
        <v>9</v>
      </c>
      <c r="C28" s="25">
        <v>17.589333333333332</v>
      </c>
      <c r="D28" s="25">
        <v>17.784666666666666</v>
      </c>
      <c r="E28" s="25">
        <v>21.442333333333334</v>
      </c>
      <c r="F28" s="25">
        <v>24.172666666666668</v>
      </c>
      <c r="G28" s="26">
        <v>24.709333333333333</v>
      </c>
      <c r="H28" s="28">
        <f t="shared" si="0"/>
        <v>2.2201384483852227</v>
      </c>
      <c r="I28" s="27">
        <f t="shared" si="4"/>
        <v>12.733377897305953</v>
      </c>
      <c r="J28" s="28">
        <f t="shared" si="1"/>
        <v>1.0450031697734017</v>
      </c>
      <c r="K28" s="27">
        <f t="shared" si="2"/>
        <v>0.98724295001012197</v>
      </c>
      <c r="L28" s="18"/>
    </row>
    <row r="29" spans="1:12">
      <c r="A29" s="16"/>
      <c r="B29" s="11" t="s">
        <v>17</v>
      </c>
      <c r="C29" s="25">
        <v>23.627333333333336</v>
      </c>
      <c r="D29" s="25">
        <v>19.411333333333335</v>
      </c>
      <c r="E29" s="25">
        <v>28.361000000000001</v>
      </c>
      <c r="F29" s="25">
        <v>18.889666666666667</v>
      </c>
      <c r="G29" s="26">
        <v>20.069333333333336</v>
      </c>
      <c r="H29" s="28">
        <f t="shared" si="0"/>
        <v>6.2450369690659979</v>
      </c>
      <c r="I29" s="27">
        <f t="shared" si="4"/>
        <v>-33.395625448091856</v>
      </c>
      <c r="J29" s="28">
        <f t="shared" si="1"/>
        <v>0.8487690325614744</v>
      </c>
      <c r="K29" s="27">
        <f t="shared" si="2"/>
        <v>0.77147840169507709</v>
      </c>
      <c r="L29" s="18"/>
    </row>
    <row r="30" spans="1:12">
      <c r="A30" s="16"/>
      <c r="B30" s="11" t="s">
        <v>19</v>
      </c>
      <c r="C30" s="25">
        <v>26.448999999999998</v>
      </c>
      <c r="D30" s="25">
        <v>17.888666666666669</v>
      </c>
      <c r="E30" s="25">
        <v>15.065</v>
      </c>
      <c r="F30" s="25">
        <v>16.257000000000001</v>
      </c>
      <c r="G30" s="26">
        <v>19.417666666666666</v>
      </c>
      <c r="H30" s="28">
        <f t="shared" si="0"/>
        <v>19.441881445941213</v>
      </c>
      <c r="I30" s="27">
        <f t="shared" si="4"/>
        <v>7.9123796880185893</v>
      </c>
      <c r="J30" s="28">
        <f t="shared" si="1"/>
        <v>0.82120885021597734</v>
      </c>
      <c r="K30" s="27">
        <f t="shared" si="2"/>
        <v>0.66395689228803412</v>
      </c>
      <c r="L30" s="18"/>
    </row>
    <row r="31" spans="1:12">
      <c r="A31" s="16"/>
      <c r="B31" s="11" t="s">
        <v>12</v>
      </c>
      <c r="C31" s="25">
        <v>15.935666666666668</v>
      </c>
      <c r="D31" s="25">
        <v>21.516333333333336</v>
      </c>
      <c r="E31" s="25">
        <v>22.077333333333332</v>
      </c>
      <c r="F31" s="25">
        <v>21.536333333333332</v>
      </c>
      <c r="G31" s="26">
        <v>19.15133333333333</v>
      </c>
      <c r="H31" s="28">
        <f t="shared" si="0"/>
        <v>-11.074308532866951</v>
      </c>
      <c r="I31" s="27">
        <f t="shared" si="4"/>
        <v>-2.4504771107621726</v>
      </c>
      <c r="J31" s="28">
        <f t="shared" si="1"/>
        <v>0.80994512351825232</v>
      </c>
      <c r="K31" s="27">
        <f t="shared" si="2"/>
        <v>0.8795716891972194</v>
      </c>
      <c r="L31" s="18"/>
    </row>
    <row r="32" spans="1:12">
      <c r="A32" s="16"/>
      <c r="B32" s="11" t="s">
        <v>10</v>
      </c>
      <c r="C32" s="25">
        <v>17.578333333333333</v>
      </c>
      <c r="D32" s="25">
        <v>16.081</v>
      </c>
      <c r="E32" s="25">
        <v>20.292666666666666</v>
      </c>
      <c r="F32" s="25">
        <v>20.102999999999998</v>
      </c>
      <c r="G32" s="26">
        <v>19.05</v>
      </c>
      <c r="H32" s="28">
        <f t="shared" si="0"/>
        <v>-5.2380241754961805</v>
      </c>
      <c r="I32" s="27">
        <f t="shared" si="4"/>
        <v>-0.93465619764119268</v>
      </c>
      <c r="J32" s="28">
        <f t="shared" si="1"/>
        <v>0.80565955040672776</v>
      </c>
      <c r="K32" s="27">
        <f t="shared" si="2"/>
        <v>0.82103250327036637</v>
      </c>
      <c r="L32" s="18"/>
    </row>
    <row r="33" spans="1:14">
      <c r="A33" s="16"/>
      <c r="B33" s="11" t="s">
        <v>16</v>
      </c>
      <c r="C33" s="25">
        <v>16.352666666666668</v>
      </c>
      <c r="D33" s="25">
        <v>11.042000000000002</v>
      </c>
      <c r="E33" s="25">
        <v>10.471333333333334</v>
      </c>
      <c r="F33" s="25">
        <v>11.272333333333336</v>
      </c>
      <c r="G33" s="26">
        <v>15.584666666666669</v>
      </c>
      <c r="H33" s="28">
        <f t="shared" si="0"/>
        <v>38.255906792441664</v>
      </c>
      <c r="I33" s="27">
        <f t="shared" si="4"/>
        <v>7.6494556567135774</v>
      </c>
      <c r="J33" s="28">
        <f t="shared" si="1"/>
        <v>0.65910422781655553</v>
      </c>
      <c r="K33" s="27">
        <f t="shared" si="2"/>
        <v>0.46037666290427609</v>
      </c>
      <c r="L33" s="18"/>
    </row>
    <row r="34" spans="1:14">
      <c r="A34" s="16"/>
      <c r="B34" s="11" t="s">
        <v>13</v>
      </c>
      <c r="C34" s="25">
        <v>9.6039999999999992</v>
      </c>
      <c r="D34" s="25">
        <v>7.2976666666666672</v>
      </c>
      <c r="E34" s="25">
        <v>6.2320000000000002</v>
      </c>
      <c r="F34" s="25">
        <v>7.2869999999999999</v>
      </c>
      <c r="G34" s="26">
        <v>9.1486666666666654</v>
      </c>
      <c r="H34" s="28">
        <f t="shared" si="0"/>
        <v>25.547779150084615</v>
      </c>
      <c r="I34" s="27">
        <f t="shared" si="4"/>
        <v>16.928754813863932</v>
      </c>
      <c r="J34" s="28">
        <f t="shared" si="1"/>
        <v>0.38691394611483892</v>
      </c>
      <c r="K34" s="27">
        <f t="shared" si="2"/>
        <v>0.29761049849928672</v>
      </c>
      <c r="L34" s="18"/>
    </row>
    <row r="35" spans="1:14">
      <c r="A35" s="16"/>
      <c r="B35" s="11" t="s">
        <v>14</v>
      </c>
      <c r="C35" s="25">
        <v>13.25</v>
      </c>
      <c r="D35" s="25">
        <v>10.874000000000001</v>
      </c>
      <c r="E35" s="25">
        <v>10.140666666666666</v>
      </c>
      <c r="F35" s="25">
        <v>10.131333333333332</v>
      </c>
      <c r="G35" s="26">
        <v>9.1029999999999998</v>
      </c>
      <c r="H35" s="28">
        <f t="shared" si="0"/>
        <v>-10.150029611107447</v>
      </c>
      <c r="I35" s="27">
        <f t="shared" si="4"/>
        <v>-9.2038656235626792E-2</v>
      </c>
      <c r="J35" s="28">
        <f t="shared" si="1"/>
        <v>0.38498261875865836</v>
      </c>
      <c r="K35" s="27">
        <f t="shared" si="2"/>
        <v>0.41377674815366722</v>
      </c>
      <c r="L35" s="18"/>
    </row>
    <row r="36" spans="1:14">
      <c r="A36" s="16"/>
      <c r="B36" s="11" t="s">
        <v>18</v>
      </c>
      <c r="C36" s="25">
        <v>10.907666666666666</v>
      </c>
      <c r="D36" s="25">
        <v>7.371666666666667</v>
      </c>
      <c r="E36" s="25">
        <v>9.8170000000000002</v>
      </c>
      <c r="F36" s="25">
        <v>9.1073333333333348</v>
      </c>
      <c r="G36" s="26">
        <v>9.0246666666666666</v>
      </c>
      <c r="H36" s="28">
        <f t="shared" si="0"/>
        <v>-0.90769343386283285</v>
      </c>
      <c r="I36" s="27">
        <f t="shared" si="4"/>
        <v>-7.2289565719330318</v>
      </c>
      <c r="J36" s="28">
        <f t="shared" si="1"/>
        <v>0.38166975796520991</v>
      </c>
      <c r="K36" s="27">
        <f t="shared" si="2"/>
        <v>0.37195526462639006</v>
      </c>
      <c r="L36" s="18"/>
    </row>
    <row r="37" spans="1:14">
      <c r="A37" s="16"/>
      <c r="B37" s="11" t="s">
        <v>7</v>
      </c>
      <c r="C37" s="25">
        <v>7.0266666666666664</v>
      </c>
      <c r="D37" s="25">
        <v>6.5146666666666668</v>
      </c>
      <c r="E37" s="25">
        <v>5.382666666666668</v>
      </c>
      <c r="F37" s="25">
        <v>6.3936666666666673</v>
      </c>
      <c r="G37" s="26">
        <v>7.274</v>
      </c>
      <c r="H37" s="28">
        <f t="shared" si="0"/>
        <v>13.768833741723574</v>
      </c>
      <c r="I37" s="27">
        <f t="shared" si="4"/>
        <v>18.782511766162969</v>
      </c>
      <c r="J37" s="28">
        <f t="shared" si="1"/>
        <v>0.30763084355162923</v>
      </c>
      <c r="K37" s="27">
        <f t="shared" si="2"/>
        <v>0.26112561052627142</v>
      </c>
      <c r="L37" s="18"/>
    </row>
    <row r="38" spans="1:14">
      <c r="A38" s="16"/>
      <c r="B38" s="11" t="s">
        <v>15</v>
      </c>
      <c r="C38" s="25">
        <v>2.5760000000000001</v>
      </c>
      <c r="D38" s="25">
        <v>2.6453333333333333</v>
      </c>
      <c r="E38" s="25">
        <v>1.806</v>
      </c>
      <c r="F38" s="25">
        <v>2.2893333333333334</v>
      </c>
      <c r="G38" s="26">
        <v>2.008</v>
      </c>
      <c r="H38" s="28">
        <f t="shared" si="0"/>
        <v>-12.288875946418177</v>
      </c>
      <c r="I38" s="27">
        <f t="shared" si="4"/>
        <v>26.762643041712806</v>
      </c>
      <c r="J38" s="28">
        <f t="shared" si="1"/>
        <v>8.4922014552058223E-2</v>
      </c>
      <c r="K38" s="27">
        <f t="shared" si="2"/>
        <v>9.3499332312936334E-2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1921.6576666666667</v>
      </c>
      <c r="D13" s="26">
        <v>1738.7973333333332</v>
      </c>
      <c r="E13" s="26">
        <v>1912.5283333333334</v>
      </c>
      <c r="F13" s="26">
        <v>2270.253666666667</v>
      </c>
      <c r="G13" s="26">
        <v>2182.8389999999999</v>
      </c>
      <c r="H13" s="28">
        <f t="shared" ref="H13:H38" si="0">IF(OR(OR(G13=0,F13=0),G13=""),"",(G13/F13-1)*100)</f>
        <v>-3.850436096641785</v>
      </c>
      <c r="I13" s="27">
        <f>IF(OR(OR(G13=0,F13=0),F13=""),"",(F13/E13-1)*100)</f>
        <v>18.704315491622346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739.03599999999938</v>
      </c>
      <c r="D14" s="25">
        <f t="shared" ref="D14:F14" si="3">D13-SUM(D15:D38)</f>
        <v>753.68599999999969</v>
      </c>
      <c r="E14" s="25">
        <f t="shared" si="3"/>
        <v>787.64933333333397</v>
      </c>
      <c r="F14" s="25">
        <f t="shared" si="3"/>
        <v>925.00099999999998</v>
      </c>
      <c r="G14" s="26">
        <f>G13-SUM(G15:G38)</f>
        <v>909.24966666666705</v>
      </c>
      <c r="H14" s="28">
        <f t="shared" si="0"/>
        <v>-1.7028450059332845</v>
      </c>
      <c r="I14" s="27">
        <f>IF(OR(OR(G14=0,F14=0),F14=""),"",(F14/E14-1)*100)</f>
        <v>17.438174686874099</v>
      </c>
      <c r="J14" s="28">
        <f t="shared" si="1"/>
        <v>41.654453977900666</v>
      </c>
      <c r="K14" s="27">
        <f t="shared" si="2"/>
        <v>40.744389650437</v>
      </c>
      <c r="L14" s="18"/>
    </row>
    <row r="15" spans="1:15">
      <c r="A15" s="16"/>
      <c r="B15" s="12" t="s">
        <v>5</v>
      </c>
      <c r="C15" s="109">
        <v>356.37033333333329</v>
      </c>
      <c r="D15" s="109">
        <v>291.76533333333333</v>
      </c>
      <c r="E15" s="109">
        <v>324.33233333333334</v>
      </c>
      <c r="F15" s="109">
        <v>411.27366666666671</v>
      </c>
      <c r="G15" s="109">
        <v>350.32600000000002</v>
      </c>
      <c r="H15" s="50">
        <f t="shared" si="0"/>
        <v>-14.819248497148296</v>
      </c>
      <c r="I15" s="36">
        <f t="shared" ref="I15:I38" si="4">IF(OR(OR(G15=0,F15=0),F15=""),"",(F15/E15-1)*100)</f>
        <v>26.806249145680837</v>
      </c>
      <c r="J15" s="50">
        <f t="shared" si="1"/>
        <v>16.049099360969819</v>
      </c>
      <c r="K15" s="36">
        <f t="shared" si="2"/>
        <v>18.115758283105222</v>
      </c>
      <c r="L15" s="18"/>
      <c r="N15" s="23" t="s">
        <v>5</v>
      </c>
      <c r="O15" s="34">
        <f>J15</f>
        <v>16.049099360969819</v>
      </c>
    </row>
    <row r="16" spans="1:15">
      <c r="A16" s="16"/>
      <c r="B16" s="11" t="s">
        <v>25</v>
      </c>
      <c r="C16" s="55">
        <v>177.38700000000003</v>
      </c>
      <c r="D16" s="55">
        <v>152.36799999999999</v>
      </c>
      <c r="E16" s="55">
        <v>184.29100000000003</v>
      </c>
      <c r="F16" s="55">
        <v>235.99766666666665</v>
      </c>
      <c r="G16" s="56">
        <v>208.71933333333334</v>
      </c>
      <c r="H16" s="28">
        <f t="shared" si="0"/>
        <v>-11.55873010043884</v>
      </c>
      <c r="I16" s="27">
        <f t="shared" si="4"/>
        <v>28.057076399100666</v>
      </c>
      <c r="J16" s="28">
        <f t="shared" si="1"/>
        <v>9.561829037017084</v>
      </c>
      <c r="K16" s="27">
        <f t="shared" si="2"/>
        <v>10.395211342755969</v>
      </c>
      <c r="L16" s="18"/>
      <c r="N16" s="23" t="s">
        <v>40</v>
      </c>
      <c r="O16" s="34">
        <f>100-O15</f>
        <v>83.950900639030181</v>
      </c>
    </row>
    <row r="17" spans="1:12">
      <c r="A17" s="16"/>
      <c r="B17" s="11" t="s">
        <v>26</v>
      </c>
      <c r="C17" s="25">
        <v>104.86733333333332</v>
      </c>
      <c r="D17" s="25">
        <v>109.24566666666665</v>
      </c>
      <c r="E17" s="25">
        <v>136.07433333333336</v>
      </c>
      <c r="F17" s="25">
        <v>149.321</v>
      </c>
      <c r="G17" s="26">
        <v>151.72033333333334</v>
      </c>
      <c r="H17" s="28">
        <f t="shared" si="0"/>
        <v>1.6068291354419895</v>
      </c>
      <c r="I17" s="27">
        <f t="shared" si="4"/>
        <v>9.7348753009996791</v>
      </c>
      <c r="J17" s="28">
        <f t="shared" si="1"/>
        <v>6.9505966007265467</v>
      </c>
      <c r="K17" s="27">
        <f t="shared" si="2"/>
        <v>6.5772826267138127</v>
      </c>
      <c r="L17" s="18"/>
    </row>
    <row r="18" spans="1:12">
      <c r="A18" s="16"/>
      <c r="B18" s="11" t="s">
        <v>27</v>
      </c>
      <c r="C18" s="25">
        <v>99.209666666666678</v>
      </c>
      <c r="D18" s="25">
        <v>64.163666666666657</v>
      </c>
      <c r="E18" s="25">
        <v>70.966000000000008</v>
      </c>
      <c r="F18" s="25">
        <v>67.024000000000001</v>
      </c>
      <c r="G18" s="26">
        <v>70.661999999999992</v>
      </c>
      <c r="H18" s="28">
        <f t="shared" si="0"/>
        <v>5.4279064215803086</v>
      </c>
      <c r="I18" s="27">
        <f t="shared" si="4"/>
        <v>-5.5547727080573868</v>
      </c>
      <c r="J18" s="28">
        <f t="shared" si="1"/>
        <v>3.2371604135715</v>
      </c>
      <c r="K18" s="27">
        <f t="shared" si="2"/>
        <v>2.9522692104450585</v>
      </c>
      <c r="L18" s="18"/>
    </row>
    <row r="19" spans="1:12">
      <c r="A19" s="16"/>
      <c r="B19" s="11" t="s">
        <v>21</v>
      </c>
      <c r="C19" s="25">
        <v>54.753999999999998</v>
      </c>
      <c r="D19" s="25">
        <v>35.405666666666669</v>
      </c>
      <c r="E19" s="25">
        <v>35.240333333333332</v>
      </c>
      <c r="F19" s="25">
        <v>45.229000000000006</v>
      </c>
      <c r="G19" s="26">
        <v>58.265333333333331</v>
      </c>
      <c r="H19" s="28">
        <f t="shared" si="0"/>
        <v>28.822952825252202</v>
      </c>
      <c r="I19" s="27">
        <f t="shared" si="4"/>
        <v>28.344415962769954</v>
      </c>
      <c r="J19" s="28">
        <f t="shared" si="1"/>
        <v>2.6692455711728318</v>
      </c>
      <c r="K19" s="27">
        <f t="shared" si="2"/>
        <v>1.9922443321678738</v>
      </c>
      <c r="L19" s="18"/>
    </row>
    <row r="20" spans="1:12">
      <c r="A20" s="16"/>
      <c r="B20" s="11" t="s">
        <v>24</v>
      </c>
      <c r="C20" s="25">
        <v>37.798999999999999</v>
      </c>
      <c r="D20" s="25">
        <v>30.448666666666668</v>
      </c>
      <c r="E20" s="25">
        <v>37.88366666666667</v>
      </c>
      <c r="F20" s="25">
        <v>60.225666666666662</v>
      </c>
      <c r="G20" s="26">
        <v>57.504666666666672</v>
      </c>
      <c r="H20" s="28">
        <f t="shared" si="0"/>
        <v>-4.5180072726467513</v>
      </c>
      <c r="I20" s="27">
        <f t="shared" si="4"/>
        <v>58.975283983422912</v>
      </c>
      <c r="J20" s="28">
        <f t="shared" si="1"/>
        <v>2.6343979865975768</v>
      </c>
      <c r="K20" s="27">
        <f t="shared" si="2"/>
        <v>2.6528166235755442</v>
      </c>
      <c r="L20" s="18"/>
    </row>
    <row r="21" spans="1:12">
      <c r="A21" s="16"/>
      <c r="B21" s="11" t="s">
        <v>22</v>
      </c>
      <c r="C21" s="25">
        <v>27.139333333333337</v>
      </c>
      <c r="D21" s="25">
        <v>22.473333333333333</v>
      </c>
      <c r="E21" s="25">
        <v>27.626999999999999</v>
      </c>
      <c r="F21" s="25">
        <v>41.447666666666663</v>
      </c>
      <c r="G21" s="26">
        <v>51.062333333333335</v>
      </c>
      <c r="H21" s="28">
        <f t="shared" si="0"/>
        <v>23.197124084186505</v>
      </c>
      <c r="I21" s="27">
        <f t="shared" si="4"/>
        <v>50.025940806698756</v>
      </c>
      <c r="J21" s="28">
        <f t="shared" si="1"/>
        <v>2.3392624620200269</v>
      </c>
      <c r="K21" s="27">
        <f t="shared" si="2"/>
        <v>1.8256843838742833</v>
      </c>
      <c r="L21" s="18"/>
    </row>
    <row r="22" spans="1:12">
      <c r="A22" s="16"/>
      <c r="B22" s="11" t="s">
        <v>8</v>
      </c>
      <c r="C22" s="25">
        <v>40.090333333333326</v>
      </c>
      <c r="D22" s="25">
        <v>34.844000000000001</v>
      </c>
      <c r="E22" s="25">
        <v>44.136000000000003</v>
      </c>
      <c r="F22" s="25">
        <v>41.082000000000001</v>
      </c>
      <c r="G22" s="26">
        <v>44.346666666666664</v>
      </c>
      <c r="H22" s="28">
        <f t="shared" si="0"/>
        <v>7.9467082095970643</v>
      </c>
      <c r="I22" s="27">
        <f t="shared" si="4"/>
        <v>-6.9195214790647164</v>
      </c>
      <c r="J22" s="28">
        <f t="shared" si="1"/>
        <v>2.0316050183575913</v>
      </c>
      <c r="K22" s="27">
        <f t="shared" si="2"/>
        <v>1.8095775200451167</v>
      </c>
      <c r="L22" s="18"/>
    </row>
    <row r="23" spans="1:12">
      <c r="A23" s="16"/>
      <c r="B23" s="11" t="s">
        <v>6</v>
      </c>
      <c r="C23" s="25">
        <v>54.427999999999997</v>
      </c>
      <c r="D23" s="25">
        <v>46.21</v>
      </c>
      <c r="E23" s="25">
        <v>39.634666666666668</v>
      </c>
      <c r="F23" s="25">
        <v>52.418666666666667</v>
      </c>
      <c r="G23" s="26">
        <v>32.575000000000003</v>
      </c>
      <c r="H23" s="28">
        <f t="shared" si="0"/>
        <v>-37.856107239151434</v>
      </c>
      <c r="I23" s="27">
        <f t="shared" si="4"/>
        <v>32.254591939716072</v>
      </c>
      <c r="J23" s="28">
        <f t="shared" si="1"/>
        <v>1.4923226128908273</v>
      </c>
      <c r="K23" s="27">
        <f t="shared" si="2"/>
        <v>2.3089343466904797</v>
      </c>
      <c r="L23" s="18"/>
    </row>
    <row r="24" spans="1:12">
      <c r="A24" s="16"/>
      <c r="B24" s="11" t="s">
        <v>23</v>
      </c>
      <c r="C24" s="25">
        <v>21.632999999999999</v>
      </c>
      <c r="D24" s="25">
        <v>17.869000000000003</v>
      </c>
      <c r="E24" s="25">
        <v>23.757000000000001</v>
      </c>
      <c r="F24" s="25">
        <v>27.35466666666667</v>
      </c>
      <c r="G24" s="26">
        <v>28.972666666666665</v>
      </c>
      <c r="H24" s="28">
        <f t="shared" si="0"/>
        <v>5.9148956911678541</v>
      </c>
      <c r="I24" s="27">
        <f t="shared" si="4"/>
        <v>15.1436067965933</v>
      </c>
      <c r="J24" s="28">
        <f t="shared" si="1"/>
        <v>1.3272928817318486</v>
      </c>
      <c r="K24" s="27">
        <f t="shared" si="2"/>
        <v>1.2049167486570149</v>
      </c>
      <c r="L24" s="18"/>
    </row>
    <row r="25" spans="1:12">
      <c r="A25" s="16"/>
      <c r="B25" s="11" t="s">
        <v>11</v>
      </c>
      <c r="C25" s="25">
        <v>20.222666666666665</v>
      </c>
      <c r="D25" s="25">
        <v>19.895666666666667</v>
      </c>
      <c r="E25" s="25">
        <v>21.650333333333332</v>
      </c>
      <c r="F25" s="25">
        <v>30.300333333333331</v>
      </c>
      <c r="G25" s="26">
        <v>25.262</v>
      </c>
      <c r="H25" s="28">
        <f t="shared" si="0"/>
        <v>-16.62797989021022</v>
      </c>
      <c r="I25" s="27">
        <f t="shared" si="4"/>
        <v>39.953195485827763</v>
      </c>
      <c r="J25" s="28">
        <f t="shared" si="1"/>
        <v>1.1573001948380068</v>
      </c>
      <c r="K25" s="27">
        <f t="shared" si="2"/>
        <v>1.3346673007612508</v>
      </c>
      <c r="L25" s="18"/>
    </row>
    <row r="26" spans="1:12">
      <c r="A26" s="16"/>
      <c r="B26" s="11" t="s">
        <v>4</v>
      </c>
      <c r="C26" s="25">
        <v>21.51733333333333</v>
      </c>
      <c r="D26" s="25">
        <v>14.966666666666669</v>
      </c>
      <c r="E26" s="25">
        <v>18.684666666666669</v>
      </c>
      <c r="F26" s="25">
        <v>21.936999999999998</v>
      </c>
      <c r="G26" s="26">
        <v>24.923333333333332</v>
      </c>
      <c r="H26" s="28">
        <f t="shared" si="0"/>
        <v>13.613225752533786</v>
      </c>
      <c r="I26" s="27">
        <f t="shared" si="4"/>
        <v>17.406429514396816</v>
      </c>
      <c r="J26" s="28">
        <f t="shared" si="1"/>
        <v>1.1417852316791726</v>
      </c>
      <c r="K26" s="27">
        <f t="shared" si="2"/>
        <v>0.96627968592643299</v>
      </c>
      <c r="L26" s="18"/>
    </row>
    <row r="27" spans="1:12">
      <c r="A27" s="16"/>
      <c r="B27" s="11" t="s">
        <v>20</v>
      </c>
      <c r="C27" s="25">
        <v>19.787666666666667</v>
      </c>
      <c r="D27" s="25">
        <v>17.670333333333332</v>
      </c>
      <c r="E27" s="25">
        <v>17.288</v>
      </c>
      <c r="F27" s="25">
        <v>21.320333333333334</v>
      </c>
      <c r="G27" s="26">
        <v>23.98</v>
      </c>
      <c r="H27" s="28">
        <f t="shared" si="0"/>
        <v>12.474789324744773</v>
      </c>
      <c r="I27" s="27">
        <f t="shared" si="4"/>
        <v>23.324463982724055</v>
      </c>
      <c r="J27" s="28">
        <f t="shared" si="1"/>
        <v>1.0985693402032859</v>
      </c>
      <c r="K27" s="27">
        <f t="shared" si="2"/>
        <v>0.93911678885810257</v>
      </c>
      <c r="L27" s="18"/>
    </row>
    <row r="28" spans="1:12">
      <c r="A28" s="16"/>
      <c r="B28" s="11" t="s">
        <v>9</v>
      </c>
      <c r="C28" s="25">
        <v>16.116</v>
      </c>
      <c r="D28" s="25">
        <v>17.137</v>
      </c>
      <c r="E28" s="25">
        <v>20.356999999999999</v>
      </c>
      <c r="F28" s="25">
        <v>23.528999999999996</v>
      </c>
      <c r="G28" s="26">
        <v>23.840999999999998</v>
      </c>
      <c r="H28" s="28">
        <f t="shared" si="0"/>
        <v>1.3260232054060905</v>
      </c>
      <c r="I28" s="27">
        <f t="shared" si="4"/>
        <v>15.581863732377066</v>
      </c>
      <c r="J28" s="28">
        <f t="shared" si="1"/>
        <v>1.0922014862296303</v>
      </c>
      <c r="K28" s="27">
        <f t="shared" si="2"/>
        <v>1.0364040083039177</v>
      </c>
      <c r="L28" s="18"/>
    </row>
    <row r="29" spans="1:12">
      <c r="A29" s="16"/>
      <c r="B29" s="11" t="s">
        <v>12</v>
      </c>
      <c r="C29" s="25">
        <v>15.109333333333334</v>
      </c>
      <c r="D29" s="25">
        <v>19.788666666666668</v>
      </c>
      <c r="E29" s="25">
        <v>21.813666666666666</v>
      </c>
      <c r="F29" s="25">
        <v>21.179666666666666</v>
      </c>
      <c r="G29" s="26">
        <v>18.581666666666663</v>
      </c>
      <c r="H29" s="28">
        <f t="shared" si="0"/>
        <v>-12.266482003179158</v>
      </c>
      <c r="I29" s="27">
        <f t="shared" si="4"/>
        <v>-2.9064348038691401</v>
      </c>
      <c r="J29" s="28">
        <f t="shared" si="1"/>
        <v>0.85126143827678835</v>
      </c>
      <c r="K29" s="27">
        <f t="shared" si="2"/>
        <v>0.93292071179711045</v>
      </c>
      <c r="L29" s="18"/>
    </row>
    <row r="30" spans="1:12">
      <c r="A30" s="16"/>
      <c r="B30" s="11" t="s">
        <v>10</v>
      </c>
      <c r="C30" s="25">
        <v>15.694666666666668</v>
      </c>
      <c r="D30" s="25">
        <v>15.286999999999999</v>
      </c>
      <c r="E30" s="25">
        <v>18.981333333333335</v>
      </c>
      <c r="F30" s="25">
        <v>18.79</v>
      </c>
      <c r="G30" s="26">
        <v>17.933666666666667</v>
      </c>
      <c r="H30" s="28">
        <f t="shared" si="0"/>
        <v>-4.5573886819230029</v>
      </c>
      <c r="I30" s="27">
        <f t="shared" si="4"/>
        <v>-1.0080078673784909</v>
      </c>
      <c r="J30" s="28">
        <f t="shared" si="1"/>
        <v>0.82157532766579056</v>
      </c>
      <c r="K30" s="27">
        <f t="shared" si="2"/>
        <v>0.82766081499556343</v>
      </c>
      <c r="L30" s="18"/>
    </row>
    <row r="31" spans="1:12">
      <c r="A31" s="16"/>
      <c r="B31" s="11" t="s">
        <v>17</v>
      </c>
      <c r="C31" s="25">
        <v>22.350999999999999</v>
      </c>
      <c r="D31" s="25">
        <v>17.991</v>
      </c>
      <c r="E31" s="25">
        <v>28.138000000000002</v>
      </c>
      <c r="F31" s="25">
        <v>17.644000000000002</v>
      </c>
      <c r="G31" s="26">
        <v>17.916666666666668</v>
      </c>
      <c r="H31" s="28">
        <f t="shared" si="0"/>
        <v>1.5453789768004267</v>
      </c>
      <c r="I31" s="27">
        <f t="shared" si="4"/>
        <v>-37.294761532447218</v>
      </c>
      <c r="J31" s="28">
        <f t="shared" si="1"/>
        <v>0.82079652538124293</v>
      </c>
      <c r="K31" s="27">
        <f t="shared" si="2"/>
        <v>0.77718187438966069</v>
      </c>
      <c r="L31" s="18"/>
    </row>
    <row r="32" spans="1:12">
      <c r="A32" s="16"/>
      <c r="B32" s="11" t="s">
        <v>19</v>
      </c>
      <c r="C32" s="25">
        <v>24.628666666666664</v>
      </c>
      <c r="D32" s="25">
        <v>16.789666666666665</v>
      </c>
      <c r="E32" s="25">
        <v>14.549666666666667</v>
      </c>
      <c r="F32" s="25">
        <v>15.533333333333333</v>
      </c>
      <c r="G32" s="26">
        <v>17.542999999999999</v>
      </c>
      <c r="H32" s="28">
        <f t="shared" si="0"/>
        <v>12.937768240343338</v>
      </c>
      <c r="I32" s="27">
        <f t="shared" si="4"/>
        <v>6.7607505326582551</v>
      </c>
      <c r="J32" s="28">
        <f t="shared" si="1"/>
        <v>0.80367814575422192</v>
      </c>
      <c r="K32" s="27">
        <f t="shared" si="2"/>
        <v>0.68421135318065041</v>
      </c>
      <c r="L32" s="18"/>
    </row>
    <row r="33" spans="1:14">
      <c r="A33" s="16"/>
      <c r="B33" s="11" t="s">
        <v>16</v>
      </c>
      <c r="C33" s="25">
        <v>14.302999999999999</v>
      </c>
      <c r="D33" s="25">
        <v>9.7859999999999996</v>
      </c>
      <c r="E33" s="25">
        <v>9.0809999999999995</v>
      </c>
      <c r="F33" s="25">
        <v>10.469666666666667</v>
      </c>
      <c r="G33" s="26">
        <v>14.882666666666665</v>
      </c>
      <c r="H33" s="28">
        <f t="shared" si="0"/>
        <v>42.150339074787468</v>
      </c>
      <c r="I33" s="27">
        <f t="shared" si="4"/>
        <v>15.292001615093787</v>
      </c>
      <c r="J33" s="28">
        <f t="shared" si="1"/>
        <v>0.6818032235390088</v>
      </c>
      <c r="K33" s="27">
        <f t="shared" si="2"/>
        <v>0.46116726163199673</v>
      </c>
      <c r="L33" s="18"/>
    </row>
    <row r="34" spans="1:14">
      <c r="A34" s="16"/>
      <c r="B34" s="11" t="s">
        <v>18</v>
      </c>
      <c r="C34" s="25">
        <v>10.335333333333333</v>
      </c>
      <c r="D34" s="25">
        <v>7.1146666666666674</v>
      </c>
      <c r="E34" s="25">
        <v>9.5086666666666684</v>
      </c>
      <c r="F34" s="25">
        <v>8.9679999999999982</v>
      </c>
      <c r="G34" s="26">
        <v>8.7623333333333342</v>
      </c>
      <c r="H34" s="28">
        <f t="shared" si="0"/>
        <v>-2.2933392804043717</v>
      </c>
      <c r="I34" s="27">
        <f t="shared" si="4"/>
        <v>-5.6860408048797995</v>
      </c>
      <c r="J34" s="28">
        <f t="shared" si="1"/>
        <v>0.40141913046877642</v>
      </c>
      <c r="K34" s="27">
        <f t="shared" si="2"/>
        <v>0.39502193660884577</v>
      </c>
      <c r="L34" s="18"/>
    </row>
    <row r="35" spans="1:14">
      <c r="A35" s="16"/>
      <c r="B35" s="11" t="s">
        <v>14</v>
      </c>
      <c r="C35" s="25">
        <v>11.734666666666667</v>
      </c>
      <c r="D35" s="25">
        <v>8.9506666666666685</v>
      </c>
      <c r="E35" s="25">
        <v>8.6490000000000009</v>
      </c>
      <c r="F35" s="25">
        <v>9.343</v>
      </c>
      <c r="G35" s="26">
        <v>8.5589999999999993</v>
      </c>
      <c r="H35" s="28">
        <f t="shared" si="0"/>
        <v>-8.3913090013914235</v>
      </c>
      <c r="I35" s="27">
        <f t="shared" si="4"/>
        <v>8.0240490230084394</v>
      </c>
      <c r="J35" s="28">
        <f t="shared" si="1"/>
        <v>0.39210404432026369</v>
      </c>
      <c r="K35" s="27">
        <f t="shared" si="2"/>
        <v>0.41153991455580363</v>
      </c>
      <c r="L35" s="18"/>
    </row>
    <row r="36" spans="1:14">
      <c r="A36" s="16"/>
      <c r="B36" s="11" t="s">
        <v>13</v>
      </c>
      <c r="C36" s="25">
        <v>8.4379999999999988</v>
      </c>
      <c r="D36" s="25">
        <v>6.8313333333333333</v>
      </c>
      <c r="E36" s="25">
        <v>5.3846666666666669</v>
      </c>
      <c r="F36" s="25">
        <v>6.6863333333333337</v>
      </c>
      <c r="G36" s="26">
        <v>8.27</v>
      </c>
      <c r="H36" s="28">
        <f t="shared" si="0"/>
        <v>23.685128869833981</v>
      </c>
      <c r="I36" s="27">
        <f t="shared" si="4"/>
        <v>24.173579299244775</v>
      </c>
      <c r="J36" s="28">
        <f t="shared" si="1"/>
        <v>0.37886440548295131</v>
      </c>
      <c r="K36" s="27">
        <f t="shared" si="2"/>
        <v>0.29451921745602289</v>
      </c>
      <c r="L36" s="18"/>
    </row>
    <row r="37" spans="1:14">
      <c r="A37" s="16"/>
      <c r="B37" s="11" t="s">
        <v>7</v>
      </c>
      <c r="C37" s="25">
        <v>6.43</v>
      </c>
      <c r="D37" s="25">
        <v>5.6859999999999999</v>
      </c>
      <c r="E37" s="25">
        <v>5.112333333333333</v>
      </c>
      <c r="F37" s="25">
        <v>6.019333333333333</v>
      </c>
      <c r="G37" s="26">
        <v>7.0750000000000002</v>
      </c>
      <c r="H37" s="28">
        <f t="shared" si="0"/>
        <v>17.53793332594973</v>
      </c>
      <c r="I37" s="27">
        <f t="shared" si="4"/>
        <v>17.741409662906694</v>
      </c>
      <c r="J37" s="28">
        <f t="shared" si="1"/>
        <v>0.32411918606915124</v>
      </c>
      <c r="K37" s="27">
        <f t="shared" si="2"/>
        <v>0.26513924068103401</v>
      </c>
      <c r="L37" s="18"/>
    </row>
    <row r="38" spans="1:14">
      <c r="A38" s="16"/>
      <c r="B38" s="11" t="s">
        <v>15</v>
      </c>
      <c r="C38" s="25">
        <v>2.2753333333333332</v>
      </c>
      <c r="D38" s="25">
        <v>2.4233333333333333</v>
      </c>
      <c r="E38" s="25">
        <v>1.7383333333333333</v>
      </c>
      <c r="F38" s="25">
        <v>2.1586666666666665</v>
      </c>
      <c r="G38" s="26">
        <v>1.9046666666666667</v>
      </c>
      <c r="H38" s="28">
        <f t="shared" si="0"/>
        <v>-11.766522544780722</v>
      </c>
      <c r="I38" s="27">
        <f t="shared" si="4"/>
        <v>24.180249280920417</v>
      </c>
      <c r="J38" s="28">
        <f t="shared" si="1"/>
        <v>8.72563971354125E-2</v>
      </c>
      <c r="K38" s="27">
        <f t="shared" si="2"/>
        <v>9.5084822386220846E-2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213.821</v>
      </c>
      <c r="D13" s="26">
        <v>198.07233333333332</v>
      </c>
      <c r="E13" s="26">
        <v>155.96233333333331</v>
      </c>
      <c r="F13" s="26">
        <v>178.24866666666671</v>
      </c>
      <c r="G13" s="26">
        <v>181.68333333333331</v>
      </c>
      <c r="H13" s="28">
        <f t="shared" ref="H13:H38" si="0">IF(OR(OR(G13=0,F13=0),G13=""),"",(G13/F13-1)*100)</f>
        <v>1.9268961338653856</v>
      </c>
      <c r="I13" s="27">
        <f>IF(OR(OR(G13=0,F13=0),F13=""),"",(F13/E13-1)*100)</f>
        <v>14.289561368450121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123.62433333333334</v>
      </c>
      <c r="D14" s="25">
        <f t="shared" ref="D14:G14" si="3">D13-SUM(D15:D38)</f>
        <v>110.90966666666668</v>
      </c>
      <c r="E14" s="25">
        <f t="shared" si="3"/>
        <v>88.280333333333303</v>
      </c>
      <c r="F14" s="25">
        <f t="shared" si="3"/>
        <v>97.812666666666715</v>
      </c>
      <c r="G14" s="26">
        <f t="shared" si="3"/>
        <v>115.04866666666663</v>
      </c>
      <c r="H14" s="28">
        <f t="shared" si="0"/>
        <v>17.62143962267999</v>
      </c>
      <c r="I14" s="27">
        <f>IF(OR(OR(G14=0,F14=0),F14=""),"",(F14/E14-1)*100)</f>
        <v>10.797799434377708</v>
      </c>
      <c r="J14" s="28">
        <f t="shared" si="1"/>
        <v>63.323731767727722</v>
      </c>
      <c r="K14" s="27">
        <f t="shared" si="2"/>
        <v>54.874276759433457</v>
      </c>
      <c r="L14" s="18"/>
    </row>
    <row r="15" spans="1:15">
      <c r="A15" s="16"/>
      <c r="B15" s="11" t="s">
        <v>25</v>
      </c>
      <c r="C15" s="25">
        <v>8.7736666666666654</v>
      </c>
      <c r="D15" s="25">
        <v>10.119333333333334</v>
      </c>
      <c r="E15" s="25">
        <v>13.605</v>
      </c>
      <c r="F15" s="25">
        <v>19.022000000000002</v>
      </c>
      <c r="G15" s="26">
        <v>15.286666666666667</v>
      </c>
      <c r="H15" s="28">
        <f t="shared" si="0"/>
        <v>-19.636911646164101</v>
      </c>
      <c r="I15" s="27">
        <f t="shared" ref="I15:I38" si="4">IF(OR(OR(G15=0,F15=0),F15=""),"",(F15/E15-1)*100)</f>
        <v>39.816244027930914</v>
      </c>
      <c r="J15" s="28">
        <f t="shared" si="1"/>
        <v>8.4139069810109177</v>
      </c>
      <c r="K15" s="27">
        <f t="shared" si="2"/>
        <v>10.671608576782246</v>
      </c>
      <c r="L15" s="18"/>
      <c r="N15" s="23" t="s">
        <v>5</v>
      </c>
      <c r="O15" s="34">
        <f>J16</f>
        <v>5.7451609944041842</v>
      </c>
    </row>
    <row r="16" spans="1:15">
      <c r="A16" s="16"/>
      <c r="B16" s="12" t="s">
        <v>5</v>
      </c>
      <c r="C16" s="109">
        <v>30.331999999999997</v>
      </c>
      <c r="D16" s="109">
        <v>32.49</v>
      </c>
      <c r="E16" s="109">
        <v>16.067</v>
      </c>
      <c r="F16" s="109">
        <v>24.635333333333335</v>
      </c>
      <c r="G16" s="109">
        <v>10.438000000000001</v>
      </c>
      <c r="H16" s="50">
        <f t="shared" si="0"/>
        <v>-57.629962384650767</v>
      </c>
      <c r="I16" s="36">
        <f t="shared" si="4"/>
        <v>53.32876911267401</v>
      </c>
      <c r="J16" s="50">
        <f t="shared" si="1"/>
        <v>5.7451609944041842</v>
      </c>
      <c r="K16" s="36">
        <f t="shared" si="2"/>
        <v>13.820767242765722</v>
      </c>
      <c r="L16" s="18"/>
      <c r="N16" s="23" t="s">
        <v>40</v>
      </c>
      <c r="O16" s="34">
        <f>100-O15</f>
        <v>94.254839005595812</v>
      </c>
    </row>
    <row r="17" spans="1:12">
      <c r="A17" s="16"/>
      <c r="B17" s="11" t="s">
        <v>26</v>
      </c>
      <c r="C17" s="25">
        <v>12.805666666666667</v>
      </c>
      <c r="D17" s="25">
        <v>10.290999999999999</v>
      </c>
      <c r="E17" s="25">
        <v>13.767333333333335</v>
      </c>
      <c r="F17" s="25">
        <v>11.23</v>
      </c>
      <c r="G17" s="26">
        <v>9.072000000000001</v>
      </c>
      <c r="H17" s="28">
        <f t="shared" si="0"/>
        <v>-19.216384683882449</v>
      </c>
      <c r="I17" s="27">
        <f t="shared" si="4"/>
        <v>-18.430100237276648</v>
      </c>
      <c r="J17" s="28">
        <f t="shared" si="1"/>
        <v>4.9933033666636106</v>
      </c>
      <c r="K17" s="27">
        <f t="shared" si="2"/>
        <v>6.300187378680719</v>
      </c>
      <c r="L17" s="18"/>
    </row>
    <row r="18" spans="1:12">
      <c r="A18" s="16"/>
      <c r="B18" s="11" t="s">
        <v>8</v>
      </c>
      <c r="C18" s="25">
        <v>2.9559999999999995</v>
      </c>
      <c r="D18" s="25">
        <v>3.5676666666666663</v>
      </c>
      <c r="E18" s="25">
        <v>2.8580000000000001</v>
      </c>
      <c r="F18" s="25">
        <v>1.8766666666666667</v>
      </c>
      <c r="G18" s="26">
        <v>4.5916666666666668</v>
      </c>
      <c r="H18" s="28">
        <f t="shared" si="0"/>
        <v>144.6714031971581</v>
      </c>
      <c r="I18" s="27">
        <f t="shared" si="4"/>
        <v>-34.336365756939593</v>
      </c>
      <c r="J18" s="28">
        <f t="shared" si="1"/>
        <v>2.5272910742133754</v>
      </c>
      <c r="K18" s="27">
        <f t="shared" si="2"/>
        <v>1.0528362998507701</v>
      </c>
      <c r="L18" s="18"/>
    </row>
    <row r="19" spans="1:12">
      <c r="A19" s="16"/>
      <c r="B19" s="11" t="s">
        <v>27</v>
      </c>
      <c r="C19" s="25">
        <v>3.640333333333333</v>
      </c>
      <c r="D19" s="25">
        <v>3.6586666666666665</v>
      </c>
      <c r="E19" s="25">
        <v>3.4966666666666666</v>
      </c>
      <c r="F19" s="25">
        <v>3.5193333333333334</v>
      </c>
      <c r="G19" s="26">
        <v>3.704333333333333</v>
      </c>
      <c r="H19" s="28">
        <f t="shared" si="0"/>
        <v>5.2566774010229134</v>
      </c>
      <c r="I19" s="27">
        <f t="shared" si="4"/>
        <v>0.64823641563394041</v>
      </c>
      <c r="J19" s="28">
        <f t="shared" si="1"/>
        <v>2.0388955141730118</v>
      </c>
      <c r="K19" s="27">
        <f t="shared" si="2"/>
        <v>1.9743953203951032</v>
      </c>
      <c r="L19" s="18"/>
    </row>
    <row r="20" spans="1:12">
      <c r="A20" s="16"/>
      <c r="B20" s="11" t="s">
        <v>21</v>
      </c>
      <c r="C20" s="25">
        <v>3.081</v>
      </c>
      <c r="D20" s="25">
        <v>3.0763333333333338</v>
      </c>
      <c r="E20" s="25">
        <v>1.413</v>
      </c>
      <c r="F20" s="25">
        <v>2.4073333333333333</v>
      </c>
      <c r="G20" s="26">
        <v>3.6956666666666664</v>
      </c>
      <c r="H20" s="28">
        <f t="shared" si="0"/>
        <v>53.517031293270549</v>
      </c>
      <c r="I20" s="27">
        <f t="shared" si="4"/>
        <v>70.370370370370367</v>
      </c>
      <c r="J20" s="28">
        <f t="shared" si="1"/>
        <v>2.0341253096046237</v>
      </c>
      <c r="K20" s="27">
        <f t="shared" si="2"/>
        <v>1.3505477366824619</v>
      </c>
      <c r="L20" s="18"/>
    </row>
    <row r="21" spans="1:12">
      <c r="A21" s="16"/>
      <c r="B21" s="11" t="s">
        <v>22</v>
      </c>
      <c r="C21" s="25">
        <v>2.3086666666666669</v>
      </c>
      <c r="D21" s="25">
        <v>3.1063333333333332</v>
      </c>
      <c r="E21" s="25">
        <v>2.4116666666666666</v>
      </c>
      <c r="F21" s="25">
        <v>1.0573333333333332</v>
      </c>
      <c r="G21" s="26">
        <v>2.3403333333333332</v>
      </c>
      <c r="H21" s="28">
        <f t="shared" si="0"/>
        <v>121.34300126103406</v>
      </c>
      <c r="I21" s="27">
        <f t="shared" si="4"/>
        <v>-56.157567380787846</v>
      </c>
      <c r="J21" s="28">
        <f t="shared" si="1"/>
        <v>1.2881387028712963</v>
      </c>
      <c r="K21" s="27">
        <f t="shared" si="2"/>
        <v>0.59317881760686364</v>
      </c>
      <c r="L21" s="18"/>
    </row>
    <row r="22" spans="1:12">
      <c r="A22" s="16"/>
      <c r="B22" s="11" t="s">
        <v>17</v>
      </c>
      <c r="C22" s="25">
        <v>1.2763333333333333</v>
      </c>
      <c r="D22" s="25">
        <v>1.42</v>
      </c>
      <c r="E22" s="25">
        <v>0.22233333333333336</v>
      </c>
      <c r="F22" s="25">
        <v>1.2453333333333334</v>
      </c>
      <c r="G22" s="26">
        <v>2.1526666666666667</v>
      </c>
      <c r="H22" s="28">
        <f t="shared" si="0"/>
        <v>72.85867237687367</v>
      </c>
      <c r="I22" s="27">
        <f t="shared" si="4"/>
        <v>460.11994002998495</v>
      </c>
      <c r="J22" s="28">
        <f t="shared" si="1"/>
        <v>1.1848454270250437</v>
      </c>
      <c r="K22" s="27">
        <f t="shared" si="2"/>
        <v>0.69864945226331743</v>
      </c>
      <c r="L22" s="18"/>
    </row>
    <row r="23" spans="1:12">
      <c r="A23" s="16"/>
      <c r="B23" s="11" t="s">
        <v>24</v>
      </c>
      <c r="C23" s="25">
        <v>1.8063333333333331</v>
      </c>
      <c r="D23" s="25">
        <v>2.085</v>
      </c>
      <c r="E23" s="25">
        <v>1.5816666666666668</v>
      </c>
      <c r="F23" s="25">
        <v>2.2650000000000001</v>
      </c>
      <c r="G23" s="26">
        <v>2.0263333333333331</v>
      </c>
      <c r="H23" s="28">
        <f t="shared" si="0"/>
        <v>-10.537159676232545</v>
      </c>
      <c r="I23" s="27">
        <f t="shared" si="4"/>
        <v>43.203371970495262</v>
      </c>
      <c r="J23" s="28">
        <f t="shared" si="1"/>
        <v>1.1153105219704613</v>
      </c>
      <c r="K23" s="27">
        <f t="shared" si="2"/>
        <v>1.2706967420046151</v>
      </c>
      <c r="L23" s="18"/>
    </row>
    <row r="24" spans="1:12">
      <c r="A24" s="16"/>
      <c r="B24" s="11" t="s">
        <v>19</v>
      </c>
      <c r="C24" s="25">
        <v>1.8203333333333334</v>
      </c>
      <c r="D24" s="25">
        <v>1.099</v>
      </c>
      <c r="E24" s="25">
        <v>0.51566666666666661</v>
      </c>
      <c r="F24" s="25">
        <v>0.72366666666666679</v>
      </c>
      <c r="G24" s="26">
        <v>1.8746666666666669</v>
      </c>
      <c r="H24" s="28">
        <f t="shared" si="0"/>
        <v>159.05112851220636</v>
      </c>
      <c r="I24" s="27">
        <f t="shared" si="4"/>
        <v>40.336134453781547</v>
      </c>
      <c r="J24" s="28">
        <f t="shared" si="1"/>
        <v>1.0318319420236679</v>
      </c>
      <c r="K24" s="27">
        <f t="shared" si="2"/>
        <v>0.40598714155879612</v>
      </c>
      <c r="L24" s="18"/>
    </row>
    <row r="25" spans="1:12">
      <c r="A25" s="16"/>
      <c r="B25" s="11" t="s">
        <v>6</v>
      </c>
      <c r="C25" s="25">
        <v>4.9866666666666672</v>
      </c>
      <c r="D25" s="25">
        <v>2.7426666666666666</v>
      </c>
      <c r="E25" s="25">
        <v>1.1340000000000001</v>
      </c>
      <c r="F25" s="25">
        <v>0.83800000000000008</v>
      </c>
      <c r="G25" s="26">
        <v>1.7233333333333334</v>
      </c>
      <c r="H25" s="28">
        <f t="shared" si="0"/>
        <v>105.64836913285598</v>
      </c>
      <c r="I25" s="27">
        <f t="shared" si="4"/>
        <v>-26.102292768959433</v>
      </c>
      <c r="J25" s="28">
        <f t="shared" si="1"/>
        <v>0.94853683148335022</v>
      </c>
      <c r="K25" s="27">
        <f t="shared" si="2"/>
        <v>0.47012974384100109</v>
      </c>
      <c r="L25" s="18"/>
    </row>
    <row r="26" spans="1:12">
      <c r="A26" s="16"/>
      <c r="B26" s="11" t="s">
        <v>23</v>
      </c>
      <c r="C26" s="25">
        <v>1.9396666666666667</v>
      </c>
      <c r="D26" s="25">
        <v>1.7843333333333333</v>
      </c>
      <c r="E26" s="25">
        <v>1.61</v>
      </c>
      <c r="F26" s="25">
        <v>3.5303333333333335</v>
      </c>
      <c r="G26" s="26">
        <v>1.5253333333333332</v>
      </c>
      <c r="H26" s="28">
        <f t="shared" si="0"/>
        <v>-56.793503918421308</v>
      </c>
      <c r="I26" s="27">
        <f t="shared" si="4"/>
        <v>119.27536231884059</v>
      </c>
      <c r="J26" s="28">
        <f t="shared" si="1"/>
        <v>0.83955600403632702</v>
      </c>
      <c r="K26" s="27">
        <f t="shared" si="2"/>
        <v>1.9805664745505338</v>
      </c>
      <c r="L26" s="18"/>
    </row>
    <row r="27" spans="1:12">
      <c r="A27" s="16"/>
      <c r="B27" s="11" t="s">
        <v>11</v>
      </c>
      <c r="C27" s="25">
        <v>0.64800000000000002</v>
      </c>
      <c r="D27" s="25">
        <v>0.73533333333333328</v>
      </c>
      <c r="E27" s="25">
        <v>0.35400000000000004</v>
      </c>
      <c r="F27" s="25">
        <v>0.91933333333333334</v>
      </c>
      <c r="G27" s="26">
        <v>1.1293333333333333</v>
      </c>
      <c r="H27" s="28">
        <f t="shared" si="0"/>
        <v>22.842639593908622</v>
      </c>
      <c r="I27" s="27">
        <f t="shared" si="4"/>
        <v>159.69868173258001</v>
      </c>
      <c r="J27" s="28">
        <f t="shared" si="1"/>
        <v>0.62159434914228062</v>
      </c>
      <c r="K27" s="27">
        <f t="shared" si="2"/>
        <v>0.51575888365691358</v>
      </c>
      <c r="L27" s="18"/>
    </row>
    <row r="28" spans="1:12">
      <c r="A28" s="16"/>
      <c r="B28" s="11" t="s">
        <v>10</v>
      </c>
      <c r="C28" s="25">
        <v>1.8833333333333335</v>
      </c>
      <c r="D28" s="25">
        <v>0.79399999999999993</v>
      </c>
      <c r="E28" s="25">
        <v>1.3113333333333335</v>
      </c>
      <c r="F28" s="25">
        <v>1.3133333333333335</v>
      </c>
      <c r="G28" s="26">
        <v>1.1163333333333334</v>
      </c>
      <c r="H28" s="28">
        <f t="shared" si="0"/>
        <v>-15.000000000000002</v>
      </c>
      <c r="I28" s="27">
        <f t="shared" si="4"/>
        <v>0.15251652262329163</v>
      </c>
      <c r="J28" s="28">
        <f t="shared" si="1"/>
        <v>0.61443904228969837</v>
      </c>
      <c r="K28" s="27">
        <f t="shared" si="2"/>
        <v>0.7367984052241624</v>
      </c>
      <c r="L28" s="18"/>
    </row>
    <row r="29" spans="1:12">
      <c r="A29" s="16"/>
      <c r="B29" s="11" t="s">
        <v>4</v>
      </c>
      <c r="C29" s="25">
        <v>2.6193333333333335</v>
      </c>
      <c r="D29" s="25">
        <v>1.609</v>
      </c>
      <c r="E29" s="25">
        <v>1.113</v>
      </c>
      <c r="F29" s="25">
        <v>1.0846666666666667</v>
      </c>
      <c r="G29" s="26">
        <v>1.0923333333333334</v>
      </c>
      <c r="H29" s="28">
        <f t="shared" si="0"/>
        <v>0.70682237246466606</v>
      </c>
      <c r="I29" s="27">
        <f t="shared" si="4"/>
        <v>-2.5456723569931117</v>
      </c>
      <c r="J29" s="28">
        <f t="shared" si="1"/>
        <v>0.60122924502339248</v>
      </c>
      <c r="K29" s="27">
        <f t="shared" si="2"/>
        <v>0.60851320065975234</v>
      </c>
      <c r="L29" s="18"/>
    </row>
    <row r="30" spans="1:12">
      <c r="A30" s="16"/>
      <c r="B30" s="11" t="s">
        <v>13</v>
      </c>
      <c r="C30" s="25">
        <v>1.1660000000000001</v>
      </c>
      <c r="D30" s="25">
        <v>0.46666666666666662</v>
      </c>
      <c r="E30" s="25">
        <v>0.84799999999999998</v>
      </c>
      <c r="F30" s="25">
        <v>0.60033333333333339</v>
      </c>
      <c r="G30" s="26">
        <v>0.8786666666666666</v>
      </c>
      <c r="H30" s="28">
        <f t="shared" si="0"/>
        <v>46.363131593559118</v>
      </c>
      <c r="I30" s="27">
        <f t="shared" si="4"/>
        <v>-29.20597484276729</v>
      </c>
      <c r="J30" s="28">
        <f t="shared" si="1"/>
        <v>0.48362535547197505</v>
      </c>
      <c r="K30" s="27">
        <f t="shared" si="2"/>
        <v>0.33679541314942041</v>
      </c>
      <c r="L30" s="18"/>
    </row>
    <row r="31" spans="1:12">
      <c r="A31" s="16"/>
      <c r="B31" s="11" t="s">
        <v>9</v>
      </c>
      <c r="C31" s="25">
        <v>1.4733333333333334</v>
      </c>
      <c r="D31" s="25">
        <v>0.64766666666666672</v>
      </c>
      <c r="E31" s="25">
        <v>1.0860000000000001</v>
      </c>
      <c r="F31" s="25">
        <v>0.64300000000000002</v>
      </c>
      <c r="G31" s="26">
        <v>0.86833333333333329</v>
      </c>
      <c r="H31" s="28">
        <f t="shared" si="0"/>
        <v>35.044064282011391</v>
      </c>
      <c r="I31" s="27">
        <f t="shared" si="4"/>
        <v>-40.791896869244937</v>
      </c>
      <c r="J31" s="28">
        <f t="shared" si="1"/>
        <v>0.47793780387120449</v>
      </c>
      <c r="K31" s="27">
        <f t="shared" si="2"/>
        <v>0.36073201108563685</v>
      </c>
      <c r="L31" s="18"/>
    </row>
    <row r="32" spans="1:12">
      <c r="A32" s="16"/>
      <c r="B32" s="11" t="s">
        <v>20</v>
      </c>
      <c r="C32" s="25">
        <v>0.81899999999999995</v>
      </c>
      <c r="D32" s="25">
        <v>1.2549999999999999</v>
      </c>
      <c r="E32" s="25">
        <v>0.49399999999999999</v>
      </c>
      <c r="F32" s="25">
        <v>0.93266666666666664</v>
      </c>
      <c r="G32" s="26">
        <v>0.73766666666666669</v>
      </c>
      <c r="H32" s="28">
        <f t="shared" si="0"/>
        <v>-20.907791279485345</v>
      </c>
      <c r="I32" s="27">
        <f t="shared" si="4"/>
        <v>88.798920377867745</v>
      </c>
      <c r="J32" s="28">
        <f t="shared" si="1"/>
        <v>0.40601779653242831</v>
      </c>
      <c r="K32" s="27">
        <f t="shared" si="2"/>
        <v>0.52323907051198126</v>
      </c>
      <c r="L32" s="18"/>
    </row>
    <row r="33" spans="1:14">
      <c r="A33" s="16"/>
      <c r="B33" s="11" t="s">
        <v>16</v>
      </c>
      <c r="C33" s="25">
        <v>2.0496666666666665</v>
      </c>
      <c r="D33" s="25">
        <v>1.256</v>
      </c>
      <c r="E33" s="25">
        <v>1.3906666666666665</v>
      </c>
      <c r="F33" s="25">
        <v>0.80300000000000005</v>
      </c>
      <c r="G33" s="26">
        <v>0.70199999999999996</v>
      </c>
      <c r="H33" s="28">
        <f t="shared" si="0"/>
        <v>-12.577833125778337</v>
      </c>
      <c r="I33" s="27">
        <f t="shared" si="4"/>
        <v>-42.25790987535953</v>
      </c>
      <c r="J33" s="28">
        <f t="shared" si="1"/>
        <v>0.38638657003944599</v>
      </c>
      <c r="K33" s="27">
        <f t="shared" si="2"/>
        <v>0.45049425334644849</v>
      </c>
      <c r="L33" s="18"/>
    </row>
    <row r="34" spans="1:14">
      <c r="A34" s="16"/>
      <c r="B34" s="11" t="s">
        <v>12</v>
      </c>
      <c r="C34" s="25">
        <v>0.82666666666666666</v>
      </c>
      <c r="D34" s="25">
        <v>1.728</v>
      </c>
      <c r="E34" s="25">
        <v>0.26433333333333331</v>
      </c>
      <c r="F34" s="25">
        <v>0.35666666666666669</v>
      </c>
      <c r="G34" s="26">
        <v>0.56966666666666665</v>
      </c>
      <c r="H34" s="28">
        <f t="shared" si="0"/>
        <v>59.719626168224281</v>
      </c>
      <c r="I34" s="27">
        <f t="shared" si="4"/>
        <v>34.930643127364469</v>
      </c>
      <c r="J34" s="28">
        <f t="shared" si="1"/>
        <v>0.31354921566828736</v>
      </c>
      <c r="K34" s="27">
        <f t="shared" si="2"/>
        <v>0.20009499837305933</v>
      </c>
      <c r="L34" s="18"/>
    </row>
    <row r="35" spans="1:14">
      <c r="A35" s="16"/>
      <c r="B35" s="11" t="s">
        <v>14</v>
      </c>
      <c r="C35" s="25">
        <v>1.5156666666666665</v>
      </c>
      <c r="D35" s="25">
        <v>1.9233333333333331</v>
      </c>
      <c r="E35" s="25">
        <v>1.492</v>
      </c>
      <c r="F35" s="25">
        <v>0.78799999999999992</v>
      </c>
      <c r="G35" s="26">
        <v>0.54400000000000004</v>
      </c>
      <c r="H35" s="28">
        <f t="shared" si="0"/>
        <v>-30.964467005076134</v>
      </c>
      <c r="I35" s="27">
        <f t="shared" si="4"/>
        <v>-47.184986595174273</v>
      </c>
      <c r="J35" s="28">
        <f t="shared" si="1"/>
        <v>0.2994220713695992</v>
      </c>
      <c r="K35" s="27">
        <f t="shared" si="2"/>
        <v>0.44207904313449736</v>
      </c>
      <c r="L35" s="18"/>
    </row>
    <row r="36" spans="1:14">
      <c r="A36" s="16"/>
      <c r="B36" s="11" t="s">
        <v>18</v>
      </c>
      <c r="C36" s="25">
        <v>0.57233333333333336</v>
      </c>
      <c r="D36" s="25">
        <v>0.2563333333333333</v>
      </c>
      <c r="E36" s="25">
        <v>0.30866666666666664</v>
      </c>
      <c r="F36" s="25">
        <v>0.13966666666666666</v>
      </c>
      <c r="G36" s="26">
        <v>0.26300000000000001</v>
      </c>
      <c r="H36" s="28">
        <f t="shared" si="0"/>
        <v>88.305489260143204</v>
      </c>
      <c r="I36" s="27">
        <f t="shared" si="4"/>
        <v>-54.751619870410373</v>
      </c>
      <c r="J36" s="28">
        <f t="shared" si="1"/>
        <v>0.14475736170993489</v>
      </c>
      <c r="K36" s="27">
        <f t="shared" si="2"/>
        <v>7.8354957306833506E-2</v>
      </c>
      <c r="L36" s="18"/>
    </row>
    <row r="37" spans="1:14">
      <c r="A37" s="16"/>
      <c r="B37" s="11" t="s">
        <v>7</v>
      </c>
      <c r="C37" s="25">
        <v>0.59599999999999997</v>
      </c>
      <c r="D37" s="25">
        <v>0.82900000000000007</v>
      </c>
      <c r="E37" s="25">
        <v>0.27066666666666667</v>
      </c>
      <c r="F37" s="25">
        <v>0.37399999999999994</v>
      </c>
      <c r="G37" s="26">
        <v>0.19899999999999998</v>
      </c>
      <c r="H37" s="28">
        <f t="shared" si="0"/>
        <v>-46.791443850267378</v>
      </c>
      <c r="I37" s="27">
        <f t="shared" si="4"/>
        <v>38.177339901477801</v>
      </c>
      <c r="J37" s="28">
        <f t="shared" si="1"/>
        <v>0.10953123566645262</v>
      </c>
      <c r="K37" s="27">
        <f t="shared" si="2"/>
        <v>0.20981924128464724</v>
      </c>
      <c r="L37" s="18"/>
    </row>
    <row r="38" spans="1:14">
      <c r="A38" s="16"/>
      <c r="B38" s="11" t="s">
        <v>15</v>
      </c>
      <c r="C38" s="25">
        <v>0.30066666666666664</v>
      </c>
      <c r="D38" s="25">
        <v>0.222</v>
      </c>
      <c r="E38" s="25">
        <v>6.7000000000000004E-2</v>
      </c>
      <c r="F38" s="25">
        <v>0.13099999999999998</v>
      </c>
      <c r="G38" s="26">
        <v>0.10333333333333333</v>
      </c>
      <c r="H38" s="28">
        <f t="shared" si="0"/>
        <v>-21.119592875318048</v>
      </c>
      <c r="I38" s="27">
        <f t="shared" si="4"/>
        <v>95.522388059701456</v>
      </c>
      <c r="J38" s="28">
        <f t="shared" si="1"/>
        <v>5.6875516007705719E-2</v>
      </c>
      <c r="K38" s="27">
        <f t="shared" si="2"/>
        <v>7.3492835851039537E-2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13896.729000000001</v>
      </c>
      <c r="D13" s="26">
        <v>13468.761666666667</v>
      </c>
      <c r="E13" s="26">
        <v>14136.687</v>
      </c>
      <c r="F13" s="26">
        <v>12681.782333333334</v>
      </c>
      <c r="G13" s="26">
        <v>12763.988666666666</v>
      </c>
      <c r="H13" s="28">
        <f t="shared" ref="H13:H38" si="0">IF(OR(OR(G13=0,F13=0),G13=""),"",(G13/F13-1)*100)</f>
        <v>0.64822381564819676</v>
      </c>
      <c r="I13" s="27">
        <f>IF(OR(OR(G13=0,F13=0),F13=""),"",(F13/E13-1)*100)</f>
        <v>-10.291694699519526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7208.4233333333332</v>
      </c>
      <c r="D14" s="25">
        <f t="shared" ref="D14:G14" si="3">D13-SUM(D15:D38)</f>
        <v>6994.9710000000005</v>
      </c>
      <c r="E14" s="25">
        <f t="shared" si="3"/>
        <v>7475.1170000000011</v>
      </c>
      <c r="F14" s="25">
        <f t="shared" si="3"/>
        <v>6499.5176666666694</v>
      </c>
      <c r="G14" s="26">
        <f t="shared" si="3"/>
        <v>6620.0516666666663</v>
      </c>
      <c r="H14" s="28">
        <f t="shared" si="0"/>
        <v>1.8545068446873536</v>
      </c>
      <c r="I14" s="27">
        <f>IF(OR(OR(G14=0,F14=0),F14=""),"",(F14/E14-1)*100)</f>
        <v>-13.051291817015464</v>
      </c>
      <c r="J14" s="28">
        <f t="shared" si="1"/>
        <v>51.865070077624111</v>
      </c>
      <c r="K14" s="27">
        <f t="shared" si="2"/>
        <v>51.250821815345795</v>
      </c>
      <c r="L14" s="18"/>
    </row>
    <row r="15" spans="1:15">
      <c r="A15" s="16"/>
      <c r="B15" s="12" t="s">
        <v>5</v>
      </c>
      <c r="C15" s="109">
        <v>1997.5126666666667</v>
      </c>
      <c r="D15" s="109">
        <v>2022.7716666666668</v>
      </c>
      <c r="E15" s="109">
        <v>2024.2183333333332</v>
      </c>
      <c r="F15" s="109">
        <v>1886.693</v>
      </c>
      <c r="G15" s="109">
        <v>1743.0766666666666</v>
      </c>
      <c r="H15" s="50">
        <f t="shared" si="0"/>
        <v>-7.6120668987128992</v>
      </c>
      <c r="I15" s="36">
        <f t="shared" ref="I15:I38" si="4">IF(OR(OR(G15=0,F15=0),F15=""),"",(F15/E15-1)*100)</f>
        <v>-6.7939970243657832</v>
      </c>
      <c r="J15" s="50">
        <f t="shared" si="1"/>
        <v>13.656206630915738</v>
      </c>
      <c r="K15" s="36">
        <f t="shared" si="2"/>
        <v>14.877191158224946</v>
      </c>
      <c r="L15" s="18"/>
      <c r="N15" s="23" t="s">
        <v>5</v>
      </c>
      <c r="O15" s="34">
        <f>J15</f>
        <v>13.656206630915738</v>
      </c>
    </row>
    <row r="16" spans="1:15">
      <c r="A16" s="16"/>
      <c r="B16" s="11" t="s">
        <v>25</v>
      </c>
      <c r="C16" s="55">
        <v>1136.4213333333335</v>
      </c>
      <c r="D16" s="55">
        <v>1055.0466666666666</v>
      </c>
      <c r="E16" s="55">
        <v>1086.4226666666666</v>
      </c>
      <c r="F16" s="55">
        <v>974.81966666666665</v>
      </c>
      <c r="G16" s="56">
        <v>1002.9596666666666</v>
      </c>
      <c r="H16" s="28">
        <f t="shared" si="0"/>
        <v>2.8866877600267182</v>
      </c>
      <c r="I16" s="27">
        <f t="shared" si="4"/>
        <v>-10.272521314601924</v>
      </c>
      <c r="J16" s="28">
        <f t="shared" si="1"/>
        <v>7.8577292166194859</v>
      </c>
      <c r="K16" s="27">
        <f t="shared" si="2"/>
        <v>7.6867717884134423</v>
      </c>
      <c r="L16" s="18"/>
      <c r="N16" s="23" t="s">
        <v>40</v>
      </c>
      <c r="O16" s="34">
        <f>100-O15</f>
        <v>86.343793369084267</v>
      </c>
    </row>
    <row r="17" spans="1:12">
      <c r="A17" s="16"/>
      <c r="B17" s="11" t="s">
        <v>26</v>
      </c>
      <c r="C17" s="25">
        <v>651.08199999999999</v>
      </c>
      <c r="D17" s="25">
        <v>596.38299999999992</v>
      </c>
      <c r="E17" s="25">
        <v>608.35933333333344</v>
      </c>
      <c r="F17" s="25">
        <v>574.15700000000004</v>
      </c>
      <c r="G17" s="26">
        <v>618.89033333333327</v>
      </c>
      <c r="H17" s="28">
        <f t="shared" si="0"/>
        <v>7.7911326228423894</v>
      </c>
      <c r="I17" s="27">
        <f t="shared" si="4"/>
        <v>-5.6220610845125645</v>
      </c>
      <c r="J17" s="28">
        <f t="shared" si="1"/>
        <v>4.8487220530802722</v>
      </c>
      <c r="K17" s="27">
        <f t="shared" si="2"/>
        <v>4.527415665311187</v>
      </c>
      <c r="L17" s="18"/>
    </row>
    <row r="18" spans="1:12">
      <c r="A18" s="16"/>
      <c r="B18" s="11" t="s">
        <v>27</v>
      </c>
      <c r="C18" s="25">
        <v>531.18333333333339</v>
      </c>
      <c r="D18" s="25">
        <v>564.01566666666668</v>
      </c>
      <c r="E18" s="25">
        <v>587.36066666666659</v>
      </c>
      <c r="F18" s="25">
        <v>537.80933333333326</v>
      </c>
      <c r="G18" s="26">
        <v>549.61133333333328</v>
      </c>
      <c r="H18" s="28">
        <f t="shared" si="0"/>
        <v>2.1944580111415091</v>
      </c>
      <c r="I18" s="27">
        <f t="shared" si="4"/>
        <v>-8.4362702757306387</v>
      </c>
      <c r="J18" s="28">
        <f t="shared" si="1"/>
        <v>4.3059528466101744</v>
      </c>
      <c r="K18" s="27">
        <f t="shared" si="2"/>
        <v>4.240802429795159</v>
      </c>
      <c r="L18" s="18"/>
    </row>
    <row r="19" spans="1:12">
      <c r="A19" s="16"/>
      <c r="B19" s="11" t="s">
        <v>6</v>
      </c>
      <c r="C19" s="25">
        <v>298.69200000000001</v>
      </c>
      <c r="D19" s="25">
        <v>275.23466666666667</v>
      </c>
      <c r="E19" s="25">
        <v>320.67233333333337</v>
      </c>
      <c r="F19" s="25">
        <v>306.71600000000007</v>
      </c>
      <c r="G19" s="26">
        <v>315.94333333333333</v>
      </c>
      <c r="H19" s="28">
        <f t="shared" si="0"/>
        <v>3.0084290788003454</v>
      </c>
      <c r="I19" s="27">
        <f t="shared" si="4"/>
        <v>-4.3522099921311064</v>
      </c>
      <c r="J19" s="28">
        <f t="shared" si="1"/>
        <v>2.4752711835166679</v>
      </c>
      <c r="K19" s="27">
        <f t="shared" si="2"/>
        <v>2.4185559406252755</v>
      </c>
      <c r="L19" s="18"/>
    </row>
    <row r="20" spans="1:12">
      <c r="A20" s="16"/>
      <c r="B20" s="11" t="s">
        <v>21</v>
      </c>
      <c r="C20" s="25">
        <v>330.452</v>
      </c>
      <c r="D20" s="25">
        <v>294.87599999999998</v>
      </c>
      <c r="E20" s="25">
        <v>321.47899999999998</v>
      </c>
      <c r="F20" s="25">
        <v>257.83933333333334</v>
      </c>
      <c r="G20" s="26">
        <v>249.565</v>
      </c>
      <c r="H20" s="28">
        <f t="shared" si="0"/>
        <v>-3.2091043776615424</v>
      </c>
      <c r="I20" s="27">
        <f t="shared" si="4"/>
        <v>-19.795901650392921</v>
      </c>
      <c r="J20" s="28">
        <f t="shared" si="1"/>
        <v>1.9552273706709131</v>
      </c>
      <c r="K20" s="27">
        <f t="shared" si="2"/>
        <v>2.0331474437596797</v>
      </c>
      <c r="L20" s="18"/>
    </row>
    <row r="21" spans="1:12">
      <c r="A21" s="16"/>
      <c r="B21" s="11" t="s">
        <v>22</v>
      </c>
      <c r="C21" s="25">
        <v>226.429</v>
      </c>
      <c r="D21" s="25">
        <v>217.68633333333335</v>
      </c>
      <c r="E21" s="25">
        <v>211.58400000000003</v>
      </c>
      <c r="F21" s="25">
        <v>218.45333333333335</v>
      </c>
      <c r="G21" s="26">
        <v>229.62100000000001</v>
      </c>
      <c r="H21" s="28">
        <f t="shared" si="0"/>
        <v>5.1121520996093794</v>
      </c>
      <c r="I21" s="27">
        <f t="shared" si="4"/>
        <v>3.2466223028836394</v>
      </c>
      <c r="J21" s="28">
        <f t="shared" si="1"/>
        <v>1.7989752732988431</v>
      </c>
      <c r="K21" s="27">
        <f t="shared" si="2"/>
        <v>1.7225759565289285</v>
      </c>
      <c r="L21" s="18"/>
    </row>
    <row r="22" spans="1:12">
      <c r="A22" s="16"/>
      <c r="B22" s="11" t="s">
        <v>24</v>
      </c>
      <c r="C22" s="25">
        <v>194.57</v>
      </c>
      <c r="D22" s="25">
        <v>191.71</v>
      </c>
      <c r="E22" s="25">
        <v>185.702</v>
      </c>
      <c r="F22" s="25">
        <v>170.31299999999999</v>
      </c>
      <c r="G22" s="26">
        <v>169.50899999999999</v>
      </c>
      <c r="H22" s="28">
        <f t="shared" si="0"/>
        <v>-0.47207200859593623</v>
      </c>
      <c r="I22" s="27">
        <f t="shared" si="4"/>
        <v>-8.2869328278640015</v>
      </c>
      <c r="J22" s="28">
        <f t="shared" si="1"/>
        <v>1.3280253095388206</v>
      </c>
      <c r="K22" s="27">
        <f t="shared" si="2"/>
        <v>1.3429736887404389</v>
      </c>
      <c r="L22" s="18"/>
    </row>
    <row r="23" spans="1:12">
      <c r="A23" s="16"/>
      <c r="B23" s="11" t="s">
        <v>23</v>
      </c>
      <c r="C23" s="25">
        <v>149.69833333333335</v>
      </c>
      <c r="D23" s="25">
        <v>139.05666666666667</v>
      </c>
      <c r="E23" s="25">
        <v>151.90799999999999</v>
      </c>
      <c r="F23" s="25">
        <v>136.14766666666665</v>
      </c>
      <c r="G23" s="26">
        <v>139.76833333333335</v>
      </c>
      <c r="H23" s="28">
        <f t="shared" si="0"/>
        <v>2.659367402550683</v>
      </c>
      <c r="I23" s="27">
        <f t="shared" si="4"/>
        <v>-10.374919907663415</v>
      </c>
      <c r="J23" s="28">
        <f t="shared" si="1"/>
        <v>1.0950208197719595</v>
      </c>
      <c r="K23" s="27">
        <f t="shared" si="2"/>
        <v>1.0735688650704118</v>
      </c>
      <c r="L23" s="18"/>
    </row>
    <row r="24" spans="1:12">
      <c r="A24" s="16"/>
      <c r="B24" s="11" t="s">
        <v>8</v>
      </c>
      <c r="C24" s="25">
        <v>123.52333333333333</v>
      </c>
      <c r="D24" s="25">
        <v>114.64566666666667</v>
      </c>
      <c r="E24" s="25">
        <v>117.73733333333332</v>
      </c>
      <c r="F24" s="25">
        <v>124.35333333333334</v>
      </c>
      <c r="G24" s="26">
        <v>126.38700000000001</v>
      </c>
      <c r="H24" s="28">
        <f t="shared" si="0"/>
        <v>1.6353937704390864</v>
      </c>
      <c r="I24" s="27">
        <f t="shared" si="4"/>
        <v>5.6192881329060196</v>
      </c>
      <c r="J24" s="28">
        <f t="shared" si="1"/>
        <v>0.99018420730865608</v>
      </c>
      <c r="K24" s="27">
        <f t="shared" si="2"/>
        <v>0.98056669058636781</v>
      </c>
      <c r="L24" s="18"/>
    </row>
    <row r="25" spans="1:12">
      <c r="A25" s="16"/>
      <c r="B25" s="11" t="s">
        <v>17</v>
      </c>
      <c r="C25" s="25">
        <v>131.82599999999999</v>
      </c>
      <c r="D25" s="25">
        <v>120.235</v>
      </c>
      <c r="E25" s="25">
        <v>118.37466666666667</v>
      </c>
      <c r="F25" s="25">
        <v>118.64333333333333</v>
      </c>
      <c r="G25" s="26">
        <v>124.00133333333333</v>
      </c>
      <c r="H25" s="28">
        <f t="shared" si="0"/>
        <v>4.5160565279689813</v>
      </c>
      <c r="I25" s="27">
        <f t="shared" si="4"/>
        <v>0.22696297631248363</v>
      </c>
      <c r="J25" s="28">
        <f t="shared" si="1"/>
        <v>0.97149360260060835</v>
      </c>
      <c r="K25" s="27">
        <f t="shared" si="2"/>
        <v>0.93554147370504981</v>
      </c>
      <c r="L25" s="18"/>
    </row>
    <row r="26" spans="1:12">
      <c r="A26" s="16"/>
      <c r="B26" s="11" t="s">
        <v>20</v>
      </c>
      <c r="C26" s="25">
        <v>104.32333333333334</v>
      </c>
      <c r="D26" s="25">
        <v>109.949</v>
      </c>
      <c r="E26" s="25">
        <v>110.181</v>
      </c>
      <c r="F26" s="25">
        <v>103.721</v>
      </c>
      <c r="G26" s="26">
        <v>108.61033333333334</v>
      </c>
      <c r="H26" s="28">
        <f t="shared" si="0"/>
        <v>4.7139280698540675</v>
      </c>
      <c r="I26" s="27">
        <f t="shared" si="4"/>
        <v>-5.863079841351948</v>
      </c>
      <c r="J26" s="28">
        <f t="shared" si="1"/>
        <v>0.8509121730652327</v>
      </c>
      <c r="K26" s="27">
        <f t="shared" si="2"/>
        <v>0.81787399652314907</v>
      </c>
      <c r="L26" s="18"/>
    </row>
    <row r="27" spans="1:12">
      <c r="A27" s="16"/>
      <c r="B27" s="11" t="s">
        <v>19</v>
      </c>
      <c r="C27" s="25">
        <v>100.467</v>
      </c>
      <c r="D27" s="25">
        <v>100.97466666666666</v>
      </c>
      <c r="E27" s="25">
        <v>110.75700000000001</v>
      </c>
      <c r="F27" s="25">
        <v>96.882999999999996</v>
      </c>
      <c r="G27" s="26">
        <v>97.165000000000006</v>
      </c>
      <c r="H27" s="28">
        <f t="shared" si="0"/>
        <v>0.29107273721913351</v>
      </c>
      <c r="I27" s="27">
        <f t="shared" si="4"/>
        <v>-12.526522025695897</v>
      </c>
      <c r="J27" s="28">
        <f t="shared" si="1"/>
        <v>0.76124323311056952</v>
      </c>
      <c r="K27" s="27">
        <f t="shared" si="2"/>
        <v>0.76395413084285957</v>
      </c>
      <c r="L27" s="18"/>
    </row>
    <row r="28" spans="1:12">
      <c r="A28" s="16"/>
      <c r="B28" s="11" t="s">
        <v>11</v>
      </c>
      <c r="C28" s="25">
        <v>91.571000000000012</v>
      </c>
      <c r="D28" s="25">
        <v>92.758333333333326</v>
      </c>
      <c r="E28" s="25">
        <v>99.575333333333333</v>
      </c>
      <c r="F28" s="25">
        <v>85.754999999999995</v>
      </c>
      <c r="G28" s="26">
        <v>92.697999999999993</v>
      </c>
      <c r="H28" s="28">
        <f t="shared" si="0"/>
        <v>8.0963209142324022</v>
      </c>
      <c r="I28" s="27">
        <f t="shared" si="4"/>
        <v>-13.879273983516672</v>
      </c>
      <c r="J28" s="28">
        <f t="shared" si="1"/>
        <v>0.7262463358501885</v>
      </c>
      <c r="K28" s="27">
        <f t="shared" si="2"/>
        <v>0.67620621254946101</v>
      </c>
      <c r="L28" s="18"/>
    </row>
    <row r="29" spans="1:12">
      <c r="A29" s="16"/>
      <c r="B29" s="11" t="s">
        <v>10</v>
      </c>
      <c r="C29" s="25">
        <v>103.17466666666667</v>
      </c>
      <c r="D29" s="25">
        <v>90.555333333333337</v>
      </c>
      <c r="E29" s="25">
        <v>91.819666666666663</v>
      </c>
      <c r="F29" s="25">
        <v>87.24766666666666</v>
      </c>
      <c r="G29" s="26">
        <v>87.902000000000001</v>
      </c>
      <c r="H29" s="28">
        <f t="shared" si="0"/>
        <v>0.74997230107396451</v>
      </c>
      <c r="I29" s="27">
        <f t="shared" si="4"/>
        <v>-4.9793254168497008</v>
      </c>
      <c r="J29" s="28">
        <f t="shared" si="1"/>
        <v>0.68867187440832889</v>
      </c>
      <c r="K29" s="27">
        <f t="shared" si="2"/>
        <v>0.68797637724266236</v>
      </c>
      <c r="L29" s="18"/>
    </row>
    <row r="30" spans="1:12">
      <c r="A30" s="16"/>
      <c r="B30" s="11" t="s">
        <v>4</v>
      </c>
      <c r="C30" s="25">
        <v>89.38566666666668</v>
      </c>
      <c r="D30" s="25">
        <v>91.893666666666675</v>
      </c>
      <c r="E30" s="25">
        <v>98.040666666666652</v>
      </c>
      <c r="F30" s="25">
        <v>91.288666666666657</v>
      </c>
      <c r="G30" s="26">
        <v>86.202333333333343</v>
      </c>
      <c r="H30" s="28">
        <f t="shared" si="0"/>
        <v>-5.5717029496176735</v>
      </c>
      <c r="I30" s="27">
        <f t="shared" si="4"/>
        <v>-6.8869380733165064</v>
      </c>
      <c r="J30" s="28">
        <f t="shared" si="1"/>
        <v>0.67535576522761998</v>
      </c>
      <c r="K30" s="27">
        <f t="shared" si="2"/>
        <v>0.71984098344536041</v>
      </c>
      <c r="L30" s="18"/>
    </row>
    <row r="31" spans="1:12">
      <c r="A31" s="16"/>
      <c r="B31" s="11" t="s">
        <v>12</v>
      </c>
      <c r="C31" s="25">
        <v>82.120999999999995</v>
      </c>
      <c r="D31" s="25">
        <v>70.34899999999999</v>
      </c>
      <c r="E31" s="25">
        <v>79.551000000000002</v>
      </c>
      <c r="F31" s="25">
        <v>76.176000000000002</v>
      </c>
      <c r="G31" s="26">
        <v>80.632999999999996</v>
      </c>
      <c r="H31" s="28">
        <f t="shared" si="0"/>
        <v>5.8509241755933639</v>
      </c>
      <c r="I31" s="27">
        <f t="shared" si="4"/>
        <v>-4.2425613757212322</v>
      </c>
      <c r="J31" s="28">
        <f t="shared" si="1"/>
        <v>0.63172259162666133</v>
      </c>
      <c r="K31" s="27">
        <f t="shared" si="2"/>
        <v>0.60067266570074918</v>
      </c>
      <c r="L31" s="18"/>
    </row>
    <row r="32" spans="1:12">
      <c r="A32" s="16"/>
      <c r="B32" s="11" t="s">
        <v>9</v>
      </c>
      <c r="C32" s="25">
        <v>85.667666666666662</v>
      </c>
      <c r="D32" s="25">
        <v>81.858999999999995</v>
      </c>
      <c r="E32" s="25">
        <v>73.136333333333326</v>
      </c>
      <c r="F32" s="25">
        <v>77.516000000000005</v>
      </c>
      <c r="G32" s="26">
        <v>74.287333333333336</v>
      </c>
      <c r="H32" s="28">
        <f t="shared" si="0"/>
        <v>-4.1651616010458081</v>
      </c>
      <c r="I32" s="27">
        <f t="shared" si="4"/>
        <v>5.9883596388480065</v>
      </c>
      <c r="J32" s="28">
        <f t="shared" si="1"/>
        <v>0.58200720224184888</v>
      </c>
      <c r="K32" s="27">
        <f t="shared" si="2"/>
        <v>0.61123900381300245</v>
      </c>
      <c r="L32" s="18"/>
    </row>
    <row r="33" spans="1:14">
      <c r="A33" s="16"/>
      <c r="B33" s="11" t="s">
        <v>16</v>
      </c>
      <c r="C33" s="25">
        <v>72.798666666666662</v>
      </c>
      <c r="D33" s="25">
        <v>67.634333333333331</v>
      </c>
      <c r="E33" s="25">
        <v>76.62233333333333</v>
      </c>
      <c r="F33" s="25">
        <v>78.798000000000002</v>
      </c>
      <c r="G33" s="26">
        <v>68.869000000000014</v>
      </c>
      <c r="H33" s="28">
        <f t="shared" si="0"/>
        <v>-12.600573618619748</v>
      </c>
      <c r="I33" s="27">
        <f t="shared" si="4"/>
        <v>2.8394680402145767</v>
      </c>
      <c r="J33" s="28">
        <f t="shared" si="1"/>
        <v>0.53955704442023178</v>
      </c>
      <c r="K33" s="27">
        <f t="shared" si="2"/>
        <v>0.6213479929621879</v>
      </c>
      <c r="L33" s="18"/>
    </row>
    <row r="34" spans="1:14">
      <c r="A34" s="16"/>
      <c r="B34" s="11" t="s">
        <v>18</v>
      </c>
      <c r="C34" s="25">
        <v>51.905333333333338</v>
      </c>
      <c r="D34" s="25">
        <v>47.97</v>
      </c>
      <c r="E34" s="25">
        <v>46.661666666666662</v>
      </c>
      <c r="F34" s="25">
        <v>49.042999999999999</v>
      </c>
      <c r="G34" s="26">
        <v>51.380666666666663</v>
      </c>
      <c r="H34" s="28">
        <f t="shared" si="0"/>
        <v>4.7665653949934939</v>
      </c>
      <c r="I34" s="27">
        <f t="shared" si="4"/>
        <v>5.1034039361360195</v>
      </c>
      <c r="J34" s="28">
        <f t="shared" si="1"/>
        <v>0.40254396966716199</v>
      </c>
      <c r="K34" s="27">
        <f t="shared" si="2"/>
        <v>0.3867200895815196</v>
      </c>
      <c r="L34" s="18"/>
    </row>
    <row r="35" spans="1:14">
      <c r="A35" s="16"/>
      <c r="B35" s="11" t="s">
        <v>7</v>
      </c>
      <c r="C35" s="25">
        <v>38.570333333333338</v>
      </c>
      <c r="D35" s="25">
        <v>37.21</v>
      </c>
      <c r="E35" s="25">
        <v>43.94</v>
      </c>
      <c r="F35" s="25">
        <v>42.258000000000003</v>
      </c>
      <c r="G35" s="26">
        <v>42.667999999999999</v>
      </c>
      <c r="H35" s="28">
        <f t="shared" si="0"/>
        <v>0.97023048890150232</v>
      </c>
      <c r="I35" s="27">
        <f t="shared" si="4"/>
        <v>-3.8279472007282545</v>
      </c>
      <c r="J35" s="28">
        <f t="shared" si="1"/>
        <v>0.33428422035055605</v>
      </c>
      <c r="K35" s="27">
        <f t="shared" si="2"/>
        <v>0.33321814622955076</v>
      </c>
      <c r="L35" s="18"/>
    </row>
    <row r="36" spans="1:14">
      <c r="A36" s="16"/>
      <c r="B36" s="11" t="s">
        <v>14</v>
      </c>
      <c r="C36" s="25">
        <v>47.970666666666659</v>
      </c>
      <c r="D36" s="25">
        <v>41.707999999999998</v>
      </c>
      <c r="E36" s="25">
        <v>48.505333333333333</v>
      </c>
      <c r="F36" s="25">
        <v>42.338333333333331</v>
      </c>
      <c r="G36" s="26">
        <v>42.38</v>
      </c>
      <c r="H36" s="28">
        <f t="shared" si="0"/>
        <v>9.8413573200017979E-2</v>
      </c>
      <c r="I36" s="27">
        <f t="shared" si="4"/>
        <v>-12.714065807196462</v>
      </c>
      <c r="J36" s="28">
        <f t="shared" si="1"/>
        <v>0.33202787237406411</v>
      </c>
      <c r="K36" s="27">
        <f t="shared" si="2"/>
        <v>0.33385160082782261</v>
      </c>
      <c r="L36" s="18"/>
    </row>
    <row r="37" spans="1:14">
      <c r="A37" s="16"/>
      <c r="B37" s="11" t="s">
        <v>13</v>
      </c>
      <c r="C37" s="25">
        <v>33.140333333333338</v>
      </c>
      <c r="D37" s="25">
        <v>34.817</v>
      </c>
      <c r="E37" s="25">
        <v>34.137333333333338</v>
      </c>
      <c r="F37" s="25">
        <v>31.055</v>
      </c>
      <c r="G37" s="26">
        <v>27.035</v>
      </c>
      <c r="H37" s="28">
        <f t="shared" si="0"/>
        <v>-12.944775398486552</v>
      </c>
      <c r="I37" s="27">
        <f t="shared" si="4"/>
        <v>-9.0292153263289539</v>
      </c>
      <c r="J37" s="28">
        <f t="shared" si="1"/>
        <v>0.21180683175160034</v>
      </c>
      <c r="K37" s="27">
        <f t="shared" si="2"/>
        <v>0.24487882841494388</v>
      </c>
      <c r="L37" s="18"/>
    </row>
    <row r="38" spans="1:14">
      <c r="A38" s="16"/>
      <c r="B38" s="11" t="s">
        <v>15</v>
      </c>
      <c r="C38" s="25">
        <v>15.82</v>
      </c>
      <c r="D38" s="25">
        <v>14.451000000000001</v>
      </c>
      <c r="E38" s="25">
        <v>14.823999999999998</v>
      </c>
      <c r="F38" s="25">
        <v>14.24</v>
      </c>
      <c r="G38" s="26">
        <v>14.773333333333333</v>
      </c>
      <c r="H38" s="28">
        <f t="shared" si="0"/>
        <v>3.7453183520599342</v>
      </c>
      <c r="I38" s="27">
        <f t="shared" si="4"/>
        <v>-3.9395574743658845</v>
      </c>
      <c r="J38" s="28">
        <f t="shared" si="1"/>
        <v>0.1157422943496816</v>
      </c>
      <c r="K38" s="27">
        <f t="shared" si="2"/>
        <v>0.11228705576006442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61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6826.94</v>
      </c>
      <c r="D13" s="26">
        <v>6960.8793333333333</v>
      </c>
      <c r="E13" s="26">
        <v>5301.3836666666675</v>
      </c>
      <c r="F13" s="26">
        <v>6711.0606666666672</v>
      </c>
      <c r="G13" s="26">
        <v>7229.8559999999998</v>
      </c>
      <c r="H13" s="28">
        <f t="shared" ref="H13:H38" si="0">IF(OR(OR(G13=0,F13=0),G13=""),"",(G13/F13-1)*100)</f>
        <v>7.7304521461138087</v>
      </c>
      <c r="I13" s="27">
        <f>IF(OR(OR(G13=0,F13=0),F13=""),"",(F13/E13-1)*100)</f>
        <v>26.590737223256976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3744.1913333333332</v>
      </c>
      <c r="D14" s="25">
        <f t="shared" ref="D14:G14" si="3">D13-SUM(D15:D38)</f>
        <v>3512.4933333333329</v>
      </c>
      <c r="E14" s="25">
        <f t="shared" si="3"/>
        <v>2533.3070000000007</v>
      </c>
      <c r="F14" s="25">
        <f t="shared" si="3"/>
        <v>3455.9843333333342</v>
      </c>
      <c r="G14" s="26">
        <f t="shared" si="3"/>
        <v>3590.0783333333334</v>
      </c>
      <c r="H14" s="28">
        <f t="shared" si="0"/>
        <v>3.8800523111939045</v>
      </c>
      <c r="I14" s="27">
        <f>IF(OR(OR(G14=0,F14=0),F14=""),"",(F14/E14-1)*100)</f>
        <v>36.421852279780275</v>
      </c>
      <c r="J14" s="28">
        <f t="shared" si="1"/>
        <v>49.656290987446134</v>
      </c>
      <c r="K14" s="27">
        <f t="shared" si="2"/>
        <v>51.496842376927809</v>
      </c>
      <c r="L14" s="18"/>
    </row>
    <row r="15" spans="1:15">
      <c r="A15" s="16"/>
      <c r="B15" s="12" t="s">
        <v>5</v>
      </c>
      <c r="C15" s="109">
        <v>1032.0709999999999</v>
      </c>
      <c r="D15" s="109">
        <v>1188.3109999999999</v>
      </c>
      <c r="E15" s="109">
        <v>1053.9976666666666</v>
      </c>
      <c r="F15" s="109">
        <v>1121.7416666666666</v>
      </c>
      <c r="G15" s="109">
        <v>1404.2969999999998</v>
      </c>
      <c r="H15" s="50">
        <f t="shared" si="0"/>
        <v>25.188984391831148</v>
      </c>
      <c r="I15" s="36">
        <f t="shared" ref="I15:I38" si="4">IF(OR(OR(G15=0,F15=0),F15=""),"",(F15/E15-1)*100)</f>
        <v>6.4273387069484267</v>
      </c>
      <c r="J15" s="50">
        <f t="shared" si="1"/>
        <v>19.423581880468987</v>
      </c>
      <c r="K15" s="36">
        <f t="shared" si="2"/>
        <v>16.714819346489787</v>
      </c>
      <c r="L15" s="18"/>
      <c r="N15" s="23" t="s">
        <v>5</v>
      </c>
      <c r="O15" s="34">
        <f>J15</f>
        <v>19.423581880468987</v>
      </c>
    </row>
    <row r="16" spans="1:15">
      <c r="A16" s="16"/>
      <c r="B16" s="11" t="s">
        <v>25</v>
      </c>
      <c r="C16" s="55">
        <v>328.70599999999996</v>
      </c>
      <c r="D16" s="55">
        <v>439.05900000000003</v>
      </c>
      <c r="E16" s="55">
        <v>398.33566666666667</v>
      </c>
      <c r="F16" s="55">
        <v>497.72899999999998</v>
      </c>
      <c r="G16" s="56">
        <v>524.18566666666675</v>
      </c>
      <c r="H16" s="28">
        <f t="shared" si="0"/>
        <v>5.3154762263534439</v>
      </c>
      <c r="I16" s="27">
        <f t="shared" si="4"/>
        <v>24.952155091978547</v>
      </c>
      <c r="J16" s="28">
        <f t="shared" si="1"/>
        <v>7.2502919375803163</v>
      </c>
      <c r="K16" s="27">
        <f t="shared" si="2"/>
        <v>7.4165474687508404</v>
      </c>
      <c r="L16" s="18"/>
      <c r="N16" s="23" t="s">
        <v>40</v>
      </c>
      <c r="O16" s="34">
        <f>100-O15</f>
        <v>80.576418119531013</v>
      </c>
    </row>
    <row r="17" spans="1:12">
      <c r="A17" s="16"/>
      <c r="B17" s="11" t="s">
        <v>26</v>
      </c>
      <c r="C17" s="25">
        <v>415.71166666666664</v>
      </c>
      <c r="D17" s="25">
        <v>485.40333333333336</v>
      </c>
      <c r="E17" s="25">
        <v>395.90266666666668</v>
      </c>
      <c r="F17" s="25">
        <v>461.738</v>
      </c>
      <c r="G17" s="26">
        <v>408.41366666666664</v>
      </c>
      <c r="H17" s="28">
        <f t="shared" si="0"/>
        <v>-11.548612705329287</v>
      </c>
      <c r="I17" s="27">
        <f t="shared" si="4"/>
        <v>16.629171479858673</v>
      </c>
      <c r="J17" s="28">
        <f t="shared" si="1"/>
        <v>5.6489875685859667</v>
      </c>
      <c r="K17" s="27">
        <f t="shared" si="2"/>
        <v>6.8802537025692212</v>
      </c>
      <c r="L17" s="18"/>
    </row>
    <row r="18" spans="1:12">
      <c r="A18" s="16"/>
      <c r="B18" s="11" t="s">
        <v>21</v>
      </c>
      <c r="C18" s="25">
        <v>133.03700000000001</v>
      </c>
      <c r="D18" s="25">
        <v>148.53866666666667</v>
      </c>
      <c r="E18" s="25">
        <v>43.616999999999997</v>
      </c>
      <c r="F18" s="25">
        <v>160.47266666666667</v>
      </c>
      <c r="G18" s="26">
        <v>208.03899999999999</v>
      </c>
      <c r="H18" s="28">
        <f t="shared" si="0"/>
        <v>29.641392719009254</v>
      </c>
      <c r="I18" s="27">
        <f t="shared" si="4"/>
        <v>267.9131225592468</v>
      </c>
      <c r="J18" s="28">
        <f t="shared" si="1"/>
        <v>2.8774985283247689</v>
      </c>
      <c r="K18" s="27">
        <f t="shared" si="2"/>
        <v>2.3911669799637236</v>
      </c>
      <c r="L18" s="18"/>
    </row>
    <row r="19" spans="1:12">
      <c r="A19" s="16"/>
      <c r="B19" s="11" t="s">
        <v>27</v>
      </c>
      <c r="C19" s="25">
        <v>200.98799999999997</v>
      </c>
      <c r="D19" s="25">
        <v>131.62933333333334</v>
      </c>
      <c r="E19" s="25">
        <v>99.429000000000016</v>
      </c>
      <c r="F19" s="25">
        <v>117.40433333333334</v>
      </c>
      <c r="G19" s="26">
        <v>139.80233333333334</v>
      </c>
      <c r="H19" s="28">
        <f t="shared" si="0"/>
        <v>19.077660393000826</v>
      </c>
      <c r="I19" s="27">
        <f t="shared" si="4"/>
        <v>18.078561921907422</v>
      </c>
      <c r="J19" s="28">
        <f t="shared" si="1"/>
        <v>1.9336807445865221</v>
      </c>
      <c r="K19" s="27">
        <f t="shared" si="2"/>
        <v>1.7494154674606328</v>
      </c>
      <c r="L19" s="18"/>
    </row>
    <row r="20" spans="1:12">
      <c r="A20" s="16"/>
      <c r="B20" s="11" t="s">
        <v>22</v>
      </c>
      <c r="C20" s="25">
        <v>127.71433333333334</v>
      </c>
      <c r="D20" s="25">
        <v>132.15266666666665</v>
      </c>
      <c r="E20" s="25">
        <v>101.49133333333333</v>
      </c>
      <c r="F20" s="25">
        <v>105.69133333333332</v>
      </c>
      <c r="G20" s="26">
        <v>119.94099999999999</v>
      </c>
      <c r="H20" s="28">
        <f t="shared" si="0"/>
        <v>13.482341661567965</v>
      </c>
      <c r="I20" s="27">
        <f t="shared" si="4"/>
        <v>4.1382843855304552</v>
      </c>
      <c r="J20" s="28">
        <f t="shared" si="1"/>
        <v>1.65896803477137</v>
      </c>
      <c r="K20" s="27">
        <f t="shared" si="2"/>
        <v>1.5748826986216085</v>
      </c>
      <c r="L20" s="18"/>
    </row>
    <row r="21" spans="1:12">
      <c r="A21" s="16"/>
      <c r="B21" s="11" t="s">
        <v>6</v>
      </c>
      <c r="C21" s="25">
        <v>95.481666666666669</v>
      </c>
      <c r="D21" s="25">
        <v>101.31766666666665</v>
      </c>
      <c r="E21" s="25">
        <v>64.936333333333337</v>
      </c>
      <c r="F21" s="25">
        <v>85.341666666666654</v>
      </c>
      <c r="G21" s="26">
        <v>98.422333333333327</v>
      </c>
      <c r="H21" s="28">
        <f t="shared" si="0"/>
        <v>15.327409432672589</v>
      </c>
      <c r="I21" s="27">
        <f t="shared" si="4"/>
        <v>31.423599525689227</v>
      </c>
      <c r="J21" s="28">
        <f t="shared" si="1"/>
        <v>1.361331862395784</v>
      </c>
      <c r="K21" s="27">
        <f t="shared" si="2"/>
        <v>1.2716569094741206</v>
      </c>
      <c r="L21" s="18"/>
    </row>
    <row r="22" spans="1:12">
      <c r="A22" s="16"/>
      <c r="B22" s="11" t="s">
        <v>24</v>
      </c>
      <c r="C22" s="25">
        <v>66.004333333333335</v>
      </c>
      <c r="D22" s="25">
        <v>71.27033333333334</v>
      </c>
      <c r="E22" s="25">
        <v>61.92</v>
      </c>
      <c r="F22" s="25">
        <v>78.58</v>
      </c>
      <c r="G22" s="26">
        <v>85.612333333333325</v>
      </c>
      <c r="H22" s="28">
        <f t="shared" si="0"/>
        <v>8.9492661406634255</v>
      </c>
      <c r="I22" s="27">
        <f t="shared" si="4"/>
        <v>26.905684754521953</v>
      </c>
      <c r="J22" s="28">
        <f t="shared" si="1"/>
        <v>1.1841499102241224</v>
      </c>
      <c r="K22" s="27">
        <f t="shared" si="2"/>
        <v>1.1709028408922146</v>
      </c>
      <c r="L22" s="18"/>
    </row>
    <row r="23" spans="1:12">
      <c r="A23" s="16"/>
      <c r="B23" s="11" t="s">
        <v>8</v>
      </c>
      <c r="C23" s="25">
        <v>94.694999999999993</v>
      </c>
      <c r="D23" s="25">
        <v>98.388333333333321</v>
      </c>
      <c r="E23" s="25">
        <v>80.437333333333342</v>
      </c>
      <c r="F23" s="25">
        <v>84.918999999999997</v>
      </c>
      <c r="G23" s="26">
        <v>82.138000000000005</v>
      </c>
      <c r="H23" s="28">
        <f t="shared" si="0"/>
        <v>-3.2748854791036064</v>
      </c>
      <c r="I23" s="27">
        <f t="shared" si="4"/>
        <v>5.5716251160323305</v>
      </c>
      <c r="J23" s="28">
        <f t="shared" si="1"/>
        <v>1.1360945501542494</v>
      </c>
      <c r="K23" s="27">
        <f t="shared" si="2"/>
        <v>1.2653588488893606</v>
      </c>
      <c r="L23" s="18"/>
    </row>
    <row r="24" spans="1:12">
      <c r="A24" s="16"/>
      <c r="B24" s="11" t="s">
        <v>11</v>
      </c>
      <c r="C24" s="25">
        <v>70.455666666666659</v>
      </c>
      <c r="D24" s="25">
        <v>65.828999999999994</v>
      </c>
      <c r="E24" s="25">
        <v>50.913333333333334</v>
      </c>
      <c r="F24" s="25">
        <v>69.296333333333337</v>
      </c>
      <c r="G24" s="26">
        <v>72.751333333333335</v>
      </c>
      <c r="H24" s="28">
        <f t="shared" si="0"/>
        <v>4.9858337862994206</v>
      </c>
      <c r="I24" s="27">
        <f t="shared" si="4"/>
        <v>36.10645541442976</v>
      </c>
      <c r="J24" s="28">
        <f t="shared" si="1"/>
        <v>1.0062625498119651</v>
      </c>
      <c r="K24" s="27">
        <f t="shared" si="2"/>
        <v>1.0325690196413064</v>
      </c>
      <c r="L24" s="18"/>
    </row>
    <row r="25" spans="1:12">
      <c r="A25" s="16"/>
      <c r="B25" s="11" t="s">
        <v>10</v>
      </c>
      <c r="C25" s="25">
        <v>42.422666666666665</v>
      </c>
      <c r="D25" s="25">
        <v>63.215666666666664</v>
      </c>
      <c r="E25" s="25">
        <v>53.294000000000004</v>
      </c>
      <c r="F25" s="25">
        <v>54.145999999999994</v>
      </c>
      <c r="G25" s="26">
        <v>60.019000000000005</v>
      </c>
      <c r="H25" s="28">
        <f t="shared" si="0"/>
        <v>10.846599933513112</v>
      </c>
      <c r="I25" s="27">
        <f t="shared" si="4"/>
        <v>1.598679025781502</v>
      </c>
      <c r="J25" s="28">
        <f t="shared" si="1"/>
        <v>0.83015484679086293</v>
      </c>
      <c r="K25" s="27">
        <f t="shared" si="2"/>
        <v>0.80681732276596896</v>
      </c>
      <c r="L25" s="18"/>
    </row>
    <row r="26" spans="1:12">
      <c r="A26" s="16"/>
      <c r="B26" s="11" t="s">
        <v>17</v>
      </c>
      <c r="C26" s="25">
        <v>51.31033333333334</v>
      </c>
      <c r="D26" s="25">
        <v>66.696333333333328</v>
      </c>
      <c r="E26" s="25">
        <v>52.733333333333327</v>
      </c>
      <c r="F26" s="25">
        <v>56.633333333333326</v>
      </c>
      <c r="G26" s="26">
        <v>59.480666666666671</v>
      </c>
      <c r="H26" s="28">
        <f t="shared" si="0"/>
        <v>5.0276633313714125</v>
      </c>
      <c r="I26" s="27">
        <f t="shared" si="4"/>
        <v>7.3957016434892608</v>
      </c>
      <c r="J26" s="28">
        <f t="shared" si="1"/>
        <v>0.82270887091895983</v>
      </c>
      <c r="K26" s="27">
        <f t="shared" si="2"/>
        <v>0.84388051526082652</v>
      </c>
      <c r="L26" s="18"/>
    </row>
    <row r="27" spans="1:12">
      <c r="A27" s="16"/>
      <c r="B27" s="11" t="s">
        <v>19</v>
      </c>
      <c r="C27" s="25">
        <v>49.283666666666669</v>
      </c>
      <c r="D27" s="25">
        <v>55.07566666666667</v>
      </c>
      <c r="E27" s="25">
        <v>24.008333333333336</v>
      </c>
      <c r="F27" s="25">
        <v>33.420333333333339</v>
      </c>
      <c r="G27" s="26">
        <v>52.755333333333333</v>
      </c>
      <c r="H27" s="28">
        <f t="shared" si="0"/>
        <v>57.854001057240566</v>
      </c>
      <c r="I27" s="27">
        <f t="shared" si="4"/>
        <v>39.203054494967034</v>
      </c>
      <c r="J27" s="28">
        <f t="shared" si="1"/>
        <v>0.72968719340099353</v>
      </c>
      <c r="K27" s="27">
        <f t="shared" si="2"/>
        <v>0.49798884249891551</v>
      </c>
      <c r="L27" s="18"/>
    </row>
    <row r="28" spans="1:12">
      <c r="A28" s="16"/>
      <c r="B28" s="11" t="s">
        <v>20</v>
      </c>
      <c r="C28" s="25">
        <v>63.099666666666671</v>
      </c>
      <c r="D28" s="25">
        <v>63.17733333333333</v>
      </c>
      <c r="E28" s="25">
        <v>41.008999999999993</v>
      </c>
      <c r="F28" s="25">
        <v>60.747666666666667</v>
      </c>
      <c r="G28" s="26">
        <v>50.368333333333332</v>
      </c>
      <c r="H28" s="28">
        <f t="shared" si="0"/>
        <v>-17.085978610975459</v>
      </c>
      <c r="I28" s="27">
        <f t="shared" si="4"/>
        <v>48.132523754948117</v>
      </c>
      <c r="J28" s="28">
        <f t="shared" si="1"/>
        <v>0.69667132143895172</v>
      </c>
      <c r="K28" s="27">
        <f t="shared" si="2"/>
        <v>0.90518726746720901</v>
      </c>
      <c r="L28" s="18"/>
    </row>
    <row r="29" spans="1:12">
      <c r="A29" s="16"/>
      <c r="B29" s="11" t="s">
        <v>9</v>
      </c>
      <c r="C29" s="25">
        <v>53.871999999999993</v>
      </c>
      <c r="D29" s="25">
        <v>54.056999999999995</v>
      </c>
      <c r="E29" s="25">
        <v>48.731666666666662</v>
      </c>
      <c r="F29" s="25">
        <v>46.075333333333333</v>
      </c>
      <c r="G29" s="26">
        <v>50.062999999999995</v>
      </c>
      <c r="H29" s="28">
        <f t="shared" si="0"/>
        <v>8.6546669946319774</v>
      </c>
      <c r="I29" s="27">
        <f t="shared" si="4"/>
        <v>-5.45093881459694</v>
      </c>
      <c r="J29" s="28">
        <f t="shared" si="1"/>
        <v>0.69244809301872678</v>
      </c>
      <c r="K29" s="27">
        <f t="shared" si="2"/>
        <v>0.68655814068536203</v>
      </c>
      <c r="L29" s="18"/>
    </row>
    <row r="30" spans="1:12">
      <c r="A30" s="16"/>
      <c r="B30" s="11" t="s">
        <v>16</v>
      </c>
      <c r="C30" s="25">
        <v>41.601666666666667</v>
      </c>
      <c r="D30" s="25">
        <v>44.270333333333333</v>
      </c>
      <c r="E30" s="25">
        <v>33.250999999999998</v>
      </c>
      <c r="F30" s="25">
        <v>29.384666666666664</v>
      </c>
      <c r="G30" s="26">
        <v>47.005333333333333</v>
      </c>
      <c r="H30" s="28">
        <f t="shared" si="0"/>
        <v>59.965514894389372</v>
      </c>
      <c r="I30" s="27">
        <f t="shared" si="4"/>
        <v>-11.62772046955981</v>
      </c>
      <c r="J30" s="28">
        <f t="shared" si="1"/>
        <v>0.65015587216859272</v>
      </c>
      <c r="K30" s="27">
        <f t="shared" si="2"/>
        <v>0.43785428453386049</v>
      </c>
      <c r="L30" s="18"/>
    </row>
    <row r="31" spans="1:12">
      <c r="A31" s="16"/>
      <c r="B31" s="11" t="s">
        <v>12</v>
      </c>
      <c r="C31" s="25">
        <v>48.199333333333335</v>
      </c>
      <c r="D31" s="25">
        <v>53.652000000000008</v>
      </c>
      <c r="E31" s="25">
        <v>37.490333333333332</v>
      </c>
      <c r="F31" s="25">
        <v>41.225333333333339</v>
      </c>
      <c r="G31" s="26">
        <v>37.204333333333331</v>
      </c>
      <c r="H31" s="28">
        <f t="shared" si="0"/>
        <v>-9.753711310197632</v>
      </c>
      <c r="I31" s="27">
        <f t="shared" si="4"/>
        <v>9.9625681286731762</v>
      </c>
      <c r="J31" s="28">
        <f t="shared" si="1"/>
        <v>0.51459300618619974</v>
      </c>
      <c r="K31" s="27">
        <f t="shared" si="2"/>
        <v>0.61428938555266621</v>
      </c>
      <c r="L31" s="18"/>
    </row>
    <row r="32" spans="1:12">
      <c r="A32" s="16"/>
      <c r="B32" s="11" t="s">
        <v>23</v>
      </c>
      <c r="C32" s="25">
        <v>42.469333333333338</v>
      </c>
      <c r="D32" s="25">
        <v>55.157999999999994</v>
      </c>
      <c r="E32" s="25">
        <v>39.796666666666674</v>
      </c>
      <c r="F32" s="25">
        <v>52.637666666666668</v>
      </c>
      <c r="G32" s="26">
        <v>33.588333333333338</v>
      </c>
      <c r="H32" s="28">
        <f t="shared" si="0"/>
        <v>-36.189547409016356</v>
      </c>
      <c r="I32" s="27">
        <f t="shared" si="4"/>
        <v>32.266521484211388</v>
      </c>
      <c r="J32" s="28">
        <f t="shared" si="1"/>
        <v>0.46457817878161523</v>
      </c>
      <c r="K32" s="27">
        <f t="shared" si="2"/>
        <v>0.78434198826593826</v>
      </c>
      <c r="L32" s="18"/>
    </row>
    <row r="33" spans="1:14">
      <c r="A33" s="16"/>
      <c r="B33" s="11" t="s">
        <v>14</v>
      </c>
      <c r="C33" s="25">
        <v>18.484333333333336</v>
      </c>
      <c r="D33" s="25">
        <v>28.177000000000003</v>
      </c>
      <c r="E33" s="25">
        <v>21.802333333333333</v>
      </c>
      <c r="F33" s="25">
        <v>24.322000000000003</v>
      </c>
      <c r="G33" s="26">
        <v>32.011666666666663</v>
      </c>
      <c r="H33" s="28">
        <f t="shared" si="0"/>
        <v>31.616095167612279</v>
      </c>
      <c r="I33" s="27">
        <f t="shared" si="4"/>
        <v>11.556867002002846</v>
      </c>
      <c r="J33" s="28">
        <f t="shared" si="1"/>
        <v>0.44277045997412212</v>
      </c>
      <c r="K33" s="27">
        <f t="shared" si="2"/>
        <v>0.36241663140977914</v>
      </c>
      <c r="L33" s="18"/>
    </row>
    <row r="34" spans="1:14">
      <c r="A34" s="16"/>
      <c r="B34" s="11" t="s">
        <v>4</v>
      </c>
      <c r="C34" s="25">
        <v>45.114000000000004</v>
      </c>
      <c r="D34" s="25">
        <v>48.138000000000005</v>
      </c>
      <c r="E34" s="25">
        <v>31.648</v>
      </c>
      <c r="F34" s="25">
        <v>43.919000000000004</v>
      </c>
      <c r="G34" s="26">
        <v>30.555999999999997</v>
      </c>
      <c r="H34" s="28">
        <f t="shared" si="0"/>
        <v>-30.426466904984185</v>
      </c>
      <c r="I34" s="27">
        <f t="shared" si="4"/>
        <v>38.77338220424673</v>
      </c>
      <c r="J34" s="28">
        <f t="shared" si="1"/>
        <v>0.42263635679604128</v>
      </c>
      <c r="K34" s="27">
        <f t="shared" si="2"/>
        <v>0.65442710446863295</v>
      </c>
      <c r="L34" s="18"/>
    </row>
    <row r="35" spans="1:14">
      <c r="A35" s="16"/>
      <c r="B35" s="11" t="s">
        <v>18</v>
      </c>
      <c r="C35" s="25">
        <v>25.001999999999999</v>
      </c>
      <c r="D35" s="25">
        <v>18.847333333333335</v>
      </c>
      <c r="E35" s="25">
        <v>15.621</v>
      </c>
      <c r="F35" s="25">
        <v>12.552000000000001</v>
      </c>
      <c r="G35" s="26">
        <v>22.11</v>
      </c>
      <c r="H35" s="28">
        <f t="shared" si="0"/>
        <v>76.147227533460764</v>
      </c>
      <c r="I35" s="27">
        <f t="shared" si="4"/>
        <v>-19.646629537161509</v>
      </c>
      <c r="J35" s="28">
        <f t="shared" si="1"/>
        <v>0.30581521955624014</v>
      </c>
      <c r="K35" s="27">
        <f t="shared" si="2"/>
        <v>0.18703451843826774</v>
      </c>
      <c r="L35" s="18"/>
    </row>
    <row r="36" spans="1:14">
      <c r="A36" s="16"/>
      <c r="B36" s="11" t="s">
        <v>7</v>
      </c>
      <c r="C36" s="25">
        <v>20.938333333333333</v>
      </c>
      <c r="D36" s="25">
        <v>22.391666666666666</v>
      </c>
      <c r="E36" s="25">
        <v>7.9036666666666671</v>
      </c>
      <c r="F36" s="25">
        <v>7.1970000000000001</v>
      </c>
      <c r="G36" s="26">
        <v>10.535</v>
      </c>
      <c r="H36" s="28">
        <f t="shared" si="0"/>
        <v>46.38043629289983</v>
      </c>
      <c r="I36" s="27">
        <f t="shared" si="4"/>
        <v>-8.9409978490995741</v>
      </c>
      <c r="J36" s="28">
        <f t="shared" si="1"/>
        <v>0.14571521203188559</v>
      </c>
      <c r="K36" s="27">
        <f t="shared" si="2"/>
        <v>0.107240872307219</v>
      </c>
      <c r="L36" s="18"/>
    </row>
    <row r="37" spans="1:14">
      <c r="A37" s="16"/>
      <c r="B37" s="11" t="s">
        <v>13</v>
      </c>
      <c r="C37" s="25">
        <v>11.856666666666667</v>
      </c>
      <c r="D37" s="25">
        <v>10.000666666666667</v>
      </c>
      <c r="E37" s="25">
        <v>8.3420000000000005</v>
      </c>
      <c r="F37" s="25">
        <v>7.2949999999999999</v>
      </c>
      <c r="G37" s="26">
        <v>9.6346666666666678</v>
      </c>
      <c r="H37" s="28">
        <f t="shared" si="0"/>
        <v>32.072195567740479</v>
      </c>
      <c r="I37" s="27">
        <f t="shared" si="4"/>
        <v>-12.550947015104297</v>
      </c>
      <c r="J37" s="28">
        <f t="shared" si="1"/>
        <v>0.13326222080587313</v>
      </c>
      <c r="K37" s="27">
        <f t="shared" si="2"/>
        <v>0.10870114818412709</v>
      </c>
      <c r="L37" s="18"/>
    </row>
    <row r="38" spans="1:14">
      <c r="A38" s="16"/>
      <c r="B38" s="11" t="s">
        <v>15</v>
      </c>
      <c r="C38" s="25">
        <v>4.2300000000000004</v>
      </c>
      <c r="D38" s="25">
        <v>3.6296666666666666</v>
      </c>
      <c r="E38" s="25">
        <v>1.4650000000000001</v>
      </c>
      <c r="F38" s="25">
        <v>2.6069999999999998</v>
      </c>
      <c r="G38" s="26">
        <v>0.84333333333333338</v>
      </c>
      <c r="H38" s="28">
        <f t="shared" si="0"/>
        <v>-67.651195499296762</v>
      </c>
      <c r="I38" s="27">
        <f t="shared" si="4"/>
        <v>77.952218430034108</v>
      </c>
      <c r="J38" s="28">
        <f t="shared" si="1"/>
        <v>1.1664593780752113E-2</v>
      </c>
      <c r="K38" s="27">
        <f t="shared" si="2"/>
        <v>3.8846318480605789E-2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2152.1593333333335</v>
      </c>
      <c r="D13" s="26">
        <v>2068.7823333333331</v>
      </c>
      <c r="E13" s="26">
        <v>1505.2809999999999</v>
      </c>
      <c r="F13" s="26">
        <v>2136.3083333333338</v>
      </c>
      <c r="G13" s="26">
        <v>2219.4393333333333</v>
      </c>
      <c r="H13" s="28">
        <f t="shared" ref="H13:H38" si="0">IF(OR(OR(G13=0,F13=0),G13=""),"",(G13/F13-1)*100)</f>
        <v>3.8913390311167362</v>
      </c>
      <c r="I13" s="27">
        <f>IF(OR(OR(G13=0,F13=0),F13=""),"",(F13/E13-1)*100)</f>
        <v>41.920899375819801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1304.0736666666671</v>
      </c>
      <c r="D14" s="25">
        <f t="shared" ref="D14:G14" si="3">D13-SUM(D15:D38)</f>
        <v>1154.8476666666666</v>
      </c>
      <c r="E14" s="25">
        <f t="shared" si="3"/>
        <v>765.43433333333326</v>
      </c>
      <c r="F14" s="25">
        <f t="shared" si="3"/>
        <v>1119.827666666667</v>
      </c>
      <c r="G14" s="26">
        <f t="shared" si="3"/>
        <v>1082.4686666666664</v>
      </c>
      <c r="H14" s="28">
        <f t="shared" si="0"/>
        <v>-3.3361383284273738</v>
      </c>
      <c r="I14" s="27">
        <f>IF(OR(OR(G14=0,F14=0),F14=""),"",(F14/E14-1)*100)</f>
        <v>46.29963902847323</v>
      </c>
      <c r="J14" s="28">
        <f t="shared" si="1"/>
        <v>48.772167385216498</v>
      </c>
      <c r="K14" s="27">
        <f t="shared" si="2"/>
        <v>52.41882218936874</v>
      </c>
      <c r="L14" s="18"/>
    </row>
    <row r="15" spans="1:15">
      <c r="A15" s="16"/>
      <c r="B15" s="12" t="s">
        <v>5</v>
      </c>
      <c r="C15" s="109">
        <v>311.30133333333333</v>
      </c>
      <c r="D15" s="109">
        <v>301.84733333333332</v>
      </c>
      <c r="E15" s="109">
        <v>272.28933333333333</v>
      </c>
      <c r="F15" s="109">
        <v>363.75133333333332</v>
      </c>
      <c r="G15" s="109">
        <v>479.49233333333336</v>
      </c>
      <c r="H15" s="50">
        <f t="shared" si="0"/>
        <v>31.81871498294624</v>
      </c>
      <c r="I15" s="36">
        <f t="shared" ref="I15:I38" si="4">IF(OR(OR(G15=0,F15=0),F15=""),"",(F15/E15-1)*100)</f>
        <v>33.590004749849413</v>
      </c>
      <c r="J15" s="50">
        <f t="shared" si="1"/>
        <v>21.604209952123046</v>
      </c>
      <c r="K15" s="36">
        <f t="shared" si="2"/>
        <v>17.027098928447433</v>
      </c>
      <c r="L15" s="18"/>
      <c r="N15" s="23" t="s">
        <v>5</v>
      </c>
      <c r="O15" s="34">
        <f>J15</f>
        <v>21.604209952123046</v>
      </c>
    </row>
    <row r="16" spans="1:15">
      <c r="A16" s="16"/>
      <c r="B16" s="11" t="s">
        <v>25</v>
      </c>
      <c r="C16" s="55">
        <v>78.290999999999997</v>
      </c>
      <c r="D16" s="55">
        <v>128.66066666666666</v>
      </c>
      <c r="E16" s="55">
        <v>131.17533333333333</v>
      </c>
      <c r="F16" s="55">
        <v>180.40599999999998</v>
      </c>
      <c r="G16" s="56">
        <v>187.77700000000002</v>
      </c>
      <c r="H16" s="28">
        <f t="shared" si="0"/>
        <v>4.0857842865536842</v>
      </c>
      <c r="I16" s="27">
        <f t="shared" si="4"/>
        <v>37.530430009707104</v>
      </c>
      <c r="J16" s="28">
        <f t="shared" si="1"/>
        <v>8.4605601594877271</v>
      </c>
      <c r="K16" s="27">
        <f t="shared" si="2"/>
        <v>8.4447547755668815</v>
      </c>
      <c r="L16" s="18"/>
      <c r="N16" s="23" t="s">
        <v>40</v>
      </c>
      <c r="O16" s="34">
        <f>100-O15</f>
        <v>78.395790047876957</v>
      </c>
    </row>
    <row r="17" spans="1:12">
      <c r="A17" s="16"/>
      <c r="B17" s="11" t="s">
        <v>26</v>
      </c>
      <c r="C17" s="25">
        <v>137.238</v>
      </c>
      <c r="D17" s="25">
        <v>160.31966666666668</v>
      </c>
      <c r="E17" s="25">
        <v>144.43933333333334</v>
      </c>
      <c r="F17" s="25">
        <v>190.03066666666666</v>
      </c>
      <c r="G17" s="26">
        <v>150.20633333333333</v>
      </c>
      <c r="H17" s="28">
        <f t="shared" si="0"/>
        <v>-20.956792938683577</v>
      </c>
      <c r="I17" s="27">
        <f t="shared" si="4"/>
        <v>31.564347661532622</v>
      </c>
      <c r="J17" s="28">
        <f t="shared" si="1"/>
        <v>6.7677602661813383</v>
      </c>
      <c r="K17" s="27">
        <f t="shared" si="2"/>
        <v>8.8952827502272189</v>
      </c>
      <c r="L17" s="18"/>
    </row>
    <row r="18" spans="1:12">
      <c r="A18" s="16"/>
      <c r="B18" s="11" t="s">
        <v>21</v>
      </c>
      <c r="C18" s="25">
        <v>22.327333333333332</v>
      </c>
      <c r="D18" s="25">
        <v>28.887333333333334</v>
      </c>
      <c r="E18" s="25">
        <v>4.8499999999999996</v>
      </c>
      <c r="F18" s="25">
        <v>43.975666666666662</v>
      </c>
      <c r="G18" s="26">
        <v>61.211999999999996</v>
      </c>
      <c r="H18" s="28">
        <f t="shared" si="0"/>
        <v>39.195160960228016</v>
      </c>
      <c r="I18" s="27">
        <f t="shared" si="4"/>
        <v>806.71477663230235</v>
      </c>
      <c r="J18" s="28">
        <f t="shared" si="1"/>
        <v>2.7579938356804226</v>
      </c>
      <c r="K18" s="27">
        <f t="shared" si="2"/>
        <v>2.0584887481129823</v>
      </c>
      <c r="L18" s="18"/>
    </row>
    <row r="19" spans="1:12">
      <c r="A19" s="16"/>
      <c r="B19" s="11" t="s">
        <v>22</v>
      </c>
      <c r="C19" s="25">
        <v>31.414999999999999</v>
      </c>
      <c r="D19" s="25">
        <v>35.626666666666665</v>
      </c>
      <c r="E19" s="25">
        <v>19.923666666666666</v>
      </c>
      <c r="F19" s="25">
        <v>31.099</v>
      </c>
      <c r="G19" s="26">
        <v>34.4</v>
      </c>
      <c r="H19" s="28">
        <f t="shared" si="0"/>
        <v>10.614489211871758</v>
      </c>
      <c r="I19" s="27">
        <f t="shared" si="4"/>
        <v>56.090746348563705</v>
      </c>
      <c r="J19" s="28">
        <f t="shared" si="1"/>
        <v>1.5499409911031583</v>
      </c>
      <c r="K19" s="27">
        <f t="shared" si="2"/>
        <v>1.455735556275038</v>
      </c>
      <c r="L19" s="18"/>
    </row>
    <row r="20" spans="1:12">
      <c r="A20" s="16"/>
      <c r="B20" s="11" t="s">
        <v>8</v>
      </c>
      <c r="C20" s="25">
        <v>31.037999999999997</v>
      </c>
      <c r="D20" s="25">
        <v>33.655666666666662</v>
      </c>
      <c r="E20" s="25">
        <v>29.607666666666663</v>
      </c>
      <c r="F20" s="25">
        <v>34.399666666666668</v>
      </c>
      <c r="G20" s="26">
        <v>29.751666666666665</v>
      </c>
      <c r="H20" s="28">
        <f t="shared" si="0"/>
        <v>-13.511758834872445</v>
      </c>
      <c r="I20" s="27">
        <f t="shared" si="4"/>
        <v>16.184997129121982</v>
      </c>
      <c r="J20" s="28">
        <f t="shared" si="1"/>
        <v>1.3405037127995389</v>
      </c>
      <c r="K20" s="27">
        <f t="shared" si="2"/>
        <v>1.6102388466084403</v>
      </c>
      <c r="L20" s="18"/>
    </row>
    <row r="21" spans="1:12">
      <c r="A21" s="16"/>
      <c r="B21" s="11" t="s">
        <v>11</v>
      </c>
      <c r="C21" s="25">
        <v>20.987333333333336</v>
      </c>
      <c r="D21" s="25">
        <v>15.581999999999999</v>
      </c>
      <c r="E21" s="25">
        <v>12.317666666666668</v>
      </c>
      <c r="F21" s="25">
        <v>23.650333333333332</v>
      </c>
      <c r="G21" s="26">
        <v>28.043666666666667</v>
      </c>
      <c r="H21" s="28">
        <f t="shared" si="0"/>
        <v>18.576200476385107</v>
      </c>
      <c r="I21" s="27">
        <f t="shared" si="4"/>
        <v>92.003355613887877</v>
      </c>
      <c r="J21" s="28">
        <f t="shared" si="1"/>
        <v>1.2635473403343007</v>
      </c>
      <c r="K21" s="27">
        <f t="shared" si="2"/>
        <v>1.107065537512141</v>
      </c>
      <c r="L21" s="18"/>
    </row>
    <row r="22" spans="1:12">
      <c r="A22" s="16"/>
      <c r="B22" s="11" t="s">
        <v>27</v>
      </c>
      <c r="C22" s="25">
        <v>34.143000000000001</v>
      </c>
      <c r="D22" s="25">
        <v>18.307333333333336</v>
      </c>
      <c r="E22" s="25">
        <v>22.284666666666666</v>
      </c>
      <c r="F22" s="25">
        <v>13.249000000000001</v>
      </c>
      <c r="G22" s="26">
        <v>27.245666666666665</v>
      </c>
      <c r="H22" s="28">
        <f t="shared" si="0"/>
        <v>105.6431931969708</v>
      </c>
      <c r="I22" s="27">
        <f t="shared" si="4"/>
        <v>-40.546564154725218</v>
      </c>
      <c r="J22" s="28">
        <f t="shared" si="1"/>
        <v>1.2275923138546401</v>
      </c>
      <c r="K22" s="27">
        <f t="shared" si="2"/>
        <v>0.62018201180385146</v>
      </c>
      <c r="L22" s="18"/>
    </row>
    <row r="23" spans="1:12">
      <c r="A23" s="16"/>
      <c r="B23" s="11" t="s">
        <v>24</v>
      </c>
      <c r="C23" s="25">
        <v>15.427666666666667</v>
      </c>
      <c r="D23" s="25">
        <v>18.356666666666666</v>
      </c>
      <c r="E23" s="25">
        <v>13.203666666666665</v>
      </c>
      <c r="F23" s="25">
        <v>20.132000000000001</v>
      </c>
      <c r="G23" s="26">
        <v>25</v>
      </c>
      <c r="H23" s="28">
        <f t="shared" si="0"/>
        <v>24.180409298629037</v>
      </c>
      <c r="I23" s="27">
        <f t="shared" si="4"/>
        <v>52.472797960162623</v>
      </c>
      <c r="J23" s="28">
        <f t="shared" si="1"/>
        <v>1.1264106039993884</v>
      </c>
      <c r="K23" s="27">
        <f t="shared" si="2"/>
        <v>0.9423733309408362</v>
      </c>
      <c r="L23" s="18"/>
    </row>
    <row r="24" spans="1:12">
      <c r="A24" s="16"/>
      <c r="B24" s="11" t="s">
        <v>10</v>
      </c>
      <c r="C24" s="25">
        <v>13.827333333333334</v>
      </c>
      <c r="D24" s="25">
        <v>20.193666666666665</v>
      </c>
      <c r="E24" s="25">
        <v>15.14</v>
      </c>
      <c r="F24" s="25">
        <v>13.960666666666668</v>
      </c>
      <c r="G24" s="26">
        <v>22.413333333333338</v>
      </c>
      <c r="H24" s="28">
        <f t="shared" si="0"/>
        <v>60.546296738455666</v>
      </c>
      <c r="I24" s="27">
        <f t="shared" si="4"/>
        <v>-7.7895200352267597</v>
      </c>
      <c r="J24" s="28">
        <f t="shared" si="1"/>
        <v>1.0098646535055853</v>
      </c>
      <c r="K24" s="27">
        <f t="shared" si="2"/>
        <v>0.65349493089714727</v>
      </c>
      <c r="L24" s="18"/>
    </row>
    <row r="25" spans="1:12">
      <c r="A25" s="16"/>
      <c r="B25" s="11" t="s">
        <v>23</v>
      </c>
      <c r="C25" s="25">
        <v>12.103333333333333</v>
      </c>
      <c r="D25" s="25">
        <v>21.328666666666667</v>
      </c>
      <c r="E25" s="25">
        <v>10.881</v>
      </c>
      <c r="F25" s="25">
        <v>17.433</v>
      </c>
      <c r="G25" s="26">
        <v>11.382</v>
      </c>
      <c r="H25" s="28">
        <f t="shared" si="0"/>
        <v>-34.710032696609886</v>
      </c>
      <c r="I25" s="27">
        <f t="shared" si="4"/>
        <v>60.215053763440849</v>
      </c>
      <c r="J25" s="28">
        <f t="shared" si="1"/>
        <v>0.51283221978884164</v>
      </c>
      <c r="K25" s="27">
        <f t="shared" si="2"/>
        <v>0.81603389023900252</v>
      </c>
      <c r="L25" s="18"/>
    </row>
    <row r="26" spans="1:12">
      <c r="A26" s="16"/>
      <c r="B26" s="11" t="s">
        <v>4</v>
      </c>
      <c r="C26" s="25">
        <v>16.952999999999999</v>
      </c>
      <c r="D26" s="25">
        <v>15.861666666666666</v>
      </c>
      <c r="E26" s="25">
        <v>10.989666666666666</v>
      </c>
      <c r="F26" s="25">
        <v>17.164333333333335</v>
      </c>
      <c r="G26" s="26">
        <v>10.777999999999999</v>
      </c>
      <c r="H26" s="28">
        <f t="shared" si="0"/>
        <v>-37.206999009574126</v>
      </c>
      <c r="I26" s="27">
        <f t="shared" si="4"/>
        <v>56.186114228517717</v>
      </c>
      <c r="J26" s="28">
        <f t="shared" si="1"/>
        <v>0.48561813959621625</v>
      </c>
      <c r="K26" s="27">
        <f t="shared" si="2"/>
        <v>0.80345767815975366</v>
      </c>
      <c r="L26" s="18"/>
    </row>
    <row r="27" spans="1:12">
      <c r="A27" s="16"/>
      <c r="B27" s="11" t="s">
        <v>20</v>
      </c>
      <c r="C27" s="25">
        <v>16.245000000000001</v>
      </c>
      <c r="D27" s="25">
        <v>13.605333333333334</v>
      </c>
      <c r="E27" s="25">
        <v>4.444</v>
      </c>
      <c r="F27" s="25">
        <v>14.870666666666665</v>
      </c>
      <c r="G27" s="26">
        <v>10.519333333333334</v>
      </c>
      <c r="H27" s="28">
        <f t="shared" si="0"/>
        <v>-29.261185331300986</v>
      </c>
      <c r="I27" s="27">
        <f t="shared" si="4"/>
        <v>234.62346234623456</v>
      </c>
      <c r="J27" s="28">
        <f t="shared" si="1"/>
        <v>0.47396354454683609</v>
      </c>
      <c r="K27" s="27">
        <f t="shared" si="2"/>
        <v>0.69609177826234481</v>
      </c>
      <c r="L27" s="18"/>
    </row>
    <row r="28" spans="1:12">
      <c r="A28" s="16"/>
      <c r="B28" s="11" t="s">
        <v>19</v>
      </c>
      <c r="C28" s="25">
        <v>10.215666666666667</v>
      </c>
      <c r="D28" s="25">
        <v>6.5830000000000011</v>
      </c>
      <c r="E28" s="25">
        <v>1.6503333333333334</v>
      </c>
      <c r="F28" s="25">
        <v>1.6490000000000002</v>
      </c>
      <c r="G28" s="26">
        <v>10.038333333333334</v>
      </c>
      <c r="H28" s="28">
        <f t="shared" si="0"/>
        <v>508.75277946230034</v>
      </c>
      <c r="I28" s="27">
        <f t="shared" si="4"/>
        <v>-8.0791759240550487E-2</v>
      </c>
      <c r="J28" s="28">
        <f t="shared" si="1"/>
        <v>0.45229140452588784</v>
      </c>
      <c r="K28" s="27">
        <f t="shared" si="2"/>
        <v>7.7189232203528663E-2</v>
      </c>
      <c r="L28" s="18"/>
    </row>
    <row r="29" spans="1:12">
      <c r="A29" s="16"/>
      <c r="B29" s="11" t="s">
        <v>12</v>
      </c>
      <c r="C29" s="25">
        <v>14.632666666666667</v>
      </c>
      <c r="D29" s="25">
        <v>15.872666666666667</v>
      </c>
      <c r="E29" s="25">
        <v>6.6593333333333335</v>
      </c>
      <c r="F29" s="25">
        <v>12.246666666666668</v>
      </c>
      <c r="G29" s="26">
        <v>8.9493333333333336</v>
      </c>
      <c r="H29" s="28">
        <f t="shared" si="0"/>
        <v>-26.924333151878066</v>
      </c>
      <c r="I29" s="27">
        <f t="shared" si="4"/>
        <v>83.902292521773973</v>
      </c>
      <c r="J29" s="28">
        <f t="shared" si="1"/>
        <v>0.40322495861567448</v>
      </c>
      <c r="K29" s="27">
        <f t="shared" si="2"/>
        <v>0.57326306673896155</v>
      </c>
      <c r="L29" s="18"/>
    </row>
    <row r="30" spans="1:12">
      <c r="A30" s="16"/>
      <c r="B30" s="11" t="s">
        <v>16</v>
      </c>
      <c r="C30" s="25">
        <v>12.577333333333334</v>
      </c>
      <c r="D30" s="25">
        <v>12.369333333333335</v>
      </c>
      <c r="E30" s="25">
        <v>4.7456666666666658</v>
      </c>
      <c r="F30" s="25">
        <v>5.1513333333333335</v>
      </c>
      <c r="G30" s="26">
        <v>7.8459999999999992</v>
      </c>
      <c r="H30" s="28">
        <f t="shared" si="0"/>
        <v>52.310081532289352</v>
      </c>
      <c r="I30" s="27">
        <f t="shared" si="4"/>
        <v>8.5481491887336105</v>
      </c>
      <c r="J30" s="28">
        <f t="shared" si="1"/>
        <v>0.35351270395916806</v>
      </c>
      <c r="K30" s="27">
        <f t="shared" si="2"/>
        <v>0.24113248321676406</v>
      </c>
      <c r="L30" s="18"/>
    </row>
    <row r="31" spans="1:12">
      <c r="A31" s="16"/>
      <c r="B31" s="11" t="s">
        <v>17</v>
      </c>
      <c r="C31" s="25">
        <v>11.663333333333334</v>
      </c>
      <c r="D31" s="25">
        <v>12.952999999999998</v>
      </c>
      <c r="E31" s="25">
        <v>6.3103333333333333</v>
      </c>
      <c r="F31" s="25">
        <v>7.987000000000001</v>
      </c>
      <c r="G31" s="26">
        <v>7.1023333333333332</v>
      </c>
      <c r="H31" s="28">
        <f t="shared" si="0"/>
        <v>-11.07633237344019</v>
      </c>
      <c r="I31" s="27">
        <f t="shared" si="4"/>
        <v>26.570175901959757</v>
      </c>
      <c r="J31" s="28">
        <f t="shared" si="1"/>
        <v>0.3200057431921996</v>
      </c>
      <c r="K31" s="27">
        <f t="shared" si="2"/>
        <v>0.37386925264377407</v>
      </c>
      <c r="L31" s="18"/>
    </row>
    <row r="32" spans="1:12">
      <c r="A32" s="16"/>
      <c r="B32" s="11" t="s">
        <v>9</v>
      </c>
      <c r="C32" s="25">
        <v>13.166333333333334</v>
      </c>
      <c r="D32" s="25">
        <v>12.619333333333332</v>
      </c>
      <c r="E32" s="25">
        <v>8.6206666666666667</v>
      </c>
      <c r="F32" s="25">
        <v>7.4643333333333333</v>
      </c>
      <c r="G32" s="26">
        <v>6.9819999999999993</v>
      </c>
      <c r="H32" s="28">
        <f t="shared" si="0"/>
        <v>-6.4618407538070022</v>
      </c>
      <c r="I32" s="27">
        <f t="shared" si="4"/>
        <v>-13.413502436006496</v>
      </c>
      <c r="J32" s="28">
        <f t="shared" si="1"/>
        <v>0.31458395348494916</v>
      </c>
      <c r="K32" s="27">
        <f t="shared" si="2"/>
        <v>0.34940337108017328</v>
      </c>
      <c r="L32" s="18"/>
    </row>
    <row r="33" spans="1:14">
      <c r="A33" s="16"/>
      <c r="B33" s="11" t="s">
        <v>18</v>
      </c>
      <c r="C33" s="25">
        <v>7.7130000000000001</v>
      </c>
      <c r="D33" s="25">
        <v>5.6416666666666666</v>
      </c>
      <c r="E33" s="25">
        <v>3.3983333333333334</v>
      </c>
      <c r="F33" s="25">
        <v>3.1696666666666666</v>
      </c>
      <c r="G33" s="26">
        <v>5.4576666666666656</v>
      </c>
      <c r="H33" s="28">
        <f t="shared" si="0"/>
        <v>72.184246503312608</v>
      </c>
      <c r="I33" s="27">
        <f t="shared" si="4"/>
        <v>-6.7287886218734716</v>
      </c>
      <c r="J33" s="28">
        <f t="shared" si="1"/>
        <v>0.24590294425709311</v>
      </c>
      <c r="K33" s="27">
        <f t="shared" si="2"/>
        <v>0.14837121670170891</v>
      </c>
      <c r="L33" s="18"/>
    </row>
    <row r="34" spans="1:14">
      <c r="A34" s="16"/>
      <c r="B34" s="11" t="s">
        <v>14</v>
      </c>
      <c r="C34" s="25">
        <v>5.4786666666666664</v>
      </c>
      <c r="D34" s="25">
        <v>8.8420000000000005</v>
      </c>
      <c r="E34" s="25">
        <v>6.0539999999999994</v>
      </c>
      <c r="F34" s="25">
        <v>5.2666666666666666</v>
      </c>
      <c r="G34" s="26">
        <v>5.2376666666666667</v>
      </c>
      <c r="H34" s="28">
        <f t="shared" si="0"/>
        <v>-0.55063291139240134</v>
      </c>
      <c r="I34" s="27">
        <f t="shared" si="4"/>
        <v>-13.005175641449174</v>
      </c>
      <c r="J34" s="28">
        <f t="shared" si="1"/>
        <v>0.23599053094189854</v>
      </c>
      <c r="K34" s="27">
        <f t="shared" si="2"/>
        <v>0.24653120453118105</v>
      </c>
      <c r="L34" s="18"/>
    </row>
    <row r="35" spans="1:14">
      <c r="A35" s="16"/>
      <c r="B35" s="11" t="s">
        <v>6</v>
      </c>
      <c r="C35" s="25">
        <v>20.774333333333335</v>
      </c>
      <c r="D35" s="25">
        <v>18.965666666666667</v>
      </c>
      <c r="E35" s="25">
        <v>7.7103333333333337</v>
      </c>
      <c r="F35" s="25">
        <v>7.5160000000000009</v>
      </c>
      <c r="G35" s="26">
        <v>5.0279999999999996</v>
      </c>
      <c r="H35" s="28">
        <f t="shared" si="0"/>
        <v>-33.102714209686013</v>
      </c>
      <c r="I35" s="27">
        <f t="shared" si="4"/>
        <v>-2.5204271324196892</v>
      </c>
      <c r="J35" s="28">
        <f t="shared" si="1"/>
        <v>0.22654370067635701</v>
      </c>
      <c r="K35" s="27">
        <f t="shared" si="2"/>
        <v>0.35182187340310578</v>
      </c>
      <c r="L35" s="18"/>
    </row>
    <row r="36" spans="1:14">
      <c r="A36" s="16"/>
      <c r="B36" s="11" t="s">
        <v>7</v>
      </c>
      <c r="C36" s="25">
        <v>6.405666666666666</v>
      </c>
      <c r="D36" s="25">
        <v>5.7223333333333342</v>
      </c>
      <c r="E36" s="25">
        <v>1.5286666666666668</v>
      </c>
      <c r="F36" s="25">
        <v>0.47966666666666669</v>
      </c>
      <c r="G36" s="26">
        <v>1.0536666666666665</v>
      </c>
      <c r="H36" s="28">
        <f t="shared" si="0"/>
        <v>119.6664350243224</v>
      </c>
      <c r="I36" s="27">
        <f t="shared" si="4"/>
        <v>-68.62189271696468</v>
      </c>
      <c r="J36" s="28">
        <f t="shared" si="1"/>
        <v>4.7474452256560884E-2</v>
      </c>
      <c r="K36" s="27">
        <f t="shared" si="2"/>
        <v>2.2453063501289214E-2</v>
      </c>
      <c r="L36" s="18"/>
    </row>
    <row r="37" spans="1:14">
      <c r="A37" s="16"/>
      <c r="B37" s="11" t="s">
        <v>13</v>
      </c>
      <c r="C37" s="25">
        <v>3.0893333333333337</v>
      </c>
      <c r="D37" s="25">
        <v>1.1623333333333334</v>
      </c>
      <c r="E37" s="25">
        <v>1.3520000000000001</v>
      </c>
      <c r="F37" s="25">
        <v>0.88533333333333319</v>
      </c>
      <c r="G37" s="26">
        <v>0.86833333333333329</v>
      </c>
      <c r="H37" s="28">
        <f t="shared" si="0"/>
        <v>-1.9201807228915513</v>
      </c>
      <c r="I37" s="27">
        <f t="shared" si="4"/>
        <v>-34.516765285996065</v>
      </c>
      <c r="J37" s="28">
        <f t="shared" si="1"/>
        <v>3.9123994978912092E-2</v>
      </c>
      <c r="K37" s="27">
        <f t="shared" si="2"/>
        <v>4.144220754650739E-2</v>
      </c>
      <c r="L37" s="18"/>
    </row>
    <row r="38" spans="1:14">
      <c r="A38" s="16"/>
      <c r="B38" s="11" t="s">
        <v>15</v>
      </c>
      <c r="C38" s="25">
        <v>1.0719999999999998</v>
      </c>
      <c r="D38" s="25">
        <v>0.97066666666666668</v>
      </c>
      <c r="E38" s="25">
        <v>0.27099999999999996</v>
      </c>
      <c r="F38" s="25">
        <v>0.54266666666666674</v>
      </c>
      <c r="G38" s="26">
        <v>0.18600000000000003</v>
      </c>
      <c r="H38" s="28">
        <f t="shared" si="0"/>
        <v>-65.724815724815727</v>
      </c>
      <c r="I38" s="27">
        <f t="shared" si="4"/>
        <v>100.24600246002464</v>
      </c>
      <c r="J38" s="28">
        <f t="shared" si="1"/>
        <v>8.3804948937554503E-3</v>
      </c>
      <c r="K38" s="27">
        <f t="shared" si="2"/>
        <v>2.5402076011187522E-2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3357.2293333333332</v>
      </c>
      <c r="D13" s="26">
        <v>3804.2133333333331</v>
      </c>
      <c r="E13" s="26">
        <v>2769.876666666667</v>
      </c>
      <c r="F13" s="26">
        <v>3490.8113333333331</v>
      </c>
      <c r="G13" s="26">
        <v>3752.6786666666667</v>
      </c>
      <c r="H13" s="28">
        <f t="shared" ref="H13:H38" si="0">IF(OR(OR(G13=0,F13=0),G13=""),"",(G13/F13-1)*100)</f>
        <v>7.5016180574640101</v>
      </c>
      <c r="I13" s="27">
        <f>IF(OR(OR(G13=0,F13=0),F13=""),"",(F13/E13-1)*100)</f>
        <v>26.027681136223848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1559.8150000000003</v>
      </c>
      <c r="D14" s="25">
        <f t="shared" ref="D14:G14" si="3">D13-SUM(D15:D38)</f>
        <v>1627.0693333333334</v>
      </c>
      <c r="E14" s="25">
        <f t="shared" si="3"/>
        <v>1202.6426666666675</v>
      </c>
      <c r="F14" s="25">
        <f t="shared" si="3"/>
        <v>1636.537333333333</v>
      </c>
      <c r="G14" s="26">
        <f t="shared" si="3"/>
        <v>1692.4173333333329</v>
      </c>
      <c r="H14" s="28">
        <f t="shared" si="0"/>
        <v>3.4145264432301259</v>
      </c>
      <c r="I14" s="27">
        <f>IF(OR(OR(G14=0,F14=0),F14=""),"",(F14/E14-1)*100)</f>
        <v>36.07843615504509</v>
      </c>
      <c r="J14" s="28">
        <f t="shared" si="1"/>
        <v>45.098914233352943</v>
      </c>
      <c r="K14" s="27">
        <f t="shared" si="2"/>
        <v>46.881288533305622</v>
      </c>
      <c r="L14" s="18"/>
    </row>
    <row r="15" spans="1:15">
      <c r="A15" s="16"/>
      <c r="B15" s="12" t="s">
        <v>5</v>
      </c>
      <c r="C15" s="109">
        <v>718.67833333333328</v>
      </c>
      <c r="D15" s="109">
        <v>891.3416666666667</v>
      </c>
      <c r="E15" s="109">
        <v>736.93966666666665</v>
      </c>
      <c r="F15" s="109">
        <v>713.35500000000002</v>
      </c>
      <c r="G15" s="109">
        <v>882.46266666666668</v>
      </c>
      <c r="H15" s="50">
        <f t="shared" si="0"/>
        <v>23.705962202082652</v>
      </c>
      <c r="I15" s="36">
        <f t="shared" ref="I15:I38" si="4">IF(OR(OR(G15=0,F15=0),F15=""),"",(F15/E15-1)*100)</f>
        <v>-3.200352448572219</v>
      </c>
      <c r="J15" s="50">
        <f t="shared" si="1"/>
        <v>23.515540366010555</v>
      </c>
      <c r="K15" s="36">
        <f t="shared" si="2"/>
        <v>20.435220694635078</v>
      </c>
      <c r="L15" s="18"/>
      <c r="N15" s="23" t="s">
        <v>5</v>
      </c>
      <c r="O15" s="34">
        <f>J15</f>
        <v>23.515540366010555</v>
      </c>
    </row>
    <row r="16" spans="1:15">
      <c r="A16" s="16"/>
      <c r="B16" s="11" t="s">
        <v>25</v>
      </c>
      <c r="C16" s="55">
        <v>162.649</v>
      </c>
      <c r="D16" s="55">
        <v>259.03199999999998</v>
      </c>
      <c r="E16" s="55">
        <v>183.29933333333329</v>
      </c>
      <c r="F16" s="55">
        <v>260.18766666666664</v>
      </c>
      <c r="G16" s="56">
        <v>273.62</v>
      </c>
      <c r="H16" s="28">
        <f t="shared" si="0"/>
        <v>5.1625557450199588</v>
      </c>
      <c r="I16" s="27">
        <f t="shared" si="4"/>
        <v>41.946870146827251</v>
      </c>
      <c r="J16" s="28">
        <f t="shared" si="1"/>
        <v>7.2913250588290888</v>
      </c>
      <c r="K16" s="27">
        <f t="shared" si="2"/>
        <v>7.4535012586376768</v>
      </c>
      <c r="L16" s="18"/>
      <c r="N16" s="23" t="s">
        <v>40</v>
      </c>
      <c r="O16" s="34">
        <f>100-O15</f>
        <v>76.484459633989445</v>
      </c>
    </row>
    <row r="17" spans="1:12">
      <c r="A17" s="16"/>
      <c r="B17" s="11" t="s">
        <v>26</v>
      </c>
      <c r="C17" s="25">
        <v>215.12899999999999</v>
      </c>
      <c r="D17" s="25">
        <v>272.28633333333335</v>
      </c>
      <c r="E17" s="25">
        <v>213.03166666666667</v>
      </c>
      <c r="F17" s="25">
        <v>265.29599999999999</v>
      </c>
      <c r="G17" s="26">
        <v>217.45</v>
      </c>
      <c r="H17" s="28">
        <f t="shared" si="0"/>
        <v>-18.034949641155539</v>
      </c>
      <c r="I17" s="27">
        <f t="shared" si="4"/>
        <v>24.533598291333835</v>
      </c>
      <c r="J17" s="28">
        <f t="shared" si="1"/>
        <v>5.7945275712388913</v>
      </c>
      <c r="K17" s="27">
        <f t="shared" si="2"/>
        <v>7.5998378218473386</v>
      </c>
      <c r="L17" s="18"/>
    </row>
    <row r="18" spans="1:12">
      <c r="A18" s="16"/>
      <c r="B18" s="11" t="s">
        <v>21</v>
      </c>
      <c r="C18" s="25">
        <v>66.382999999999996</v>
      </c>
      <c r="D18" s="25">
        <v>75.144333333333336</v>
      </c>
      <c r="E18" s="25">
        <v>27.162666666666667</v>
      </c>
      <c r="F18" s="25">
        <v>102.23</v>
      </c>
      <c r="G18" s="26">
        <v>132.42400000000001</v>
      </c>
      <c r="H18" s="28">
        <f t="shared" si="0"/>
        <v>29.53536143989044</v>
      </c>
      <c r="I18" s="27">
        <f t="shared" si="4"/>
        <v>276.3621637541724</v>
      </c>
      <c r="J18" s="28">
        <f t="shared" si="1"/>
        <v>3.5287860156069857</v>
      </c>
      <c r="K18" s="27">
        <f t="shared" si="2"/>
        <v>2.9285455511106591</v>
      </c>
      <c r="L18" s="18"/>
    </row>
    <row r="19" spans="1:12">
      <c r="A19" s="16"/>
      <c r="B19" s="11" t="s">
        <v>22</v>
      </c>
      <c r="C19" s="25">
        <v>68.240666666666655</v>
      </c>
      <c r="D19" s="25">
        <v>77.944000000000003</v>
      </c>
      <c r="E19" s="25">
        <v>49.637</v>
      </c>
      <c r="F19" s="25">
        <v>47.378999999999998</v>
      </c>
      <c r="G19" s="26">
        <v>79.676000000000002</v>
      </c>
      <c r="H19" s="28">
        <f t="shared" si="0"/>
        <v>68.167331518183175</v>
      </c>
      <c r="I19" s="27">
        <f t="shared" si="4"/>
        <v>-4.5490259282390255</v>
      </c>
      <c r="J19" s="28">
        <f t="shared" si="1"/>
        <v>2.123176724608093</v>
      </c>
      <c r="K19" s="27">
        <f t="shared" si="2"/>
        <v>1.3572489451831351</v>
      </c>
      <c r="L19" s="18"/>
    </row>
    <row r="20" spans="1:12">
      <c r="A20" s="16"/>
      <c r="B20" s="11" t="s">
        <v>27</v>
      </c>
      <c r="C20" s="25">
        <v>77.974999999999994</v>
      </c>
      <c r="D20" s="25">
        <v>68.092333333333329</v>
      </c>
      <c r="E20" s="25">
        <v>45.869</v>
      </c>
      <c r="F20" s="25">
        <v>73.278999999999996</v>
      </c>
      <c r="G20" s="26">
        <v>59.721666666666671</v>
      </c>
      <c r="H20" s="28">
        <f t="shared" si="0"/>
        <v>-18.50098027174678</v>
      </c>
      <c r="I20" s="27">
        <f t="shared" si="4"/>
        <v>59.7571344481022</v>
      </c>
      <c r="J20" s="28">
        <f t="shared" si="1"/>
        <v>1.5914409937932337</v>
      </c>
      <c r="K20" s="27">
        <f t="shared" si="2"/>
        <v>2.099196805632769</v>
      </c>
      <c r="L20" s="18"/>
    </row>
    <row r="21" spans="1:12">
      <c r="A21" s="16"/>
      <c r="B21" s="11" t="s">
        <v>19</v>
      </c>
      <c r="C21" s="25">
        <v>39.26</v>
      </c>
      <c r="D21" s="25">
        <v>41.250666666666667</v>
      </c>
      <c r="E21" s="25">
        <v>19.409000000000002</v>
      </c>
      <c r="F21" s="25">
        <v>27.981000000000005</v>
      </c>
      <c r="G21" s="26">
        <v>47.373333333333335</v>
      </c>
      <c r="H21" s="28">
        <f t="shared" si="0"/>
        <v>69.305361971814179</v>
      </c>
      <c r="I21" s="27">
        <f t="shared" si="4"/>
        <v>44.165078056571701</v>
      </c>
      <c r="J21" s="28">
        <f t="shared" si="1"/>
        <v>1.2623871517198915</v>
      </c>
      <c r="K21" s="27">
        <f t="shared" si="2"/>
        <v>0.80156150900545198</v>
      </c>
      <c r="L21" s="18"/>
    </row>
    <row r="22" spans="1:12">
      <c r="A22" s="16"/>
      <c r="B22" s="11" t="s">
        <v>10</v>
      </c>
      <c r="C22" s="25">
        <v>33.670666666666669</v>
      </c>
      <c r="D22" s="25">
        <v>43.443999999999996</v>
      </c>
      <c r="E22" s="25">
        <v>34.423999999999999</v>
      </c>
      <c r="F22" s="25">
        <v>38.088333333333331</v>
      </c>
      <c r="G22" s="26">
        <v>43.985999999999997</v>
      </c>
      <c r="H22" s="28">
        <f t="shared" si="0"/>
        <v>15.484181507898299</v>
      </c>
      <c r="I22" s="27">
        <f t="shared" si="4"/>
        <v>10.644705244403131</v>
      </c>
      <c r="J22" s="28">
        <f t="shared" si="1"/>
        <v>1.1721227397034437</v>
      </c>
      <c r="K22" s="27">
        <f t="shared" si="2"/>
        <v>1.0911026032725535</v>
      </c>
      <c r="L22" s="18"/>
    </row>
    <row r="23" spans="1:12">
      <c r="A23" s="16"/>
      <c r="B23" s="11" t="s">
        <v>8</v>
      </c>
      <c r="C23" s="25">
        <v>55.963333333333331</v>
      </c>
      <c r="D23" s="25">
        <v>65.155666666666662</v>
      </c>
      <c r="E23" s="25">
        <v>40.712666666666671</v>
      </c>
      <c r="F23" s="25">
        <v>45.847000000000001</v>
      </c>
      <c r="G23" s="26">
        <v>37.795999999999999</v>
      </c>
      <c r="H23" s="28">
        <f t="shared" si="0"/>
        <v>-17.560581935568308</v>
      </c>
      <c r="I23" s="27">
        <f t="shared" si="4"/>
        <v>12.611144770669224</v>
      </c>
      <c r="J23" s="28">
        <f t="shared" si="1"/>
        <v>1.0071738978272942</v>
      </c>
      <c r="K23" s="27">
        <f t="shared" si="2"/>
        <v>1.3133622995380063</v>
      </c>
      <c r="L23" s="18"/>
    </row>
    <row r="24" spans="1:12">
      <c r="A24" s="16"/>
      <c r="B24" s="11" t="s">
        <v>11</v>
      </c>
      <c r="C24" s="25">
        <v>34.797000000000004</v>
      </c>
      <c r="D24" s="25">
        <v>28.869333333333334</v>
      </c>
      <c r="E24" s="25">
        <v>14.568999999999997</v>
      </c>
      <c r="F24" s="25">
        <v>24.193999999999999</v>
      </c>
      <c r="G24" s="26">
        <v>32.193666666666665</v>
      </c>
      <c r="H24" s="28">
        <f t="shared" si="0"/>
        <v>33.064671681684167</v>
      </c>
      <c r="I24" s="27">
        <f t="shared" si="4"/>
        <v>66.064932390692604</v>
      </c>
      <c r="J24" s="28">
        <f t="shared" si="1"/>
        <v>0.85788498100379129</v>
      </c>
      <c r="K24" s="27">
        <f t="shared" si="2"/>
        <v>0.69307670022078915</v>
      </c>
      <c r="L24" s="18"/>
    </row>
    <row r="25" spans="1:12">
      <c r="A25" s="16"/>
      <c r="B25" s="11" t="s">
        <v>6</v>
      </c>
      <c r="C25" s="25">
        <v>60.238333333333337</v>
      </c>
      <c r="D25" s="25">
        <v>50.559000000000005</v>
      </c>
      <c r="E25" s="25">
        <v>23.436000000000003</v>
      </c>
      <c r="F25" s="25">
        <v>18.701999999999998</v>
      </c>
      <c r="G25" s="26">
        <v>32.124666666666663</v>
      </c>
      <c r="H25" s="28">
        <f t="shared" si="0"/>
        <v>71.771290058104299</v>
      </c>
      <c r="I25" s="27">
        <f t="shared" si="4"/>
        <v>-20.199692780337962</v>
      </c>
      <c r="J25" s="28">
        <f t="shared" si="1"/>
        <v>0.85604629439806368</v>
      </c>
      <c r="K25" s="27">
        <f t="shared" si="2"/>
        <v>0.53574937784282051</v>
      </c>
      <c r="L25" s="18"/>
    </row>
    <row r="26" spans="1:12">
      <c r="A26" s="16"/>
      <c r="B26" s="11" t="s">
        <v>24</v>
      </c>
      <c r="C26" s="25">
        <v>29.672999999999998</v>
      </c>
      <c r="D26" s="25">
        <v>35.267666666666663</v>
      </c>
      <c r="E26" s="25">
        <v>16.006</v>
      </c>
      <c r="F26" s="25">
        <v>26.935999999999996</v>
      </c>
      <c r="G26" s="26">
        <v>30.670333333333332</v>
      </c>
      <c r="H26" s="28">
        <f t="shared" si="0"/>
        <v>13.86372636372637</v>
      </c>
      <c r="I26" s="27">
        <f t="shared" si="4"/>
        <v>68.286892415344226</v>
      </c>
      <c r="J26" s="28">
        <f t="shared" si="1"/>
        <v>0.81729175497395823</v>
      </c>
      <c r="K26" s="27">
        <f t="shared" si="2"/>
        <v>0.77162577486761907</v>
      </c>
      <c r="L26" s="18"/>
    </row>
    <row r="27" spans="1:12">
      <c r="A27" s="16"/>
      <c r="B27" s="11" t="s">
        <v>20</v>
      </c>
      <c r="C27" s="25">
        <v>35.461000000000006</v>
      </c>
      <c r="D27" s="25">
        <v>46.345666666666666</v>
      </c>
      <c r="E27" s="25">
        <v>20.713666666666665</v>
      </c>
      <c r="F27" s="25">
        <v>45.87</v>
      </c>
      <c r="G27" s="26">
        <v>28.603333333333335</v>
      </c>
      <c r="H27" s="28">
        <f t="shared" si="0"/>
        <v>-37.64261318218152</v>
      </c>
      <c r="I27" s="27">
        <f t="shared" si="4"/>
        <v>121.44799729647096</v>
      </c>
      <c r="J27" s="28">
        <f t="shared" si="1"/>
        <v>0.76221109969802903</v>
      </c>
      <c r="K27" s="27">
        <f t="shared" si="2"/>
        <v>1.3140211721553938</v>
      </c>
      <c r="L27" s="18"/>
    </row>
    <row r="28" spans="1:12">
      <c r="A28" s="16"/>
      <c r="B28" s="11" t="s">
        <v>4</v>
      </c>
      <c r="C28" s="25">
        <v>26.132999999999999</v>
      </c>
      <c r="D28" s="25">
        <v>28.40433333333333</v>
      </c>
      <c r="E28" s="25">
        <v>17.629666666666669</v>
      </c>
      <c r="F28" s="25">
        <v>26.520999999999997</v>
      </c>
      <c r="G28" s="26">
        <v>24.512666666666664</v>
      </c>
      <c r="H28" s="28">
        <f t="shared" si="0"/>
        <v>-7.5726154116863338</v>
      </c>
      <c r="I28" s="27">
        <f t="shared" si="4"/>
        <v>50.433927659815801</v>
      </c>
      <c r="J28" s="28">
        <f t="shared" si="1"/>
        <v>0.65320451986474359</v>
      </c>
      <c r="K28" s="27">
        <f t="shared" si="2"/>
        <v>0.75973742111910181</v>
      </c>
      <c r="L28" s="18"/>
    </row>
    <row r="29" spans="1:12">
      <c r="A29" s="16"/>
      <c r="B29" s="11" t="s">
        <v>12</v>
      </c>
      <c r="C29" s="25">
        <v>24.504333333333335</v>
      </c>
      <c r="D29" s="25">
        <v>25.787000000000003</v>
      </c>
      <c r="E29" s="25">
        <v>12.595666666666666</v>
      </c>
      <c r="F29" s="25">
        <v>25.546000000000003</v>
      </c>
      <c r="G29" s="26">
        <v>23.986666666666668</v>
      </c>
      <c r="H29" s="28">
        <f t="shared" si="0"/>
        <v>-6.1040215036926915</v>
      </c>
      <c r="I29" s="27">
        <f t="shared" si="4"/>
        <v>102.81578320586449</v>
      </c>
      <c r="J29" s="28">
        <f t="shared" si="1"/>
        <v>0.63918786545006612</v>
      </c>
      <c r="K29" s="27">
        <f t="shared" si="2"/>
        <v>0.7318069514689709</v>
      </c>
      <c r="L29" s="18"/>
    </row>
    <row r="30" spans="1:12">
      <c r="A30" s="16"/>
      <c r="B30" s="11" t="s">
        <v>23</v>
      </c>
      <c r="C30" s="25">
        <v>22.248000000000001</v>
      </c>
      <c r="D30" s="25">
        <v>34.153333333333336</v>
      </c>
      <c r="E30" s="25">
        <v>22.747</v>
      </c>
      <c r="F30" s="25">
        <v>35.072000000000003</v>
      </c>
      <c r="G30" s="26">
        <v>23.489333333333335</v>
      </c>
      <c r="H30" s="28">
        <f t="shared" si="0"/>
        <v>-33.025395377128952</v>
      </c>
      <c r="I30" s="27">
        <f t="shared" si="4"/>
        <v>54.182969182749389</v>
      </c>
      <c r="J30" s="28">
        <f t="shared" si="1"/>
        <v>0.62593510981844436</v>
      </c>
      <c r="K30" s="27">
        <f t="shared" si="2"/>
        <v>1.0046948016096355</v>
      </c>
      <c r="L30" s="18"/>
    </row>
    <row r="31" spans="1:12">
      <c r="A31" s="16"/>
      <c r="B31" s="11" t="s">
        <v>16</v>
      </c>
      <c r="C31" s="25">
        <v>22.588000000000005</v>
      </c>
      <c r="D31" s="25">
        <v>33.296666666666674</v>
      </c>
      <c r="E31" s="25">
        <v>13.547666666666666</v>
      </c>
      <c r="F31" s="25">
        <v>11.716999999999999</v>
      </c>
      <c r="G31" s="26">
        <v>22.033666666666665</v>
      </c>
      <c r="H31" s="28">
        <f t="shared" si="0"/>
        <v>88.048704162043762</v>
      </c>
      <c r="I31" s="27">
        <f t="shared" si="4"/>
        <v>-13.512782028885672</v>
      </c>
      <c r="J31" s="28">
        <f t="shared" si="1"/>
        <v>0.58714504021838265</v>
      </c>
      <c r="K31" s="27">
        <f t="shared" si="2"/>
        <v>0.33565262860572814</v>
      </c>
      <c r="L31" s="18"/>
    </row>
    <row r="32" spans="1:12">
      <c r="A32" s="16"/>
      <c r="B32" s="11" t="s">
        <v>18</v>
      </c>
      <c r="C32" s="25">
        <v>14.277666666666667</v>
      </c>
      <c r="D32" s="25">
        <v>10.939666666666668</v>
      </c>
      <c r="E32" s="25">
        <v>9.9473333333333329</v>
      </c>
      <c r="F32" s="25">
        <v>8.1199999999999992</v>
      </c>
      <c r="G32" s="26">
        <v>16.482666666666663</v>
      </c>
      <c r="H32" s="28">
        <f t="shared" si="0"/>
        <v>102.98850574712644</v>
      </c>
      <c r="I32" s="27">
        <f t="shared" si="4"/>
        <v>-18.370082434153211</v>
      </c>
      <c r="J32" s="28">
        <f t="shared" si="1"/>
        <v>0.43922403516918929</v>
      </c>
      <c r="K32" s="27">
        <f t="shared" si="2"/>
        <v>0.2326106805733987</v>
      </c>
      <c r="L32" s="18"/>
    </row>
    <row r="33" spans="1:14">
      <c r="A33" s="16"/>
      <c r="B33" s="11" t="s">
        <v>17</v>
      </c>
      <c r="C33" s="25">
        <v>34.896000000000001</v>
      </c>
      <c r="D33" s="25">
        <v>33.615999999999993</v>
      </c>
      <c r="E33" s="25">
        <v>17.754333333333335</v>
      </c>
      <c r="F33" s="25">
        <v>23.625333333333334</v>
      </c>
      <c r="G33" s="26">
        <v>14.492666666666667</v>
      </c>
      <c r="H33" s="28">
        <f t="shared" si="0"/>
        <v>-38.656244709069362</v>
      </c>
      <c r="I33" s="27">
        <f t="shared" si="4"/>
        <v>33.067983403112855</v>
      </c>
      <c r="J33" s="28">
        <f t="shared" si="1"/>
        <v>0.38619524755472445</v>
      </c>
      <c r="K33" s="27">
        <f t="shared" si="2"/>
        <v>0.67678631347784102</v>
      </c>
      <c r="L33" s="18"/>
    </row>
    <row r="34" spans="1:14">
      <c r="A34" s="16"/>
      <c r="B34" s="11" t="s">
        <v>14</v>
      </c>
      <c r="C34" s="25">
        <v>14.686</v>
      </c>
      <c r="D34" s="25">
        <v>20.992333333333331</v>
      </c>
      <c r="E34" s="25">
        <v>15.37</v>
      </c>
      <c r="F34" s="25">
        <v>14.167999999999999</v>
      </c>
      <c r="G34" s="26">
        <v>12.913333333333332</v>
      </c>
      <c r="H34" s="28">
        <f t="shared" si="0"/>
        <v>-8.8556371165066867</v>
      </c>
      <c r="I34" s="27">
        <f t="shared" si="4"/>
        <v>-7.8204294079375458</v>
      </c>
      <c r="J34" s="28">
        <f t="shared" si="1"/>
        <v>0.34410975413473538</v>
      </c>
      <c r="K34" s="27">
        <f t="shared" si="2"/>
        <v>0.40586553231082673</v>
      </c>
      <c r="L34" s="18"/>
    </row>
    <row r="35" spans="1:14">
      <c r="A35" s="16"/>
      <c r="B35" s="11" t="s">
        <v>9</v>
      </c>
      <c r="C35" s="25">
        <v>19.164999999999999</v>
      </c>
      <c r="D35" s="25">
        <v>18.094333333333335</v>
      </c>
      <c r="E35" s="25">
        <v>21.791666666666668</v>
      </c>
      <c r="F35" s="25">
        <v>7.5816666666666661</v>
      </c>
      <c r="G35" s="26">
        <v>12.821666666666665</v>
      </c>
      <c r="H35" s="28">
        <f t="shared" si="0"/>
        <v>69.114091009012952</v>
      </c>
      <c r="I35" s="27">
        <f t="shared" si="4"/>
        <v>-65.208413001912049</v>
      </c>
      <c r="J35" s="28">
        <f t="shared" si="1"/>
        <v>0.34166705453775414</v>
      </c>
      <c r="K35" s="27">
        <f t="shared" si="2"/>
        <v>0.21718924177512125</v>
      </c>
      <c r="L35" s="18"/>
    </row>
    <row r="36" spans="1:14">
      <c r="A36" s="16"/>
      <c r="B36" s="11" t="s">
        <v>13</v>
      </c>
      <c r="C36" s="25">
        <v>5.8656666666666668</v>
      </c>
      <c r="D36" s="25">
        <v>6.0843333333333334</v>
      </c>
      <c r="E36" s="25">
        <v>5.8223333333333329</v>
      </c>
      <c r="F36" s="25">
        <v>6.8810000000000002</v>
      </c>
      <c r="G36" s="26">
        <v>8.6736666666666675</v>
      </c>
      <c r="H36" s="28">
        <f t="shared" si="0"/>
        <v>26.052414862180882</v>
      </c>
      <c r="I36" s="27">
        <f t="shared" si="4"/>
        <v>18.182859105742267</v>
      </c>
      <c r="J36" s="28">
        <f t="shared" si="1"/>
        <v>0.231132677138357</v>
      </c>
      <c r="K36" s="27">
        <f t="shared" si="2"/>
        <v>0.19711749914107837</v>
      </c>
      <c r="L36" s="18"/>
    </row>
    <row r="37" spans="1:14">
      <c r="A37" s="16"/>
      <c r="B37" s="11" t="s">
        <v>7</v>
      </c>
      <c r="C37" s="25">
        <v>12.400666666666666</v>
      </c>
      <c r="D37" s="25">
        <v>9.42</v>
      </c>
      <c r="E37" s="25">
        <v>4.0430000000000001</v>
      </c>
      <c r="F37" s="25">
        <v>4.4793333333333338</v>
      </c>
      <c r="G37" s="26">
        <v>2.1763333333333335</v>
      </c>
      <c r="H37" s="28">
        <f t="shared" si="0"/>
        <v>-51.413900878106865</v>
      </c>
      <c r="I37" s="27">
        <f t="shared" si="4"/>
        <v>10.792315937010489</v>
      </c>
      <c r="J37" s="28">
        <f t="shared" si="1"/>
        <v>5.7994129704328545E-2</v>
      </c>
      <c r="K37" s="27">
        <f t="shared" si="2"/>
        <v>0.12831782945588391</v>
      </c>
      <c r="L37" s="18"/>
    </row>
    <row r="38" spans="1:14">
      <c r="A38" s="16"/>
      <c r="B38" s="11" t="s">
        <v>15</v>
      </c>
      <c r="C38" s="25">
        <v>2.5316666666666667</v>
      </c>
      <c r="D38" s="25">
        <v>1.6233333333333333</v>
      </c>
      <c r="E38" s="25">
        <v>0.77566666666666662</v>
      </c>
      <c r="F38" s="25">
        <v>1.2176666666666667</v>
      </c>
      <c r="G38" s="26">
        <v>0.57700000000000007</v>
      </c>
      <c r="H38" s="28">
        <f t="shared" si="0"/>
        <v>-52.614289624965771</v>
      </c>
      <c r="I38" s="27">
        <f t="shared" si="4"/>
        <v>56.983240223463703</v>
      </c>
      <c r="J38" s="28">
        <f t="shared" si="1"/>
        <v>1.5375683644998117E-2</v>
      </c>
      <c r="K38" s="27">
        <f t="shared" si="2"/>
        <v>3.4882053207496946E-2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6023.5406666666677</v>
      </c>
      <c r="D13" s="26">
        <v>6189.766333333333</v>
      </c>
      <c r="E13" s="26">
        <v>4703.4750000000004</v>
      </c>
      <c r="F13" s="26">
        <v>5862.7496666666666</v>
      </c>
      <c r="G13" s="26">
        <v>6362.8466666666673</v>
      </c>
      <c r="H13" s="28">
        <f t="shared" ref="H13:H38" si="0">IF(OR(OR(G13=0,F13=0),G13=""),"",(G13/F13-1)*100)</f>
        <v>8.5300759615127184</v>
      </c>
      <c r="I13" s="27">
        <f>IF(OR(OR(G13=0,F13=0),F13=""),"",(F13/E13-1)*100)</f>
        <v>24.647195247485442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3293.340333333334</v>
      </c>
      <c r="D14" s="25">
        <f>D13-SUM(D15:D38)</f>
        <v>3133.1726666666664</v>
      </c>
      <c r="E14" s="25">
        <f>E13-SUM(E15:E38)</f>
        <v>2267.3070000000007</v>
      </c>
      <c r="F14" s="25">
        <f>F13-SUM(F15:F38)</f>
        <v>3055.6263333333327</v>
      </c>
      <c r="G14" s="26">
        <f>G13-SUM(G15:G38)</f>
        <v>3227.1316666666676</v>
      </c>
      <c r="H14" s="28">
        <f t="shared" si="0"/>
        <v>5.6127718059767684</v>
      </c>
      <c r="I14" s="27">
        <f>IF(OR(OR(G14=0,F14=0),F14=""),"",(F14/E14-1)*100)</f>
        <v>34.768971883090003</v>
      </c>
      <c r="J14" s="28">
        <f t="shared" si="1"/>
        <v>50.718362954945754</v>
      </c>
      <c r="K14" s="27">
        <f t="shared" si="2"/>
        <v>52.119338315030674</v>
      </c>
      <c r="L14" s="18"/>
    </row>
    <row r="15" spans="1:15">
      <c r="A15" s="16"/>
      <c r="B15" s="12" t="s">
        <v>5</v>
      </c>
      <c r="C15" s="109">
        <v>880.12400000000014</v>
      </c>
      <c r="D15" s="109">
        <v>1049.1743333333334</v>
      </c>
      <c r="E15" s="109">
        <v>919.6303333333334</v>
      </c>
      <c r="F15" s="109">
        <v>936.29233333333332</v>
      </c>
      <c r="G15" s="109">
        <v>1174.211</v>
      </c>
      <c r="H15" s="50">
        <f t="shared" si="0"/>
        <v>25.410724641912054</v>
      </c>
      <c r="I15" s="36">
        <f t="shared" ref="I15:I38" si="3">IF(OR(OR(G15=0,F15=0),F15=""),"",(F15/E15-1)*100)</f>
        <v>1.8118149647811332</v>
      </c>
      <c r="J15" s="50">
        <f t="shared" si="1"/>
        <v>18.454177218372909</v>
      </c>
      <c r="K15" s="36">
        <f t="shared" si="2"/>
        <v>15.970191233931248</v>
      </c>
      <c r="L15" s="18"/>
      <c r="N15" s="23" t="s">
        <v>5</v>
      </c>
      <c r="O15" s="34">
        <f>J15</f>
        <v>18.454177218372909</v>
      </c>
    </row>
    <row r="16" spans="1:15">
      <c r="A16" s="16"/>
      <c r="B16" s="11" t="s">
        <v>25</v>
      </c>
      <c r="C16" s="55">
        <v>297.65133333333335</v>
      </c>
      <c r="D16" s="55">
        <v>379.80799999999999</v>
      </c>
      <c r="E16" s="55">
        <v>340.37966666666665</v>
      </c>
      <c r="F16" s="55">
        <v>426.46300000000002</v>
      </c>
      <c r="G16" s="56">
        <v>436.03733333333338</v>
      </c>
      <c r="H16" s="28">
        <f t="shared" si="0"/>
        <v>2.2450560384683627</v>
      </c>
      <c r="I16" s="27">
        <f t="shared" si="3"/>
        <v>25.290386519367104</v>
      </c>
      <c r="J16" s="28">
        <f t="shared" si="1"/>
        <v>6.8528656460892252</v>
      </c>
      <c r="K16" s="27">
        <f t="shared" si="2"/>
        <v>7.2741123917451942</v>
      </c>
      <c r="L16" s="18"/>
      <c r="N16" s="23" t="s">
        <v>40</v>
      </c>
      <c r="O16" s="34">
        <f>100-O15</f>
        <v>81.545822781627095</v>
      </c>
    </row>
    <row r="17" spans="1:12">
      <c r="A17" s="16"/>
      <c r="B17" s="11" t="s">
        <v>26</v>
      </c>
      <c r="C17" s="25">
        <v>363.73533333333336</v>
      </c>
      <c r="D17" s="25">
        <v>416.12533333333334</v>
      </c>
      <c r="E17" s="25">
        <v>332.45800000000003</v>
      </c>
      <c r="F17" s="25">
        <v>378.85866666666669</v>
      </c>
      <c r="G17" s="26">
        <v>343.51966666666664</v>
      </c>
      <c r="H17" s="28">
        <f t="shared" si="0"/>
        <v>-9.327752829551228</v>
      </c>
      <c r="I17" s="27">
        <f t="shared" si="3"/>
        <v>13.956850689911704</v>
      </c>
      <c r="J17" s="28">
        <f t="shared" si="1"/>
        <v>5.3988361603349428</v>
      </c>
      <c r="K17" s="27">
        <f t="shared" si="2"/>
        <v>6.462132756933336</v>
      </c>
      <c r="L17" s="18"/>
    </row>
    <row r="18" spans="1:12">
      <c r="A18" s="16"/>
      <c r="B18" s="11" t="s">
        <v>21</v>
      </c>
      <c r="C18" s="25">
        <v>121.79033333333332</v>
      </c>
      <c r="D18" s="25">
        <v>134.881</v>
      </c>
      <c r="E18" s="25">
        <v>41.096666666666664</v>
      </c>
      <c r="F18" s="25">
        <v>142.958</v>
      </c>
      <c r="G18" s="26">
        <v>181.37400000000002</v>
      </c>
      <c r="H18" s="28">
        <f t="shared" si="0"/>
        <v>26.87222820688595</v>
      </c>
      <c r="I18" s="27">
        <f t="shared" si="3"/>
        <v>247.85789601751969</v>
      </c>
      <c r="J18" s="28">
        <f t="shared" si="1"/>
        <v>2.8505165926781197</v>
      </c>
      <c r="K18" s="27">
        <f t="shared" si="2"/>
        <v>2.4384121466554176</v>
      </c>
      <c r="L18" s="18"/>
    </row>
    <row r="19" spans="1:12">
      <c r="A19" s="16"/>
      <c r="B19" s="11" t="s">
        <v>27</v>
      </c>
      <c r="C19" s="25">
        <v>189.68533333333335</v>
      </c>
      <c r="D19" s="25">
        <v>125.11800000000001</v>
      </c>
      <c r="E19" s="25">
        <v>89.563333333333333</v>
      </c>
      <c r="F19" s="25">
        <v>112.54266666666668</v>
      </c>
      <c r="G19" s="26">
        <v>132.71233333333333</v>
      </c>
      <c r="H19" s="28">
        <f t="shared" si="0"/>
        <v>17.921795585674172</v>
      </c>
      <c r="I19" s="27">
        <f t="shared" si="3"/>
        <v>25.657076928802724</v>
      </c>
      <c r="J19" s="28">
        <f t="shared" si="1"/>
        <v>2.0857383540071686</v>
      </c>
      <c r="K19" s="27">
        <f t="shared" si="2"/>
        <v>1.9196225843743742</v>
      </c>
      <c r="L19" s="18"/>
    </row>
    <row r="20" spans="1:12">
      <c r="A20" s="16"/>
      <c r="B20" s="11" t="s">
        <v>22</v>
      </c>
      <c r="C20" s="25">
        <v>114.81700000000001</v>
      </c>
      <c r="D20" s="25">
        <v>118.55066666666666</v>
      </c>
      <c r="E20" s="25">
        <v>92.030999999999992</v>
      </c>
      <c r="F20" s="25">
        <v>90.49366666666667</v>
      </c>
      <c r="G20" s="26">
        <v>106.30799999999999</v>
      </c>
      <c r="H20" s="28">
        <f t="shared" si="0"/>
        <v>17.475624445172944</v>
      </c>
      <c r="I20" s="27">
        <f t="shared" si="3"/>
        <v>-1.670451623184932</v>
      </c>
      <c r="J20" s="28">
        <f t="shared" si="1"/>
        <v>1.6707616192752299</v>
      </c>
      <c r="K20" s="27">
        <f t="shared" si="2"/>
        <v>1.5435362553714131</v>
      </c>
      <c r="L20" s="18"/>
    </row>
    <row r="21" spans="1:12">
      <c r="A21" s="16"/>
      <c r="B21" s="11" t="s">
        <v>6</v>
      </c>
      <c r="C21" s="25">
        <v>89.518666666666661</v>
      </c>
      <c r="D21" s="25">
        <v>96.00866666666667</v>
      </c>
      <c r="E21" s="25">
        <v>63.031333333333329</v>
      </c>
      <c r="F21" s="25">
        <v>83.292333333333332</v>
      </c>
      <c r="G21" s="26">
        <v>96.466333333333338</v>
      </c>
      <c r="H21" s="28">
        <f t="shared" si="0"/>
        <v>15.816581758225045</v>
      </c>
      <c r="I21" s="27">
        <f t="shared" si="3"/>
        <v>32.144330333061873</v>
      </c>
      <c r="J21" s="28">
        <f t="shared" si="1"/>
        <v>1.5160876630690454</v>
      </c>
      <c r="K21" s="27">
        <f t="shared" si="2"/>
        <v>1.4207042440665925</v>
      </c>
      <c r="L21" s="18"/>
    </row>
    <row r="22" spans="1:12">
      <c r="A22" s="16"/>
      <c r="B22" s="11" t="s">
        <v>24</v>
      </c>
      <c r="C22" s="25">
        <v>59.199000000000005</v>
      </c>
      <c r="D22" s="25">
        <v>63.756666666666668</v>
      </c>
      <c r="E22" s="25">
        <v>57.112666666666662</v>
      </c>
      <c r="F22" s="25">
        <v>71.681666666666672</v>
      </c>
      <c r="G22" s="26">
        <v>76.62833333333333</v>
      </c>
      <c r="H22" s="28">
        <f t="shared" si="0"/>
        <v>6.9008812109093265</v>
      </c>
      <c r="I22" s="27">
        <f t="shared" si="3"/>
        <v>25.509227375129882</v>
      </c>
      <c r="J22" s="28">
        <f t="shared" si="1"/>
        <v>1.2043089728182457</v>
      </c>
      <c r="K22" s="27">
        <f t="shared" si="2"/>
        <v>1.2226629268211977</v>
      </c>
      <c r="L22" s="18"/>
    </row>
    <row r="23" spans="1:12">
      <c r="A23" s="16"/>
      <c r="B23" s="11" t="s">
        <v>8</v>
      </c>
      <c r="C23" s="25">
        <v>83.765666666666675</v>
      </c>
      <c r="D23" s="25">
        <v>84.011333333333326</v>
      </c>
      <c r="E23" s="25">
        <v>68.463666666666668</v>
      </c>
      <c r="F23" s="25">
        <v>73.043999999999997</v>
      </c>
      <c r="G23" s="26">
        <v>69.073999999999998</v>
      </c>
      <c r="H23" s="28">
        <f t="shared" si="0"/>
        <v>-5.4350802256174386</v>
      </c>
      <c r="I23" s="27">
        <f t="shared" si="3"/>
        <v>6.6901665603653404</v>
      </c>
      <c r="J23" s="28">
        <f t="shared" si="1"/>
        <v>1.0855832871450617</v>
      </c>
      <c r="K23" s="27">
        <f t="shared" si="2"/>
        <v>1.245900032459172</v>
      </c>
      <c r="L23" s="18"/>
    </row>
    <row r="24" spans="1:12">
      <c r="A24" s="16"/>
      <c r="B24" s="11" t="s">
        <v>11</v>
      </c>
      <c r="C24" s="25">
        <v>62.373000000000012</v>
      </c>
      <c r="D24" s="25">
        <v>59.526666666666664</v>
      </c>
      <c r="E24" s="25">
        <v>46.711333333333329</v>
      </c>
      <c r="F24" s="25">
        <v>60.346666666666671</v>
      </c>
      <c r="G24" s="26">
        <v>61.183</v>
      </c>
      <c r="H24" s="28">
        <f t="shared" si="0"/>
        <v>1.3858815731329965</v>
      </c>
      <c r="I24" s="27">
        <f t="shared" si="3"/>
        <v>29.190631823825797</v>
      </c>
      <c r="J24" s="28">
        <f t="shared" si="1"/>
        <v>0.96156646867701767</v>
      </c>
      <c r="K24" s="27">
        <f t="shared" si="2"/>
        <v>1.0293236126006631</v>
      </c>
      <c r="L24" s="18"/>
    </row>
    <row r="25" spans="1:12">
      <c r="A25" s="16"/>
      <c r="B25" s="11" t="s">
        <v>17</v>
      </c>
      <c r="C25" s="25">
        <v>47.723000000000006</v>
      </c>
      <c r="D25" s="25">
        <v>62.408666666666669</v>
      </c>
      <c r="E25" s="25">
        <v>51.110666666666667</v>
      </c>
      <c r="F25" s="25">
        <v>53.265999999999998</v>
      </c>
      <c r="G25" s="26">
        <v>57.072000000000003</v>
      </c>
      <c r="H25" s="28">
        <f t="shared" si="0"/>
        <v>7.1452709045169538</v>
      </c>
      <c r="I25" s="27">
        <f t="shared" si="3"/>
        <v>4.2169931912451331</v>
      </c>
      <c r="J25" s="28">
        <f t="shared" si="1"/>
        <v>0.89695702238096786</v>
      </c>
      <c r="K25" s="27">
        <f t="shared" si="2"/>
        <v>0.90854979367189992</v>
      </c>
      <c r="L25" s="18"/>
    </row>
    <row r="26" spans="1:12">
      <c r="A26" s="16"/>
      <c r="B26" s="11" t="s">
        <v>10</v>
      </c>
      <c r="C26" s="25">
        <v>37.864666666666665</v>
      </c>
      <c r="D26" s="25">
        <v>55.850666666666662</v>
      </c>
      <c r="E26" s="25">
        <v>47.17133333333333</v>
      </c>
      <c r="F26" s="25">
        <v>48.875</v>
      </c>
      <c r="G26" s="26">
        <v>51.802666666666674</v>
      </c>
      <c r="H26" s="28">
        <f t="shared" si="0"/>
        <v>5.9901108269394765</v>
      </c>
      <c r="I26" s="27">
        <f t="shared" si="3"/>
        <v>3.611656797207341</v>
      </c>
      <c r="J26" s="28">
        <f t="shared" si="1"/>
        <v>0.81414293602339416</v>
      </c>
      <c r="K26" s="27">
        <f t="shared" si="2"/>
        <v>0.83365319651774317</v>
      </c>
      <c r="L26" s="18"/>
    </row>
    <row r="27" spans="1:12">
      <c r="A27" s="16"/>
      <c r="B27" s="11" t="s">
        <v>19</v>
      </c>
      <c r="C27" s="25">
        <v>45.929333333333339</v>
      </c>
      <c r="D27" s="25">
        <v>53.500333333333337</v>
      </c>
      <c r="E27" s="25">
        <v>23.368333333333336</v>
      </c>
      <c r="F27" s="25">
        <v>32.293666666666667</v>
      </c>
      <c r="G27" s="26">
        <v>48.81066666666667</v>
      </c>
      <c r="H27" s="28">
        <f t="shared" si="0"/>
        <v>51.146251586998481</v>
      </c>
      <c r="I27" s="27">
        <f t="shared" si="3"/>
        <v>38.194137365380485</v>
      </c>
      <c r="J27" s="28">
        <f t="shared" si="1"/>
        <v>0.76711995783857756</v>
      </c>
      <c r="K27" s="27">
        <f t="shared" si="2"/>
        <v>0.55082799885309786</v>
      </c>
      <c r="L27" s="18"/>
    </row>
    <row r="28" spans="1:12">
      <c r="A28" s="16"/>
      <c r="B28" s="11" t="s">
        <v>9</v>
      </c>
      <c r="C28" s="25">
        <v>49.734333333333332</v>
      </c>
      <c r="D28" s="25">
        <v>49.516333333333336</v>
      </c>
      <c r="E28" s="25">
        <v>45.786999999999999</v>
      </c>
      <c r="F28" s="25">
        <v>43.669000000000004</v>
      </c>
      <c r="G28" s="26">
        <v>48.753999999999998</v>
      </c>
      <c r="H28" s="28">
        <f t="shared" si="0"/>
        <v>11.644415947239439</v>
      </c>
      <c r="I28" s="27">
        <f t="shared" si="3"/>
        <v>-4.6257671391442878</v>
      </c>
      <c r="J28" s="28">
        <f t="shared" si="1"/>
        <v>0.76622937113053169</v>
      </c>
      <c r="K28" s="27">
        <f t="shared" si="2"/>
        <v>0.74485527240375105</v>
      </c>
      <c r="L28" s="18"/>
    </row>
    <row r="29" spans="1:12">
      <c r="A29" s="16"/>
      <c r="B29" s="11" t="s">
        <v>16</v>
      </c>
      <c r="C29" s="25">
        <v>37.721333333333334</v>
      </c>
      <c r="D29" s="25">
        <v>40.249000000000002</v>
      </c>
      <c r="E29" s="25">
        <v>31.992000000000001</v>
      </c>
      <c r="F29" s="25">
        <v>28.161333333333332</v>
      </c>
      <c r="G29" s="26">
        <v>45.925666666666672</v>
      </c>
      <c r="H29" s="28">
        <f t="shared" si="0"/>
        <v>63.080583305714711</v>
      </c>
      <c r="I29" s="27">
        <f t="shared" si="3"/>
        <v>-11.97382679003085</v>
      </c>
      <c r="J29" s="28">
        <f t="shared" si="1"/>
        <v>0.72177861690836498</v>
      </c>
      <c r="K29" s="27">
        <f t="shared" si="2"/>
        <v>0.4803434383945781</v>
      </c>
      <c r="L29" s="18"/>
    </row>
    <row r="30" spans="1:12">
      <c r="A30" s="16"/>
      <c r="B30" s="11" t="s">
        <v>20</v>
      </c>
      <c r="C30" s="25">
        <v>55.575333333333333</v>
      </c>
      <c r="D30" s="25">
        <v>57.511666666666663</v>
      </c>
      <c r="E30" s="25">
        <v>38.981333333333332</v>
      </c>
      <c r="F30" s="25">
        <v>54.020333333333333</v>
      </c>
      <c r="G30" s="26">
        <v>45.32</v>
      </c>
      <c r="H30" s="28">
        <f t="shared" si="0"/>
        <v>-16.10566391667335</v>
      </c>
      <c r="I30" s="27">
        <f t="shared" si="3"/>
        <v>38.580004104528662</v>
      </c>
      <c r="J30" s="28">
        <f t="shared" si="1"/>
        <v>0.71225981662295801</v>
      </c>
      <c r="K30" s="27">
        <f t="shared" si="2"/>
        <v>0.92141633882940821</v>
      </c>
      <c r="L30" s="18"/>
    </row>
    <row r="31" spans="1:12">
      <c r="A31" s="16"/>
      <c r="B31" s="11" t="s">
        <v>12</v>
      </c>
      <c r="C31" s="25">
        <v>43.532000000000004</v>
      </c>
      <c r="D31" s="25">
        <v>48.909333333333336</v>
      </c>
      <c r="E31" s="25">
        <v>35.443999999999996</v>
      </c>
      <c r="F31" s="25">
        <v>37.420333333333332</v>
      </c>
      <c r="G31" s="26">
        <v>34.213666666666661</v>
      </c>
      <c r="H31" s="28">
        <f t="shared" si="0"/>
        <v>-8.5693161471927191</v>
      </c>
      <c r="I31" s="27">
        <f t="shared" si="3"/>
        <v>5.5759319866079959</v>
      </c>
      <c r="J31" s="28">
        <f t="shared" si="1"/>
        <v>0.53771006059132853</v>
      </c>
      <c r="K31" s="27">
        <f t="shared" si="2"/>
        <v>0.63827274676404688</v>
      </c>
      <c r="L31" s="18"/>
    </row>
    <row r="32" spans="1:12">
      <c r="A32" s="16"/>
      <c r="B32" s="11" t="s">
        <v>14</v>
      </c>
      <c r="C32" s="25">
        <v>16.759</v>
      </c>
      <c r="D32" s="25">
        <v>24.720333333333333</v>
      </c>
      <c r="E32" s="25">
        <v>19.401</v>
      </c>
      <c r="F32" s="25">
        <v>22.452666666666669</v>
      </c>
      <c r="G32" s="26">
        <v>30.861333333333334</v>
      </c>
      <c r="H32" s="28">
        <f t="shared" si="0"/>
        <v>37.450636895394737</v>
      </c>
      <c r="I32" s="27">
        <f t="shared" si="3"/>
        <v>15.729429754480018</v>
      </c>
      <c r="J32" s="28">
        <f t="shared" si="1"/>
        <v>0.48502399869240914</v>
      </c>
      <c r="K32" s="27">
        <f t="shared" si="2"/>
        <v>0.38297160791844603</v>
      </c>
      <c r="L32" s="18"/>
    </row>
    <row r="33" spans="1:14">
      <c r="A33" s="16"/>
      <c r="B33" s="11" t="s">
        <v>23</v>
      </c>
      <c r="C33" s="25">
        <v>38.097333333333331</v>
      </c>
      <c r="D33" s="25">
        <v>45.646333333333331</v>
      </c>
      <c r="E33" s="25">
        <v>34.657333333333334</v>
      </c>
      <c r="F33" s="25">
        <v>45.526333333333326</v>
      </c>
      <c r="G33" s="26">
        <v>28.584333333333333</v>
      </c>
      <c r="H33" s="28">
        <f t="shared" si="0"/>
        <v>-37.21362727798563</v>
      </c>
      <c r="I33" s="27">
        <f t="shared" si="3"/>
        <v>31.361328049859559</v>
      </c>
      <c r="J33" s="28">
        <f t="shared" si="1"/>
        <v>0.44923812926499346</v>
      </c>
      <c r="K33" s="27">
        <f t="shared" si="2"/>
        <v>0.77653551527499964</v>
      </c>
      <c r="L33" s="18"/>
    </row>
    <row r="34" spans="1:14">
      <c r="A34" s="16"/>
      <c r="B34" s="11" t="s">
        <v>4</v>
      </c>
      <c r="C34" s="25">
        <v>38.487000000000002</v>
      </c>
      <c r="D34" s="25">
        <v>42.18</v>
      </c>
      <c r="E34" s="25">
        <v>27.038666666666668</v>
      </c>
      <c r="F34" s="25">
        <v>37.478333333333332</v>
      </c>
      <c r="G34" s="26">
        <v>26.003</v>
      </c>
      <c r="H34" s="28">
        <f t="shared" si="0"/>
        <v>-30.618579623782626</v>
      </c>
      <c r="I34" s="27">
        <f t="shared" si="3"/>
        <v>38.610138566990472</v>
      </c>
      <c r="J34" s="28">
        <f t="shared" si="1"/>
        <v>0.40866928534083796</v>
      </c>
      <c r="K34" s="27">
        <f t="shared" si="2"/>
        <v>0.63926204365198602</v>
      </c>
      <c r="L34" s="18"/>
    </row>
    <row r="35" spans="1:14">
      <c r="A35" s="16"/>
      <c r="B35" s="11" t="s">
        <v>18</v>
      </c>
      <c r="C35" s="25">
        <v>22.828999999999997</v>
      </c>
      <c r="D35" s="25">
        <v>16.585999999999999</v>
      </c>
      <c r="E35" s="25">
        <v>14.095000000000001</v>
      </c>
      <c r="F35" s="25">
        <v>11.704000000000001</v>
      </c>
      <c r="G35" s="26">
        <v>20.791999999999998</v>
      </c>
      <c r="H35" s="28">
        <f t="shared" si="0"/>
        <v>77.648667122351299</v>
      </c>
      <c r="I35" s="27">
        <f t="shared" si="3"/>
        <v>-16.963462220645621</v>
      </c>
      <c r="J35" s="28">
        <f t="shared" si="1"/>
        <v>0.32677197941801722</v>
      </c>
      <c r="K35" s="27">
        <f t="shared" si="2"/>
        <v>0.19963328924897528</v>
      </c>
      <c r="L35" s="18"/>
    </row>
    <row r="36" spans="1:14">
      <c r="A36" s="16"/>
      <c r="B36" s="11" t="s">
        <v>7</v>
      </c>
      <c r="C36" s="25">
        <v>18.763000000000002</v>
      </c>
      <c r="D36" s="25">
        <v>20.279666666666667</v>
      </c>
      <c r="E36" s="25">
        <v>7.3269999999999991</v>
      </c>
      <c r="F36" s="25">
        <v>6.8113333333333328</v>
      </c>
      <c r="G36" s="26">
        <v>10.014000000000001</v>
      </c>
      <c r="H36" s="28">
        <f t="shared" si="0"/>
        <v>47.01967309386319</v>
      </c>
      <c r="I36" s="27">
        <f t="shared" si="3"/>
        <v>-7.0378963650425286</v>
      </c>
      <c r="J36" s="28">
        <f t="shared" si="1"/>
        <v>0.15738238754771189</v>
      </c>
      <c r="K36" s="27">
        <f t="shared" si="2"/>
        <v>0.11617984257557418</v>
      </c>
      <c r="L36" s="18"/>
    </row>
    <row r="37" spans="1:14">
      <c r="A37" s="16"/>
      <c r="B37" s="11" t="s">
        <v>13</v>
      </c>
      <c r="C37" s="25">
        <v>10.972666666666667</v>
      </c>
      <c r="D37" s="25">
        <v>9.1259999999999994</v>
      </c>
      <c r="E37" s="25">
        <v>8.0616666666666656</v>
      </c>
      <c r="F37" s="25">
        <v>7.182666666666667</v>
      </c>
      <c r="G37" s="26">
        <v>9.3166666666666682</v>
      </c>
      <c r="H37" s="28">
        <f t="shared" si="0"/>
        <v>29.710413959532222</v>
      </c>
      <c r="I37" s="27">
        <f t="shared" si="3"/>
        <v>-10.903452553235461</v>
      </c>
      <c r="J37" s="28">
        <f t="shared" si="1"/>
        <v>0.14642293229340747</v>
      </c>
      <c r="K37" s="27">
        <f t="shared" si="2"/>
        <v>0.12251361690410456</v>
      </c>
      <c r="L37" s="18"/>
    </row>
    <row r="38" spans="1:14">
      <c r="A38" s="16"/>
      <c r="B38" s="11" t="s">
        <v>15</v>
      </c>
      <c r="C38" s="25">
        <v>3.5526666666666666</v>
      </c>
      <c r="D38" s="25">
        <v>3.1486666666666667</v>
      </c>
      <c r="E38" s="25">
        <v>1.2546666666666666</v>
      </c>
      <c r="F38" s="25">
        <v>2.2893333333333334</v>
      </c>
      <c r="G38" s="26">
        <v>0.73099999999999998</v>
      </c>
      <c r="H38" s="28">
        <f t="shared" si="0"/>
        <v>-68.069306930693074</v>
      </c>
      <c r="I38" s="27">
        <f t="shared" si="3"/>
        <v>82.465462274176431</v>
      </c>
      <c r="J38" s="28">
        <f t="shared" si="1"/>
        <v>1.148856853379043E-2</v>
      </c>
      <c r="K38" s="27">
        <f t="shared" si="2"/>
        <v>3.9048799002106463E-2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62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1708.0236666666667</v>
      </c>
      <c r="D13" s="26">
        <v>1943.6980000000001</v>
      </c>
      <c r="E13" s="26">
        <v>1800.9986666666666</v>
      </c>
      <c r="F13" s="26">
        <v>2340.5236666666665</v>
      </c>
      <c r="G13" s="26">
        <v>2794.6383333333338</v>
      </c>
      <c r="H13" s="28">
        <f t="shared" ref="H13:H38" si="0">IF(OR(OR(G13=0,F13=0),G13=""),"",(G13/F13-1)*100)</f>
        <v>19.402267669158402</v>
      </c>
      <c r="I13" s="27">
        <f>IF(OR(OR(G13=0,F13=0),F13=""),"",(F13/E13-1)*100)</f>
        <v>29.956990528958372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843.5246666666668</v>
      </c>
      <c r="D14" s="25">
        <f>D13-SUM(D15:D38)</f>
        <v>869.19800000000009</v>
      </c>
      <c r="E14" s="25">
        <f>E13-SUM(E15:E38)</f>
        <v>667.66100000000006</v>
      </c>
      <c r="F14" s="25">
        <f>F13-SUM(F15:F38)</f>
        <v>975.98499999999922</v>
      </c>
      <c r="G14" s="26">
        <f>G13-SUM(G15:G38)</f>
        <v>1231.0470000000009</v>
      </c>
      <c r="H14" s="28">
        <f t="shared" si="0"/>
        <v>26.133803285911348</v>
      </c>
      <c r="I14" s="27">
        <f>IF(OR(OR(G14=0,F14=0),F14=""),"",(F14/E14-1)*100)</f>
        <v>46.179722943230047</v>
      </c>
      <c r="J14" s="28">
        <f t="shared" si="1"/>
        <v>44.050315395611747</v>
      </c>
      <c r="K14" s="27">
        <f t="shared" si="2"/>
        <v>41.699428803041336</v>
      </c>
      <c r="L14" s="18"/>
    </row>
    <row r="15" spans="1:15">
      <c r="A15" s="16"/>
      <c r="B15" s="12" t="s">
        <v>5</v>
      </c>
      <c r="C15" s="109">
        <v>261.13499999999999</v>
      </c>
      <c r="D15" s="109">
        <v>365.25566666666668</v>
      </c>
      <c r="E15" s="109">
        <v>473.30866666666662</v>
      </c>
      <c r="F15" s="109">
        <v>403.92066666666665</v>
      </c>
      <c r="G15" s="109">
        <v>598.69166666666661</v>
      </c>
      <c r="H15" s="50">
        <f t="shared" si="0"/>
        <v>48.220112530348366</v>
      </c>
      <c r="I15" s="36">
        <f t="shared" ref="I15:I38" si="3">IF(OR(OR(G15=0,F15=0),F15=""),"",(F15/E15-1)*100)</f>
        <v>-14.660200602003204</v>
      </c>
      <c r="J15" s="50">
        <f t="shared" si="1"/>
        <v>21.422867478976105</v>
      </c>
      <c r="K15" s="36">
        <f t="shared" si="2"/>
        <v>17.257704864053927</v>
      </c>
      <c r="L15" s="18"/>
      <c r="N15" s="23" t="s">
        <v>5</v>
      </c>
      <c r="O15" s="34">
        <f>J15</f>
        <v>21.422867478976105</v>
      </c>
    </row>
    <row r="16" spans="1:15">
      <c r="A16" s="16"/>
      <c r="B16" s="11" t="s">
        <v>25</v>
      </c>
      <c r="C16" s="55">
        <v>96.221000000000004</v>
      </c>
      <c r="D16" s="55">
        <v>141.66999999999999</v>
      </c>
      <c r="E16" s="55">
        <v>163.14466666666667</v>
      </c>
      <c r="F16" s="55">
        <v>241.15600000000003</v>
      </c>
      <c r="G16" s="56">
        <v>223.74199999999999</v>
      </c>
      <c r="H16" s="28">
        <f t="shared" si="0"/>
        <v>-7.2210519331884937</v>
      </c>
      <c r="I16" s="27">
        <f t="shared" si="3"/>
        <v>47.817274647858568</v>
      </c>
      <c r="J16" s="28">
        <f t="shared" si="1"/>
        <v>8.0061164742247488</v>
      </c>
      <c r="K16" s="27">
        <f t="shared" si="2"/>
        <v>10.303506152682926</v>
      </c>
      <c r="L16" s="18"/>
      <c r="N16" s="23" t="s">
        <v>40</v>
      </c>
      <c r="O16" s="34">
        <f>100-O15</f>
        <v>78.577132521023898</v>
      </c>
    </row>
    <row r="17" spans="1:12">
      <c r="A17" s="16"/>
      <c r="B17" s="11" t="s">
        <v>26</v>
      </c>
      <c r="C17" s="25">
        <v>116.92166666666667</v>
      </c>
      <c r="D17" s="25">
        <v>138.46133333333333</v>
      </c>
      <c r="E17" s="25">
        <v>125.92733333333332</v>
      </c>
      <c r="F17" s="25">
        <v>193.33</v>
      </c>
      <c r="G17" s="26">
        <v>166.37066666666666</v>
      </c>
      <c r="H17" s="28">
        <f t="shared" si="0"/>
        <v>-13.944723184882502</v>
      </c>
      <c r="I17" s="27">
        <f t="shared" si="3"/>
        <v>53.525048837689496</v>
      </c>
      <c r="J17" s="28">
        <f t="shared" si="1"/>
        <v>5.9532092107326937</v>
      </c>
      <c r="K17" s="27">
        <f t="shared" si="2"/>
        <v>8.2601172871427231</v>
      </c>
      <c r="L17" s="18"/>
    </row>
    <row r="18" spans="1:12">
      <c r="A18" s="16"/>
      <c r="B18" s="11" t="s">
        <v>21</v>
      </c>
      <c r="C18" s="25">
        <v>32.307333333333332</v>
      </c>
      <c r="D18" s="25">
        <v>31.293000000000003</v>
      </c>
      <c r="E18" s="25">
        <v>14.496666666666668</v>
      </c>
      <c r="F18" s="25">
        <v>61.165666666666674</v>
      </c>
      <c r="G18" s="26">
        <v>77.047666666666672</v>
      </c>
      <c r="H18" s="28">
        <f t="shared" si="0"/>
        <v>25.96554712066137</v>
      </c>
      <c r="I18" s="27">
        <f t="shared" si="3"/>
        <v>321.92917912163716</v>
      </c>
      <c r="J18" s="28">
        <f t="shared" si="1"/>
        <v>2.7569816726433891</v>
      </c>
      <c r="K18" s="27">
        <f t="shared" si="2"/>
        <v>2.6133325433866585</v>
      </c>
      <c r="L18" s="18"/>
    </row>
    <row r="19" spans="1:12">
      <c r="A19" s="16"/>
      <c r="B19" s="11" t="s">
        <v>27</v>
      </c>
      <c r="C19" s="25">
        <v>83.402000000000001</v>
      </c>
      <c r="D19" s="25">
        <v>44.077666666666666</v>
      </c>
      <c r="E19" s="25">
        <v>41.692666666666668</v>
      </c>
      <c r="F19" s="25">
        <v>51.082333333333338</v>
      </c>
      <c r="G19" s="26">
        <v>73.399000000000001</v>
      </c>
      <c r="H19" s="28">
        <f t="shared" si="0"/>
        <v>43.687641519899231</v>
      </c>
      <c r="I19" s="27">
        <f t="shared" si="3"/>
        <v>22.521146804394078</v>
      </c>
      <c r="J19" s="28">
        <f t="shared" si="1"/>
        <v>2.6264221428771637</v>
      </c>
      <c r="K19" s="27">
        <f t="shared" si="2"/>
        <v>2.1825172742681094</v>
      </c>
      <c r="L19" s="18"/>
    </row>
    <row r="20" spans="1:12">
      <c r="A20" s="16"/>
      <c r="B20" s="11" t="s">
        <v>6</v>
      </c>
      <c r="C20" s="25">
        <v>22.568666666666662</v>
      </c>
      <c r="D20" s="25">
        <v>41.168999999999997</v>
      </c>
      <c r="E20" s="25">
        <v>26.459666666666664</v>
      </c>
      <c r="F20" s="25">
        <v>57.282999999999994</v>
      </c>
      <c r="G20" s="26">
        <v>42.889333333333333</v>
      </c>
      <c r="H20" s="28">
        <f t="shared" si="0"/>
        <v>-25.127291983078159</v>
      </c>
      <c r="I20" s="27">
        <f t="shared" si="3"/>
        <v>116.49176734400788</v>
      </c>
      <c r="J20" s="28">
        <f t="shared" si="1"/>
        <v>1.5347006738498659</v>
      </c>
      <c r="K20" s="27">
        <f t="shared" si="2"/>
        <v>2.4474437415786294</v>
      </c>
      <c r="L20" s="18"/>
    </row>
    <row r="21" spans="1:12">
      <c r="A21" s="16"/>
      <c r="B21" s="11" t="s">
        <v>24</v>
      </c>
      <c r="C21" s="25">
        <v>21.075666666666667</v>
      </c>
      <c r="D21" s="25">
        <v>23.703333333333333</v>
      </c>
      <c r="E21" s="25">
        <v>27.941999999999997</v>
      </c>
      <c r="F21" s="25">
        <v>33.058666666666667</v>
      </c>
      <c r="G21" s="26">
        <v>41.459666666666671</v>
      </c>
      <c r="H21" s="28">
        <f t="shared" si="0"/>
        <v>25.412398160845374</v>
      </c>
      <c r="I21" s="27">
        <f t="shared" si="3"/>
        <v>18.311740987283208</v>
      </c>
      <c r="J21" s="28">
        <f t="shared" si="1"/>
        <v>1.4835431895480808</v>
      </c>
      <c r="K21" s="27">
        <f t="shared" si="2"/>
        <v>1.4124474423173961</v>
      </c>
      <c r="L21" s="18"/>
    </row>
    <row r="22" spans="1:12">
      <c r="A22" s="16"/>
      <c r="B22" s="11" t="s">
        <v>22</v>
      </c>
      <c r="C22" s="25">
        <v>22.901</v>
      </c>
      <c r="D22" s="25">
        <v>31.849000000000004</v>
      </c>
      <c r="E22" s="25">
        <v>29.144666666666669</v>
      </c>
      <c r="F22" s="25">
        <v>39.814999999999998</v>
      </c>
      <c r="G22" s="26">
        <v>40.815333333333335</v>
      </c>
      <c r="H22" s="28">
        <f t="shared" si="0"/>
        <v>2.5124534304491686</v>
      </c>
      <c r="I22" s="27">
        <f t="shared" si="3"/>
        <v>36.611615618638041</v>
      </c>
      <c r="J22" s="28">
        <f t="shared" si="1"/>
        <v>1.4604871351868427</v>
      </c>
      <c r="K22" s="27">
        <f t="shared" si="2"/>
        <v>1.7011150353674411</v>
      </c>
      <c r="L22" s="18"/>
    </row>
    <row r="23" spans="1:12">
      <c r="A23" s="16"/>
      <c r="B23" s="11" t="s">
        <v>8</v>
      </c>
      <c r="C23" s="25">
        <v>34.240333333333332</v>
      </c>
      <c r="D23" s="25">
        <v>42.030333333333338</v>
      </c>
      <c r="E23" s="25">
        <v>43.503666666666668</v>
      </c>
      <c r="F23" s="25">
        <v>43.437333333333335</v>
      </c>
      <c r="G23" s="26">
        <v>39.373666666666672</v>
      </c>
      <c r="H23" s="28">
        <f t="shared" si="0"/>
        <v>-9.355239732334697</v>
      </c>
      <c r="I23" s="27">
        <f t="shared" si="3"/>
        <v>-0.15247756894054554</v>
      </c>
      <c r="J23" s="28">
        <f t="shared" si="1"/>
        <v>1.4089002572187337</v>
      </c>
      <c r="K23" s="27">
        <f t="shared" si="2"/>
        <v>1.8558809702273182</v>
      </c>
      <c r="L23" s="18"/>
    </row>
    <row r="24" spans="1:12">
      <c r="A24" s="16"/>
      <c r="B24" s="11" t="s">
        <v>11</v>
      </c>
      <c r="C24" s="25">
        <v>19.265000000000001</v>
      </c>
      <c r="D24" s="25">
        <v>23.378333333333334</v>
      </c>
      <c r="E24" s="25">
        <v>23.514333333333337</v>
      </c>
      <c r="F24" s="25">
        <v>34.800333333333334</v>
      </c>
      <c r="G24" s="26">
        <v>37.057333333333332</v>
      </c>
      <c r="H24" s="28">
        <f t="shared" si="0"/>
        <v>6.4855700615894518</v>
      </c>
      <c r="I24" s="27">
        <f t="shared" si="3"/>
        <v>47.996257601746436</v>
      </c>
      <c r="J24" s="28">
        <f t="shared" si="1"/>
        <v>1.3260153520163309</v>
      </c>
      <c r="K24" s="27">
        <f t="shared" si="2"/>
        <v>1.4868609888015092</v>
      </c>
      <c r="L24" s="18"/>
    </row>
    <row r="25" spans="1:12">
      <c r="A25" s="16"/>
      <c r="B25" s="11" t="s">
        <v>9</v>
      </c>
      <c r="C25" s="25">
        <v>18.101333333333333</v>
      </c>
      <c r="D25" s="25">
        <v>18.96</v>
      </c>
      <c r="E25" s="25">
        <v>20.661999999999999</v>
      </c>
      <c r="F25" s="25">
        <v>18.824000000000002</v>
      </c>
      <c r="G25" s="26">
        <v>31.961333333333329</v>
      </c>
      <c r="H25" s="28">
        <f t="shared" si="0"/>
        <v>69.790338574868912</v>
      </c>
      <c r="I25" s="27">
        <f t="shared" si="3"/>
        <v>-8.8955570612718855</v>
      </c>
      <c r="J25" s="28">
        <f t="shared" si="1"/>
        <v>1.1436661750506771</v>
      </c>
      <c r="K25" s="27">
        <f t="shared" si="2"/>
        <v>0.80426445876570951</v>
      </c>
      <c r="L25" s="18"/>
    </row>
    <row r="26" spans="1:12">
      <c r="A26" s="16"/>
      <c r="B26" s="11" t="s">
        <v>10</v>
      </c>
      <c r="C26" s="25">
        <v>11.418666666666667</v>
      </c>
      <c r="D26" s="25">
        <v>19.683333333333334</v>
      </c>
      <c r="E26" s="25">
        <v>19.070333333333334</v>
      </c>
      <c r="F26" s="25">
        <v>24.647333333333336</v>
      </c>
      <c r="G26" s="26">
        <v>27.53833333333333</v>
      </c>
      <c r="H26" s="28">
        <f t="shared" si="0"/>
        <v>11.729463633658789</v>
      </c>
      <c r="I26" s="27">
        <f t="shared" si="3"/>
        <v>29.244376081522795</v>
      </c>
      <c r="J26" s="28">
        <f t="shared" si="1"/>
        <v>0.98539882620470243</v>
      </c>
      <c r="K26" s="27">
        <f t="shared" si="2"/>
        <v>1.0530691778235954</v>
      </c>
      <c r="L26" s="18"/>
    </row>
    <row r="27" spans="1:12">
      <c r="A27" s="16"/>
      <c r="B27" s="11" t="s">
        <v>20</v>
      </c>
      <c r="C27" s="25">
        <v>17.320333333333334</v>
      </c>
      <c r="D27" s="25">
        <v>19.707333333333334</v>
      </c>
      <c r="E27" s="25">
        <v>18.451333333333334</v>
      </c>
      <c r="F27" s="25">
        <v>28.415333333333333</v>
      </c>
      <c r="G27" s="26">
        <v>23.386666666666667</v>
      </c>
      <c r="H27" s="28">
        <f t="shared" si="0"/>
        <v>-17.697018041902258</v>
      </c>
      <c r="I27" s="27">
        <f t="shared" si="3"/>
        <v>54.001517505509987</v>
      </c>
      <c r="J27" s="28">
        <f t="shared" si="1"/>
        <v>0.83684054525839047</v>
      </c>
      <c r="K27" s="27">
        <f t="shared" si="2"/>
        <v>1.2140587911166889</v>
      </c>
      <c r="L27" s="18"/>
    </row>
    <row r="28" spans="1:12">
      <c r="A28" s="16"/>
      <c r="B28" s="11" t="s">
        <v>19</v>
      </c>
      <c r="C28" s="25">
        <v>11.899333333333333</v>
      </c>
      <c r="D28" s="25">
        <v>18.368666666666666</v>
      </c>
      <c r="E28" s="25">
        <v>9.2263333333333346</v>
      </c>
      <c r="F28" s="25">
        <v>14.238999999999999</v>
      </c>
      <c r="G28" s="26">
        <v>22.492000000000001</v>
      </c>
      <c r="H28" s="28">
        <f t="shared" si="0"/>
        <v>57.96053093616127</v>
      </c>
      <c r="I28" s="27">
        <f t="shared" si="3"/>
        <v>54.329997471006862</v>
      </c>
      <c r="J28" s="28">
        <f t="shared" si="1"/>
        <v>0.80482686191355701</v>
      </c>
      <c r="K28" s="27">
        <f t="shared" si="2"/>
        <v>0.6083681273037046</v>
      </c>
      <c r="L28" s="18"/>
    </row>
    <row r="29" spans="1:12">
      <c r="A29" s="16"/>
      <c r="B29" s="11" t="s">
        <v>12</v>
      </c>
      <c r="C29" s="25">
        <v>15.007333333333335</v>
      </c>
      <c r="D29" s="25">
        <v>21.421000000000003</v>
      </c>
      <c r="E29" s="25">
        <v>19.405666666666665</v>
      </c>
      <c r="F29" s="25">
        <v>21.832000000000004</v>
      </c>
      <c r="G29" s="26">
        <v>18.721999999999998</v>
      </c>
      <c r="H29" s="28">
        <f t="shared" si="0"/>
        <v>-14.245144741663641</v>
      </c>
      <c r="I29" s="27">
        <f t="shared" si="3"/>
        <v>12.503220708727714</v>
      </c>
      <c r="J29" s="28">
        <f t="shared" si="1"/>
        <v>0.66992568507672112</v>
      </c>
      <c r="K29" s="27">
        <f t="shared" si="2"/>
        <v>0.93278270632028093</v>
      </c>
      <c r="L29" s="18"/>
    </row>
    <row r="30" spans="1:12">
      <c r="A30" s="16"/>
      <c r="B30" s="11" t="s">
        <v>16</v>
      </c>
      <c r="C30" s="25">
        <v>10.101666666666667</v>
      </c>
      <c r="D30" s="25">
        <v>13.106999999999999</v>
      </c>
      <c r="E30" s="25">
        <v>7.660333333333333</v>
      </c>
      <c r="F30" s="25">
        <v>9.3930000000000007</v>
      </c>
      <c r="G30" s="26">
        <v>18.034333333333333</v>
      </c>
      <c r="H30" s="28">
        <f t="shared" si="0"/>
        <v>91.997586855459716</v>
      </c>
      <c r="I30" s="27">
        <f t="shared" si="3"/>
        <v>22.618685000652739</v>
      </c>
      <c r="J30" s="28">
        <f t="shared" si="1"/>
        <v>0.64531904247597915</v>
      </c>
      <c r="K30" s="27">
        <f t="shared" si="2"/>
        <v>0.4013204452393917</v>
      </c>
      <c r="L30" s="18"/>
    </row>
    <row r="31" spans="1:12">
      <c r="A31" s="16"/>
      <c r="B31" s="11" t="s">
        <v>23</v>
      </c>
      <c r="C31" s="25">
        <v>16.542666666666666</v>
      </c>
      <c r="D31" s="25">
        <v>17.450333333333333</v>
      </c>
      <c r="E31" s="25">
        <v>12.645333333333333</v>
      </c>
      <c r="F31" s="25">
        <v>20.184999999999999</v>
      </c>
      <c r="G31" s="26">
        <v>17.079333333333334</v>
      </c>
      <c r="H31" s="28">
        <f t="shared" si="0"/>
        <v>-15.386012715712983</v>
      </c>
      <c r="I31" s="27">
        <f t="shared" si="3"/>
        <v>59.624103753690406</v>
      </c>
      <c r="J31" s="28">
        <f t="shared" si="1"/>
        <v>0.61114646319768262</v>
      </c>
      <c r="K31" s="27">
        <f t="shared" si="2"/>
        <v>0.86241383872640476</v>
      </c>
      <c r="L31" s="18"/>
    </row>
    <row r="32" spans="1:12">
      <c r="A32" s="16"/>
      <c r="B32" s="11" t="s">
        <v>17</v>
      </c>
      <c r="C32" s="25">
        <v>17.928999999999998</v>
      </c>
      <c r="D32" s="25">
        <v>27.331666666666667</v>
      </c>
      <c r="E32" s="25">
        <v>25.90733333333333</v>
      </c>
      <c r="F32" s="25">
        <v>29.235666666666663</v>
      </c>
      <c r="G32" s="26">
        <v>16.911333333333332</v>
      </c>
      <c r="H32" s="28">
        <f t="shared" si="0"/>
        <v>-42.155130149246922</v>
      </c>
      <c r="I32" s="27">
        <f t="shared" si="3"/>
        <v>12.84707032757777</v>
      </c>
      <c r="J32" s="28">
        <f t="shared" si="1"/>
        <v>0.60513495186914446</v>
      </c>
      <c r="K32" s="27">
        <f t="shared" si="2"/>
        <v>1.249107927556383</v>
      </c>
      <c r="L32" s="18"/>
    </row>
    <row r="33" spans="1:14">
      <c r="A33" s="16"/>
      <c r="B33" s="11" t="s">
        <v>4</v>
      </c>
      <c r="C33" s="25">
        <v>13.395</v>
      </c>
      <c r="D33" s="25">
        <v>13.017999999999999</v>
      </c>
      <c r="E33" s="25">
        <v>10.761000000000001</v>
      </c>
      <c r="F33" s="25">
        <v>16.211666666666666</v>
      </c>
      <c r="G33" s="26">
        <v>16.853666666666665</v>
      </c>
      <c r="H33" s="28">
        <f t="shared" si="0"/>
        <v>3.9601110311503929</v>
      </c>
      <c r="I33" s="27">
        <f t="shared" si="3"/>
        <v>50.652045968466354</v>
      </c>
      <c r="J33" s="28">
        <f t="shared" si="1"/>
        <v>0.60307147675042017</v>
      </c>
      <c r="K33" s="27">
        <f t="shared" si="2"/>
        <v>0.69265125995307886</v>
      </c>
      <c r="L33" s="18"/>
    </row>
    <row r="34" spans="1:14">
      <c r="A34" s="16"/>
      <c r="B34" s="11" t="s">
        <v>14</v>
      </c>
      <c r="C34" s="25">
        <v>4.99</v>
      </c>
      <c r="D34" s="25">
        <v>9.4536666666666687</v>
      </c>
      <c r="E34" s="25">
        <v>8.8223333333333329</v>
      </c>
      <c r="F34" s="25">
        <v>12.004</v>
      </c>
      <c r="G34" s="26">
        <v>13.321666666666667</v>
      </c>
      <c r="H34" s="28">
        <f t="shared" si="0"/>
        <v>10.976896590025564</v>
      </c>
      <c r="I34" s="27">
        <f t="shared" si="3"/>
        <v>36.063777534287979</v>
      </c>
      <c r="J34" s="28">
        <f t="shared" si="1"/>
        <v>0.47668660762901338</v>
      </c>
      <c r="K34" s="27">
        <f t="shared" si="2"/>
        <v>0.51287667674370874</v>
      </c>
      <c r="L34" s="18"/>
    </row>
    <row r="35" spans="1:14">
      <c r="A35" s="16"/>
      <c r="B35" s="11" t="s">
        <v>18</v>
      </c>
      <c r="C35" s="25">
        <v>8.0016666666666669</v>
      </c>
      <c r="D35" s="25">
        <v>5.0766666666666671</v>
      </c>
      <c r="E35" s="25">
        <v>5.6139999999999999</v>
      </c>
      <c r="F35" s="25">
        <v>4.9546666666666672</v>
      </c>
      <c r="G35" s="26">
        <v>9.286999999999999</v>
      </c>
      <c r="H35" s="28">
        <f t="shared" si="0"/>
        <v>87.439451022604914</v>
      </c>
      <c r="I35" s="27">
        <f t="shared" si="3"/>
        <v>-11.74444840280251</v>
      </c>
      <c r="J35" s="28">
        <f t="shared" si="1"/>
        <v>0.33231491492936166</v>
      </c>
      <c r="K35" s="27">
        <f t="shared" si="2"/>
        <v>0.2116905176918385</v>
      </c>
      <c r="L35" s="18"/>
    </row>
    <row r="36" spans="1:14">
      <c r="A36" s="16"/>
      <c r="B36" s="11" t="s">
        <v>7</v>
      </c>
      <c r="C36" s="25">
        <v>6.0740000000000007</v>
      </c>
      <c r="D36" s="25">
        <v>5.157</v>
      </c>
      <c r="E36" s="25">
        <v>2.625666666666667</v>
      </c>
      <c r="F36" s="25">
        <v>2.488</v>
      </c>
      <c r="G36" s="26">
        <v>3.9103333333333334</v>
      </c>
      <c r="H36" s="28">
        <f t="shared" si="0"/>
        <v>57.167738478027871</v>
      </c>
      <c r="I36" s="27">
        <f t="shared" si="3"/>
        <v>-5.2431128602259847</v>
      </c>
      <c r="J36" s="28">
        <f t="shared" si="1"/>
        <v>0.13992269721245981</v>
      </c>
      <c r="K36" s="27">
        <f t="shared" si="2"/>
        <v>0.10630099731242483</v>
      </c>
      <c r="L36" s="18"/>
    </row>
    <row r="37" spans="1:14">
      <c r="A37" s="16"/>
      <c r="B37" s="11" t="s">
        <v>13</v>
      </c>
      <c r="C37" s="25">
        <v>2.6589999999999998</v>
      </c>
      <c r="D37" s="25">
        <v>1.6366666666666667</v>
      </c>
      <c r="E37" s="25">
        <v>2.7823333333333333</v>
      </c>
      <c r="F37" s="25">
        <v>1.9043333333333334</v>
      </c>
      <c r="G37" s="26">
        <v>2.6793333333333336</v>
      </c>
      <c r="H37" s="28">
        <f t="shared" si="0"/>
        <v>40.696656747768259</v>
      </c>
      <c r="I37" s="27">
        <f t="shared" si="3"/>
        <v>-31.556247753683952</v>
      </c>
      <c r="J37" s="28">
        <f t="shared" si="1"/>
        <v>9.5874063608707857E-2</v>
      </c>
      <c r="K37" s="27">
        <f t="shared" si="2"/>
        <v>8.1363558098323019E-2</v>
      </c>
      <c r="L37" s="18"/>
    </row>
    <row r="38" spans="1:14">
      <c r="A38" s="16"/>
      <c r="B38" s="11" t="s">
        <v>15</v>
      </c>
      <c r="C38" s="25">
        <v>1.0213333333333334</v>
      </c>
      <c r="D38" s="25">
        <v>1.2409999999999999</v>
      </c>
      <c r="E38" s="25">
        <v>0.56933333333333336</v>
      </c>
      <c r="F38" s="25">
        <v>1.1556666666666666</v>
      </c>
      <c r="G38" s="26">
        <v>0.56766666666666665</v>
      </c>
      <c r="H38" s="28">
        <f t="shared" si="0"/>
        <v>-50.879723103547732</v>
      </c>
      <c r="I38" s="27">
        <f t="shared" si="3"/>
        <v>102.98594847775173</v>
      </c>
      <c r="J38" s="28">
        <f t="shared" si="1"/>
        <v>2.0312705937500557E-2</v>
      </c>
      <c r="K38" s="27">
        <f t="shared" si="2"/>
        <v>4.9376414480463135E-2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677.54066666666665</v>
      </c>
      <c r="D13" s="26">
        <v>676.85366666666664</v>
      </c>
      <c r="E13" s="26">
        <v>582.92399999999998</v>
      </c>
      <c r="F13" s="26">
        <v>875.41666666666663</v>
      </c>
      <c r="G13" s="26">
        <v>999.27133333333325</v>
      </c>
      <c r="H13" s="28">
        <f t="shared" ref="H13:H39" si="0">IF(OR(OR(G13=0,F13=0),G13=""),"",(G13/F13-1)*100)</f>
        <v>14.148081865778206</v>
      </c>
      <c r="I13" s="27">
        <f>IF(OR(OR(G13=0,F13=0),F13=""),"",(F13/E13-1)*100)</f>
        <v>50.176809784237179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31</v>
      </c>
      <c r="C14" s="25">
        <f>C13-SUM(C15:C39)</f>
        <v>394.80633333333327</v>
      </c>
      <c r="D14" s="25">
        <f t="shared" ref="D14:G14" si="3">D13-SUM(D15:D39)</f>
        <v>337.4006666666665</v>
      </c>
      <c r="E14" s="25">
        <f t="shared" si="3"/>
        <v>246.78600000000006</v>
      </c>
      <c r="F14" s="25">
        <f t="shared" si="3"/>
        <v>408.91933333333338</v>
      </c>
      <c r="G14" s="26">
        <f t="shared" si="3"/>
        <v>458.56999999999994</v>
      </c>
      <c r="H14" s="28">
        <f t="shared" si="0"/>
        <v>12.141922041674036</v>
      </c>
      <c r="I14" s="27">
        <f>IF(OR(OR(G14=0,F14=0),F14=""),"",(F14/E14-1)*100)</f>
        <v>65.697946128764713</v>
      </c>
      <c r="J14" s="28">
        <f t="shared" si="1"/>
        <v>45.890438833096383</v>
      </c>
      <c r="K14" s="27">
        <f t="shared" si="2"/>
        <v>46.711394574012381</v>
      </c>
      <c r="L14" s="18"/>
    </row>
    <row r="15" spans="1:15">
      <c r="A15" s="16"/>
      <c r="B15" s="12" t="s">
        <v>5</v>
      </c>
      <c r="C15" s="109">
        <v>90.576666666666668</v>
      </c>
      <c r="D15" s="109">
        <v>114.49666666666667</v>
      </c>
      <c r="E15" s="109">
        <v>133.41833333333332</v>
      </c>
      <c r="F15" s="109">
        <v>145.81800000000001</v>
      </c>
      <c r="G15" s="109">
        <v>241.27099999999996</v>
      </c>
      <c r="H15" s="50">
        <f t="shared" si="0"/>
        <v>65.460368404449326</v>
      </c>
      <c r="I15" s="36">
        <f t="shared" ref="I15:I39" si="4">IF(OR(OR(G15=0,F15=0),F15=""),"",(F15/E15-1)*100)</f>
        <v>9.2938251864436605</v>
      </c>
      <c r="J15" s="50">
        <f t="shared" si="1"/>
        <v>24.144693433281716</v>
      </c>
      <c r="K15" s="36">
        <f t="shared" si="2"/>
        <v>16.656982389338413</v>
      </c>
      <c r="L15" s="18"/>
      <c r="N15" s="23" t="s">
        <v>5</v>
      </c>
      <c r="O15" s="34">
        <f>J15</f>
        <v>24.144693433281716</v>
      </c>
    </row>
    <row r="16" spans="1:15">
      <c r="A16" s="16"/>
      <c r="B16" s="11" t="s">
        <v>25</v>
      </c>
      <c r="C16" s="55">
        <v>25.411333333333335</v>
      </c>
      <c r="D16" s="55">
        <v>53.419333333333334</v>
      </c>
      <c r="E16" s="55">
        <v>56.884999999999998</v>
      </c>
      <c r="F16" s="55">
        <v>99.942333333333337</v>
      </c>
      <c r="G16" s="56">
        <v>88.309333333333328</v>
      </c>
      <c r="H16" s="28">
        <f t="shared" si="0"/>
        <v>-11.639712234054977</v>
      </c>
      <c r="I16" s="27">
        <f t="shared" si="4"/>
        <v>75.691893000498098</v>
      </c>
      <c r="J16" s="28">
        <f t="shared" si="1"/>
        <v>8.837372832337163</v>
      </c>
      <c r="K16" s="27">
        <f t="shared" si="2"/>
        <v>11.416544502617802</v>
      </c>
      <c r="L16" s="18"/>
      <c r="N16" s="23" t="s">
        <v>40</v>
      </c>
      <c r="O16" s="34">
        <f>100-O15</f>
        <v>75.855306566718284</v>
      </c>
    </row>
    <row r="17" spans="1:12">
      <c r="A17" s="16"/>
      <c r="B17" s="11" t="s">
        <v>26</v>
      </c>
      <c r="C17" s="25">
        <v>48.296333333333337</v>
      </c>
      <c r="D17" s="25">
        <v>49.815999999999995</v>
      </c>
      <c r="E17" s="25">
        <v>52.403999999999996</v>
      </c>
      <c r="F17" s="25">
        <v>77.664000000000001</v>
      </c>
      <c r="G17" s="26">
        <v>56.650666666666666</v>
      </c>
      <c r="H17" s="28">
        <f t="shared" si="0"/>
        <v>-27.056722977612967</v>
      </c>
      <c r="I17" s="27">
        <f t="shared" si="4"/>
        <v>48.202427295626293</v>
      </c>
      <c r="J17" s="28">
        <f t="shared" si="1"/>
        <v>5.6691976220005653</v>
      </c>
      <c r="K17" s="27">
        <f t="shared" si="2"/>
        <v>8.8716611137553549</v>
      </c>
      <c r="L17" s="18"/>
    </row>
    <row r="18" spans="1:12">
      <c r="A18" s="16"/>
      <c r="B18" s="11" t="s">
        <v>21</v>
      </c>
      <c r="C18" s="25">
        <v>8.1356666666666673</v>
      </c>
      <c r="D18" s="25">
        <v>8.5513333333333339</v>
      </c>
      <c r="E18" s="25">
        <v>1.6113333333333333</v>
      </c>
      <c r="F18" s="25">
        <v>19.441333333333333</v>
      </c>
      <c r="G18" s="26">
        <v>26.353999999999999</v>
      </c>
      <c r="H18" s="28">
        <f t="shared" si="0"/>
        <v>35.556546190247573</v>
      </c>
      <c r="I18" s="27">
        <f t="shared" si="4"/>
        <v>1106.5370293752587</v>
      </c>
      <c r="J18" s="28">
        <f t="shared" si="1"/>
        <v>2.6373217284327848</v>
      </c>
      <c r="K18" s="27">
        <f t="shared" si="2"/>
        <v>2.2208091385054738</v>
      </c>
      <c r="L18" s="18"/>
    </row>
    <row r="19" spans="1:12">
      <c r="A19" s="16"/>
      <c r="B19" s="11" t="s">
        <v>11</v>
      </c>
      <c r="C19" s="25">
        <v>6.121666666666667</v>
      </c>
      <c r="D19" s="25">
        <v>4.9763333333333328</v>
      </c>
      <c r="E19" s="25">
        <v>6.6586666666666661</v>
      </c>
      <c r="F19" s="25">
        <v>11.949666666666667</v>
      </c>
      <c r="G19" s="26">
        <v>15.654999999999999</v>
      </c>
      <c r="H19" s="28">
        <f t="shared" si="0"/>
        <v>31.007838433429093</v>
      </c>
      <c r="I19" s="27">
        <f t="shared" si="4"/>
        <v>79.460352422907519</v>
      </c>
      <c r="J19" s="28">
        <f t="shared" si="1"/>
        <v>1.5666415594830101</v>
      </c>
      <c r="K19" s="27">
        <f t="shared" si="2"/>
        <v>1.3650261780104713</v>
      </c>
      <c r="L19" s="18"/>
    </row>
    <row r="20" spans="1:12">
      <c r="A20" s="16"/>
      <c r="B20" s="11" t="s">
        <v>27</v>
      </c>
      <c r="C20" s="25">
        <v>19.998000000000001</v>
      </c>
      <c r="D20" s="25">
        <v>9.9853333333333332</v>
      </c>
      <c r="E20" s="25">
        <v>14.407000000000002</v>
      </c>
      <c r="F20" s="25">
        <v>6.2716666666666674</v>
      </c>
      <c r="G20" s="26">
        <v>14.770666666666665</v>
      </c>
      <c r="H20" s="28">
        <f t="shared" si="0"/>
        <v>135.51421737975016</v>
      </c>
      <c r="I20" s="27">
        <f t="shared" si="4"/>
        <v>-56.467920686703224</v>
      </c>
      <c r="J20" s="28">
        <f t="shared" si="1"/>
        <v>1.4781437407390852</v>
      </c>
      <c r="K20" s="27">
        <f t="shared" si="2"/>
        <v>0.71642075202284639</v>
      </c>
      <c r="L20" s="18"/>
    </row>
    <row r="21" spans="1:12">
      <c r="A21" s="16"/>
      <c r="B21" s="11" t="s">
        <v>8</v>
      </c>
      <c r="C21" s="25">
        <v>12.68</v>
      </c>
      <c r="D21" s="25">
        <v>14.353333333333333</v>
      </c>
      <c r="E21" s="25">
        <v>15.932666666666668</v>
      </c>
      <c r="F21" s="25">
        <v>19.293666666666667</v>
      </c>
      <c r="G21" s="26">
        <v>14.681333333333335</v>
      </c>
      <c r="H21" s="28">
        <f t="shared" si="0"/>
        <v>-23.905944956030467</v>
      </c>
      <c r="I21" s="27">
        <f t="shared" si="4"/>
        <v>21.095024896439174</v>
      </c>
      <c r="J21" s="28">
        <f t="shared" si="1"/>
        <v>1.4692038932368721</v>
      </c>
      <c r="K21" s="27">
        <f t="shared" si="2"/>
        <v>2.2039409804854833</v>
      </c>
      <c r="L21" s="18"/>
    </row>
    <row r="22" spans="1:12">
      <c r="A22" s="16"/>
      <c r="B22" s="11" t="s">
        <v>22</v>
      </c>
      <c r="C22" s="25">
        <v>6.8289999999999997</v>
      </c>
      <c r="D22" s="25">
        <v>12.147</v>
      </c>
      <c r="E22" s="25">
        <v>6.6953333333333331</v>
      </c>
      <c r="F22" s="25">
        <v>14.808333333333332</v>
      </c>
      <c r="G22" s="26">
        <v>13.646999999999998</v>
      </c>
      <c r="H22" s="28">
        <f t="shared" si="0"/>
        <v>-7.8424310635903165</v>
      </c>
      <c r="I22" s="27">
        <f t="shared" si="4"/>
        <v>121.1739520063726</v>
      </c>
      <c r="J22" s="28">
        <f t="shared" si="1"/>
        <v>1.3656951365228129</v>
      </c>
      <c r="K22" s="27">
        <f t="shared" si="2"/>
        <v>1.6915754402665395</v>
      </c>
      <c r="L22" s="18"/>
    </row>
    <row r="23" spans="1:12">
      <c r="A23" s="16"/>
      <c r="B23" s="11" t="s">
        <v>24</v>
      </c>
      <c r="C23" s="25">
        <v>6.9776666666666669</v>
      </c>
      <c r="D23" s="25">
        <v>5.5949999999999998</v>
      </c>
      <c r="E23" s="25">
        <v>6.4606666666666657</v>
      </c>
      <c r="F23" s="25">
        <v>10.247333333333332</v>
      </c>
      <c r="G23" s="26">
        <v>11.433</v>
      </c>
      <c r="H23" s="28">
        <f t="shared" si="0"/>
        <v>11.570489883546964</v>
      </c>
      <c r="I23" s="27">
        <f t="shared" si="4"/>
        <v>58.611082447631823</v>
      </c>
      <c r="J23" s="28">
        <f t="shared" si="1"/>
        <v>1.1441336920836316</v>
      </c>
      <c r="K23" s="27">
        <f t="shared" si="2"/>
        <v>1.1705663969538314</v>
      </c>
      <c r="L23" s="18"/>
    </row>
    <row r="24" spans="1:12">
      <c r="A24" s="16"/>
      <c r="B24" s="11" t="s">
        <v>10</v>
      </c>
      <c r="C24" s="25">
        <v>4.2789999999999999</v>
      </c>
      <c r="D24" s="25">
        <v>8.5846666666666653</v>
      </c>
      <c r="E24" s="25">
        <v>5.6749999999999998</v>
      </c>
      <c r="F24" s="25">
        <v>6.3683333333333332</v>
      </c>
      <c r="G24" s="26">
        <v>11.286333333333333</v>
      </c>
      <c r="H24" s="28">
        <f t="shared" si="0"/>
        <v>77.225857105469785</v>
      </c>
      <c r="I24" s="27">
        <f t="shared" si="4"/>
        <v>12.217327459618211</v>
      </c>
      <c r="J24" s="28">
        <f t="shared" si="1"/>
        <v>1.1294563305128338</v>
      </c>
      <c r="K24" s="27">
        <f t="shared" si="2"/>
        <v>0.7274631128034269</v>
      </c>
      <c r="L24" s="18"/>
    </row>
    <row r="25" spans="1:12">
      <c r="A25" s="16"/>
      <c r="B25" s="11" t="s">
        <v>20</v>
      </c>
      <c r="C25" s="25">
        <v>6.0983333333333327</v>
      </c>
      <c r="D25" s="25">
        <v>4.823666666666667</v>
      </c>
      <c r="E25" s="25">
        <v>1.7356666666666667</v>
      </c>
      <c r="F25" s="25">
        <v>8.9383333333333326</v>
      </c>
      <c r="G25" s="26">
        <v>6.4466666666666663</v>
      </c>
      <c r="H25" s="28">
        <f t="shared" si="0"/>
        <v>-27.876188700354277</v>
      </c>
      <c r="I25" s="27">
        <f t="shared" si="4"/>
        <v>414.97983483771839</v>
      </c>
      <c r="J25" s="28">
        <f t="shared" si="1"/>
        <v>0.64513675631643597</v>
      </c>
      <c r="K25" s="27">
        <f t="shared" si="2"/>
        <v>1.0210376011423132</v>
      </c>
      <c r="L25" s="18"/>
    </row>
    <row r="26" spans="1:12">
      <c r="A26" s="16"/>
      <c r="B26" s="11" t="s">
        <v>4</v>
      </c>
      <c r="C26" s="25">
        <v>5.78</v>
      </c>
      <c r="D26" s="25">
        <v>5.1633333333333331</v>
      </c>
      <c r="E26" s="25">
        <v>5.0986666666666665</v>
      </c>
      <c r="F26" s="25">
        <v>8.17</v>
      </c>
      <c r="G26" s="26">
        <v>6.1223333333333336</v>
      </c>
      <c r="H26" s="28">
        <f t="shared" si="0"/>
        <v>-25.063239494084044</v>
      </c>
      <c r="I26" s="27">
        <f t="shared" si="4"/>
        <v>60.237970711297081</v>
      </c>
      <c r="J26" s="28">
        <f t="shared" si="1"/>
        <v>0.61267977266101248</v>
      </c>
      <c r="K26" s="27">
        <f t="shared" si="2"/>
        <v>0.9332698714897667</v>
      </c>
      <c r="L26" s="18"/>
    </row>
    <row r="27" spans="1:12">
      <c r="A27" s="16"/>
      <c r="B27" s="11" t="s">
        <v>23</v>
      </c>
      <c r="C27" s="25">
        <v>5.7813333333333334</v>
      </c>
      <c r="D27" s="25">
        <v>6.4126666666666665</v>
      </c>
      <c r="E27" s="25">
        <v>3.415</v>
      </c>
      <c r="F27" s="25">
        <v>8.3873333333333324</v>
      </c>
      <c r="G27" s="26">
        <v>5.8886666666666665</v>
      </c>
      <c r="H27" s="28">
        <f t="shared" si="0"/>
        <v>-29.790954614100617</v>
      </c>
      <c r="I27" s="27">
        <f t="shared" si="4"/>
        <v>145.60273304050756</v>
      </c>
      <c r="J27" s="28">
        <f t="shared" si="1"/>
        <v>0.58929606706753657</v>
      </c>
      <c r="K27" s="27">
        <f t="shared" si="2"/>
        <v>0.95809614469300319</v>
      </c>
      <c r="L27" s="18"/>
    </row>
    <row r="28" spans="1:12">
      <c r="A28" s="16"/>
      <c r="B28" s="11" t="s">
        <v>12</v>
      </c>
      <c r="C28" s="25">
        <v>4.8176666666666668</v>
      </c>
      <c r="D28" s="25">
        <v>6.9126666666666665</v>
      </c>
      <c r="E28" s="25">
        <v>4.1296666666666662</v>
      </c>
      <c r="F28" s="25">
        <v>7.9470000000000001</v>
      </c>
      <c r="G28" s="26">
        <v>5.3049999999999997</v>
      </c>
      <c r="H28" s="28">
        <f t="shared" si="0"/>
        <v>-33.245249779791116</v>
      </c>
      <c r="I28" s="27">
        <f t="shared" si="4"/>
        <v>92.436839131487631</v>
      </c>
      <c r="J28" s="28">
        <f t="shared" si="1"/>
        <v>0.5308868395437476</v>
      </c>
      <c r="K28" s="27">
        <f t="shared" si="2"/>
        <v>0.90779628748215135</v>
      </c>
      <c r="L28" s="18"/>
    </row>
    <row r="29" spans="1:12">
      <c r="A29" s="16"/>
      <c r="B29" s="11" t="s">
        <v>9</v>
      </c>
      <c r="C29" s="25">
        <v>5.1306666666666674</v>
      </c>
      <c r="D29" s="25">
        <v>4.8460000000000001</v>
      </c>
      <c r="E29" s="25">
        <v>4.5623333333333331</v>
      </c>
      <c r="F29" s="25">
        <v>2.648333333333333</v>
      </c>
      <c r="G29" s="26">
        <v>4.5696666666666665</v>
      </c>
      <c r="H29" s="28">
        <f t="shared" si="0"/>
        <v>72.548772813089997</v>
      </c>
      <c r="I29" s="27">
        <f t="shared" si="4"/>
        <v>-41.952217432600278</v>
      </c>
      <c r="J29" s="28">
        <f t="shared" si="1"/>
        <v>0.45729988585015613</v>
      </c>
      <c r="K29" s="27">
        <f t="shared" si="2"/>
        <v>0.30252260828177058</v>
      </c>
      <c r="L29" s="18"/>
    </row>
    <row r="30" spans="1:12">
      <c r="A30" s="16"/>
      <c r="B30" s="11" t="s">
        <v>19</v>
      </c>
      <c r="C30" s="25">
        <v>3.2610000000000006</v>
      </c>
      <c r="D30" s="25">
        <v>2.6113333333333335</v>
      </c>
      <c r="E30" s="25">
        <v>0.82699999999999996</v>
      </c>
      <c r="F30" s="25">
        <v>0.59900000000000009</v>
      </c>
      <c r="G30" s="26">
        <v>4.067333333333333</v>
      </c>
      <c r="H30" s="28">
        <f t="shared" si="0"/>
        <v>579.02058987200883</v>
      </c>
      <c r="I30" s="27">
        <f t="shared" si="4"/>
        <v>-27.569528415961287</v>
      </c>
      <c r="J30" s="28">
        <f t="shared" si="1"/>
        <v>0.40702992247017322</v>
      </c>
      <c r="K30" s="27">
        <f t="shared" si="2"/>
        <v>6.8424559733460261E-2</v>
      </c>
      <c r="L30" s="18"/>
    </row>
    <row r="31" spans="1:12">
      <c r="A31" s="16"/>
      <c r="B31" s="11" t="s">
        <v>17</v>
      </c>
      <c r="C31" s="25">
        <v>5</v>
      </c>
      <c r="D31" s="25">
        <v>6.1013333333333337</v>
      </c>
      <c r="E31" s="25">
        <v>4.0259999999999998</v>
      </c>
      <c r="F31" s="25">
        <v>5.4093333333333335</v>
      </c>
      <c r="G31" s="26">
        <v>3.1223333333333332</v>
      </c>
      <c r="H31" s="28">
        <f t="shared" si="0"/>
        <v>-42.278777421740209</v>
      </c>
      <c r="I31" s="27">
        <f t="shared" si="4"/>
        <v>34.359993376386825</v>
      </c>
      <c r="J31" s="28">
        <f t="shared" si="1"/>
        <v>0.31246101325832759</v>
      </c>
      <c r="K31" s="27">
        <f t="shared" si="2"/>
        <v>0.61791527843883864</v>
      </c>
      <c r="L31" s="18"/>
    </row>
    <row r="32" spans="1:12">
      <c r="A32" s="16"/>
      <c r="B32" s="11" t="s">
        <v>16</v>
      </c>
      <c r="C32" s="25">
        <v>3.5686666666666667</v>
      </c>
      <c r="D32" s="25">
        <v>3.808666666666666</v>
      </c>
      <c r="E32" s="25">
        <v>1.6503333333333334</v>
      </c>
      <c r="F32" s="25">
        <v>1.9740000000000002</v>
      </c>
      <c r="G32" s="26">
        <v>3.1083333333333338</v>
      </c>
      <c r="H32" s="28">
        <f t="shared" si="0"/>
        <v>57.463694697737267</v>
      </c>
      <c r="I32" s="27">
        <f t="shared" si="4"/>
        <v>19.612199555645326</v>
      </c>
      <c r="J32" s="28">
        <f t="shared" si="1"/>
        <v>0.31105999238111515</v>
      </c>
      <c r="K32" s="27">
        <f t="shared" si="2"/>
        <v>0.22549262256068545</v>
      </c>
      <c r="L32" s="18"/>
    </row>
    <row r="33" spans="1:15">
      <c r="A33" s="16"/>
      <c r="B33" s="11" t="s">
        <v>18</v>
      </c>
      <c r="C33" s="25">
        <v>3.5049999999999999</v>
      </c>
      <c r="D33" s="25">
        <v>2.0803333333333334</v>
      </c>
      <c r="E33" s="25">
        <v>1.5576666666666668</v>
      </c>
      <c r="F33" s="25">
        <v>1.3296666666666666</v>
      </c>
      <c r="G33" s="26">
        <v>2.4603333333333333</v>
      </c>
      <c r="H33" s="28">
        <f t="shared" si="0"/>
        <v>85.033843068438216</v>
      </c>
      <c r="I33" s="27">
        <f t="shared" si="4"/>
        <v>-14.637277979884455</v>
      </c>
      <c r="J33" s="28">
        <f t="shared" si="1"/>
        <v>0.24621274035013513</v>
      </c>
      <c r="K33" s="27">
        <f t="shared" si="2"/>
        <v>0.15188957639219419</v>
      </c>
      <c r="L33" s="18"/>
    </row>
    <row r="34" spans="1:15">
      <c r="A34" s="16"/>
      <c r="B34" s="11" t="s">
        <v>14</v>
      </c>
      <c r="C34" s="25">
        <v>1.7350000000000001</v>
      </c>
      <c r="D34" s="25">
        <v>3.1196666666666668</v>
      </c>
      <c r="E34" s="25">
        <v>2.3476666666666666</v>
      </c>
      <c r="F34" s="25">
        <v>3.0186666666666668</v>
      </c>
      <c r="G34" s="26">
        <v>2.4486666666666665</v>
      </c>
      <c r="H34" s="28">
        <f t="shared" si="0"/>
        <v>-18.882508833922273</v>
      </c>
      <c r="I34" s="27">
        <f t="shared" si="4"/>
        <v>28.581570353542538</v>
      </c>
      <c r="J34" s="28">
        <f t="shared" si="1"/>
        <v>0.24504522295245804</v>
      </c>
      <c r="K34" s="27">
        <f t="shared" si="2"/>
        <v>0.34482627320323656</v>
      </c>
      <c r="L34" s="18"/>
    </row>
    <row r="35" spans="1:15">
      <c r="A35" s="16"/>
      <c r="B35" s="11" t="s">
        <v>6</v>
      </c>
      <c r="C35" s="25">
        <v>5.3873333333333333</v>
      </c>
      <c r="D35" s="25">
        <v>9.8053333333333335</v>
      </c>
      <c r="E35" s="25">
        <v>5.2326666666666668</v>
      </c>
      <c r="F35" s="25">
        <v>5.4390000000000001</v>
      </c>
      <c r="G35" s="26">
        <v>1.7033333333333334</v>
      </c>
      <c r="H35" s="28">
        <f t="shared" si="0"/>
        <v>-68.682968682968678</v>
      </c>
      <c r="I35" s="27">
        <f t="shared" si="4"/>
        <v>3.943177474837567</v>
      </c>
      <c r="J35" s="28">
        <f t="shared" si="1"/>
        <v>0.1704575400608577</v>
      </c>
      <c r="K35" s="27">
        <f t="shared" si="2"/>
        <v>0.62130414088529273</v>
      </c>
      <c r="L35" s="18"/>
    </row>
    <row r="36" spans="1:15">
      <c r="A36" s="16"/>
      <c r="B36" s="11" t="s">
        <v>7</v>
      </c>
      <c r="C36" s="25">
        <v>2.2356666666666665</v>
      </c>
      <c r="D36" s="25">
        <v>1.2949999999999999</v>
      </c>
      <c r="E36" s="25">
        <v>0.72333333333333327</v>
      </c>
      <c r="F36" s="25">
        <v>0.18100000000000002</v>
      </c>
      <c r="G36" s="26">
        <v>0.73533333333333328</v>
      </c>
      <c r="H36" s="28">
        <f t="shared" si="0"/>
        <v>306.26151012891336</v>
      </c>
      <c r="I36" s="27">
        <f t="shared" si="4"/>
        <v>-74.976958525345623</v>
      </c>
      <c r="J36" s="28">
        <f t="shared" si="1"/>
        <v>7.3586953693591403E-2</v>
      </c>
      <c r="K36" s="27">
        <f t="shared" si="2"/>
        <v>2.067586863398382E-2</v>
      </c>
      <c r="L36" s="18"/>
    </row>
    <row r="37" spans="1:15">
      <c r="A37" s="16"/>
      <c r="B37" s="11" t="s">
        <v>13</v>
      </c>
      <c r="C37" s="25">
        <v>0.92966666666666653</v>
      </c>
      <c r="D37" s="25">
        <v>0.17533333333333334</v>
      </c>
      <c r="E37" s="25">
        <v>0.56666666666666665</v>
      </c>
      <c r="F37" s="25">
        <v>0.34600000000000003</v>
      </c>
      <c r="G37" s="26">
        <v>0.56099999999999994</v>
      </c>
      <c r="H37" s="28">
        <f t="shared" si="0"/>
        <v>62.138728323699397</v>
      </c>
      <c r="I37" s="27">
        <f t="shared" si="4"/>
        <v>-38.941176470588225</v>
      </c>
      <c r="J37" s="28">
        <f t="shared" si="1"/>
        <v>5.614090800830205E-2</v>
      </c>
      <c r="K37" s="27">
        <f t="shared" si="2"/>
        <v>3.9524036173250836E-2</v>
      </c>
      <c r="L37" s="18"/>
    </row>
    <row r="38" spans="1:15">
      <c r="A38" s="16"/>
      <c r="B38" s="11" t="s">
        <v>15</v>
      </c>
      <c r="C38" s="158">
        <v>0.19866666666666666</v>
      </c>
      <c r="D38" s="158">
        <v>0.37266666666666665</v>
      </c>
      <c r="E38" s="158">
        <v>0.11733333333333335</v>
      </c>
      <c r="F38" s="158">
        <v>0.30499999999999999</v>
      </c>
      <c r="G38" s="159">
        <v>0.104</v>
      </c>
      <c r="H38" s="160">
        <f t="shared" si="0"/>
        <v>-65.901639344262293</v>
      </c>
      <c r="I38" s="161">
        <f t="shared" si="4"/>
        <v>159.94318181818178</v>
      </c>
      <c r="J38" s="160">
        <f t="shared" si="1"/>
        <v>1.0407583659293073E-2</v>
      </c>
      <c r="K38" s="161">
        <f t="shared" si="2"/>
        <v>3.4840552118039027E-2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843.74433333333343</v>
      </c>
      <c r="D13" s="26">
        <v>1101.8706666666667</v>
      </c>
      <c r="E13" s="26">
        <v>986.0856666666665</v>
      </c>
      <c r="F13" s="26">
        <v>1274.7076666666667</v>
      </c>
      <c r="G13" s="26">
        <v>1516.4403333333332</v>
      </c>
      <c r="H13" s="28">
        <f t="shared" ref="H13:H38" si="0">IF(OR(OR(G13=0,F13=0),G13=""),"",(G13/F13-1)*100)</f>
        <v>18.963772870276397</v>
      </c>
      <c r="I13" s="27">
        <f>IF(OR(OR(G13=0,F13=0),F13=""),"",(F13/E13-1)*100)</f>
        <v>29.269465093803571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346.75466666666682</v>
      </c>
      <c r="D14" s="25">
        <f>D13-SUM(D15:D38)</f>
        <v>432.56000000000017</v>
      </c>
      <c r="E14" s="25">
        <f>E13-SUM(E15:E38)</f>
        <v>330.03599999999983</v>
      </c>
      <c r="F14" s="25">
        <f>F13-SUM(F15:F38)</f>
        <v>474.74866666666662</v>
      </c>
      <c r="G14" s="26">
        <f>G13-SUM(G15:G38)</f>
        <v>602.52099999999984</v>
      </c>
      <c r="H14" s="28">
        <f t="shared" si="0"/>
        <v>26.913679237996789</v>
      </c>
      <c r="I14" s="27">
        <f>IF(OR(OR(G14=0,F14=0),F14=""),"",(F14/E14-1)*100)</f>
        <v>43.847539864338088</v>
      </c>
      <c r="J14" s="28">
        <f t="shared" si="1"/>
        <v>39.732588665429404</v>
      </c>
      <c r="K14" s="27">
        <f t="shared" si="2"/>
        <v>37.243728823576014</v>
      </c>
      <c r="L14" s="18"/>
    </row>
    <row r="15" spans="1:15">
      <c r="A15" s="16"/>
      <c r="B15" s="12" t="s">
        <v>5</v>
      </c>
      <c r="C15" s="109">
        <v>170.13733333333334</v>
      </c>
      <c r="D15" s="109">
        <v>258.90866666666665</v>
      </c>
      <c r="E15" s="109">
        <v>330.52133333333336</v>
      </c>
      <c r="F15" s="109">
        <v>276.75800000000004</v>
      </c>
      <c r="G15" s="109">
        <v>373.91833333333329</v>
      </c>
      <c r="H15" s="50">
        <f t="shared" si="0"/>
        <v>35.106603362263499</v>
      </c>
      <c r="I15" s="36">
        <f t="shared" ref="I15:I38" si="3">IF(OR(OR(G15=0,F15=0),F15=""),"",(F15/E15-1)*100)</f>
        <v>-16.266221847505548</v>
      </c>
      <c r="J15" s="50">
        <f t="shared" si="1"/>
        <v>24.657635721902235</v>
      </c>
      <c r="K15" s="36">
        <f t="shared" si="2"/>
        <v>21.711487836557559</v>
      </c>
      <c r="L15" s="18"/>
      <c r="N15" s="23" t="s">
        <v>5</v>
      </c>
      <c r="O15" s="34">
        <f>J15</f>
        <v>24.657635721902235</v>
      </c>
    </row>
    <row r="16" spans="1:15">
      <c r="A16" s="16"/>
      <c r="B16" s="11" t="s">
        <v>25</v>
      </c>
      <c r="C16" s="55">
        <v>50.989666666666665</v>
      </c>
      <c r="D16" s="55">
        <v>80.045999999999992</v>
      </c>
      <c r="E16" s="55">
        <v>82.624333333333325</v>
      </c>
      <c r="F16" s="55">
        <v>128.71700000000001</v>
      </c>
      <c r="G16" s="56">
        <v>134.64400000000001</v>
      </c>
      <c r="H16" s="28">
        <f t="shared" si="0"/>
        <v>4.604675373105338</v>
      </c>
      <c r="I16" s="27">
        <f t="shared" si="3"/>
        <v>55.785825805957124</v>
      </c>
      <c r="J16" s="28">
        <f t="shared" si="1"/>
        <v>8.8789513863717247</v>
      </c>
      <c r="K16" s="27">
        <f t="shared" si="2"/>
        <v>10.097766206787806</v>
      </c>
      <c r="L16" s="18"/>
      <c r="N16" s="23" t="s">
        <v>40</v>
      </c>
      <c r="O16" s="34">
        <f>100-O15</f>
        <v>75.342364278097762</v>
      </c>
    </row>
    <row r="17" spans="1:12">
      <c r="A17" s="16"/>
      <c r="B17" s="11" t="s">
        <v>26</v>
      </c>
      <c r="C17" s="25">
        <v>56.404333333333341</v>
      </c>
      <c r="D17" s="25">
        <v>80.513333333333335</v>
      </c>
      <c r="E17" s="25">
        <v>66.176999999999992</v>
      </c>
      <c r="F17" s="25">
        <v>114.053</v>
      </c>
      <c r="G17" s="26">
        <v>98.262999999999991</v>
      </c>
      <c r="H17" s="28">
        <f t="shared" si="0"/>
        <v>-13.844440742461838</v>
      </c>
      <c r="I17" s="27">
        <f t="shared" si="3"/>
        <v>72.345376792541231</v>
      </c>
      <c r="J17" s="28">
        <f t="shared" si="1"/>
        <v>6.4798461132991054</v>
      </c>
      <c r="K17" s="27">
        <f t="shared" si="2"/>
        <v>8.9473847990768078</v>
      </c>
      <c r="L17" s="18"/>
    </row>
    <row r="18" spans="1:12">
      <c r="A18" s="16"/>
      <c r="B18" s="11" t="s">
        <v>21</v>
      </c>
      <c r="C18" s="25">
        <v>15.677333333333332</v>
      </c>
      <c r="D18" s="25">
        <v>15.855</v>
      </c>
      <c r="E18" s="25">
        <v>10.027333333333333</v>
      </c>
      <c r="F18" s="25">
        <v>42.926666666666669</v>
      </c>
      <c r="G18" s="26">
        <v>51.240666666666669</v>
      </c>
      <c r="H18" s="28">
        <f t="shared" si="0"/>
        <v>19.367914272402544</v>
      </c>
      <c r="I18" s="27">
        <f t="shared" si="3"/>
        <v>328.09653613456555</v>
      </c>
      <c r="J18" s="28">
        <f t="shared" si="1"/>
        <v>3.3790097467292375</v>
      </c>
      <c r="K18" s="27">
        <f t="shared" si="2"/>
        <v>3.3675695054787727</v>
      </c>
      <c r="L18" s="18"/>
    </row>
    <row r="19" spans="1:12">
      <c r="A19" s="16"/>
      <c r="B19" s="11" t="s">
        <v>27</v>
      </c>
      <c r="C19" s="25">
        <v>41.408333333333331</v>
      </c>
      <c r="D19" s="25">
        <v>22.132333333333332</v>
      </c>
      <c r="E19" s="25">
        <v>13.909000000000001</v>
      </c>
      <c r="F19" s="25">
        <v>35.761666666666663</v>
      </c>
      <c r="G19" s="26">
        <v>33.926333333333332</v>
      </c>
      <c r="H19" s="28">
        <f t="shared" si="0"/>
        <v>-5.1321247145453608</v>
      </c>
      <c r="I19" s="27">
        <f t="shared" si="3"/>
        <v>157.11170225513453</v>
      </c>
      <c r="J19" s="28">
        <f t="shared" si="1"/>
        <v>2.2372349631956068</v>
      </c>
      <c r="K19" s="27">
        <f t="shared" si="2"/>
        <v>2.8054798446598079</v>
      </c>
      <c r="L19" s="18"/>
    </row>
    <row r="20" spans="1:12">
      <c r="A20" s="16"/>
      <c r="B20" s="11" t="s">
        <v>22</v>
      </c>
      <c r="C20" s="25">
        <v>11.514666666666665</v>
      </c>
      <c r="D20" s="25">
        <v>18.701333333333334</v>
      </c>
      <c r="E20" s="25">
        <v>15.137666666666666</v>
      </c>
      <c r="F20" s="25">
        <v>18.864666666666668</v>
      </c>
      <c r="G20" s="26">
        <v>24.635666666666665</v>
      </c>
      <c r="H20" s="28">
        <f t="shared" si="0"/>
        <v>30.591582146517272</v>
      </c>
      <c r="I20" s="27">
        <f t="shared" si="3"/>
        <v>24.62070332283708</v>
      </c>
      <c r="J20" s="28">
        <f t="shared" si="1"/>
        <v>1.6245721064747907</v>
      </c>
      <c r="K20" s="27">
        <f t="shared" si="2"/>
        <v>1.4799210171848554</v>
      </c>
      <c r="L20" s="18"/>
    </row>
    <row r="21" spans="1:12">
      <c r="A21" s="16"/>
      <c r="B21" s="11" t="s">
        <v>19</v>
      </c>
      <c r="C21" s="25">
        <v>9.1373333333333324</v>
      </c>
      <c r="D21" s="25">
        <v>14.452999999999998</v>
      </c>
      <c r="E21" s="25">
        <v>7.7356666666666669</v>
      </c>
      <c r="F21" s="25">
        <v>12.710666666666667</v>
      </c>
      <c r="G21" s="26">
        <v>19.739000000000001</v>
      </c>
      <c r="H21" s="28">
        <f t="shared" si="0"/>
        <v>55.29476555124306</v>
      </c>
      <c r="I21" s="27">
        <f t="shared" si="3"/>
        <v>64.312491920541206</v>
      </c>
      <c r="J21" s="28">
        <f t="shared" si="1"/>
        <v>1.301666776206823</v>
      </c>
      <c r="K21" s="27">
        <f t="shared" si="2"/>
        <v>0.99714365882059752</v>
      </c>
      <c r="L21" s="18"/>
    </row>
    <row r="22" spans="1:12">
      <c r="A22" s="16"/>
      <c r="B22" s="11" t="s">
        <v>10</v>
      </c>
      <c r="C22" s="25">
        <v>9.065666666666667</v>
      </c>
      <c r="D22" s="25">
        <v>12.832999999999998</v>
      </c>
      <c r="E22" s="25">
        <v>12.604333333333335</v>
      </c>
      <c r="F22" s="25">
        <v>18.297000000000001</v>
      </c>
      <c r="G22" s="26">
        <v>19.414666666666665</v>
      </c>
      <c r="H22" s="28">
        <f t="shared" si="0"/>
        <v>6.1084695123061916</v>
      </c>
      <c r="I22" s="27">
        <f t="shared" si="3"/>
        <v>45.1643614629889</v>
      </c>
      <c r="J22" s="28">
        <f t="shared" si="1"/>
        <v>1.2802789691033014</v>
      </c>
      <c r="K22" s="27">
        <f t="shared" si="2"/>
        <v>1.4353879307752393</v>
      </c>
      <c r="L22" s="18"/>
    </row>
    <row r="23" spans="1:12">
      <c r="A23" s="16"/>
      <c r="B23" s="11" t="s">
        <v>8</v>
      </c>
      <c r="C23" s="25">
        <v>18.93</v>
      </c>
      <c r="D23" s="25">
        <v>27.849666666666668</v>
      </c>
      <c r="E23" s="25">
        <v>22.466666666666669</v>
      </c>
      <c r="F23" s="25">
        <v>23.039666666666665</v>
      </c>
      <c r="G23" s="26">
        <v>18.284333333333333</v>
      </c>
      <c r="H23" s="28">
        <f t="shared" si="0"/>
        <v>-20.639766200321187</v>
      </c>
      <c r="I23" s="27">
        <f t="shared" si="3"/>
        <v>2.5504451038575571</v>
      </c>
      <c r="J23" s="28">
        <f t="shared" si="1"/>
        <v>1.2057403731238134</v>
      </c>
      <c r="K23" s="27">
        <f t="shared" si="2"/>
        <v>1.8074470930982083</v>
      </c>
      <c r="L23" s="18"/>
    </row>
    <row r="24" spans="1:12">
      <c r="A24" s="16"/>
      <c r="B24" s="11" t="s">
        <v>11</v>
      </c>
      <c r="C24" s="25">
        <v>10.356000000000002</v>
      </c>
      <c r="D24" s="25">
        <v>10.607333333333335</v>
      </c>
      <c r="E24" s="25">
        <v>6.9223333333333334</v>
      </c>
      <c r="F24" s="25">
        <v>11.591666666666667</v>
      </c>
      <c r="G24" s="26">
        <v>16.202666666666666</v>
      </c>
      <c r="H24" s="28">
        <f t="shared" si="0"/>
        <v>39.77857656362329</v>
      </c>
      <c r="I24" s="27">
        <f t="shared" si="3"/>
        <v>67.453170896133301</v>
      </c>
      <c r="J24" s="28">
        <f t="shared" si="1"/>
        <v>1.068467140480964</v>
      </c>
      <c r="K24" s="27">
        <f t="shared" si="2"/>
        <v>0.9093588255398688</v>
      </c>
      <c r="L24" s="18"/>
    </row>
    <row r="25" spans="1:12">
      <c r="A25" s="16"/>
      <c r="B25" s="11" t="s">
        <v>6</v>
      </c>
      <c r="C25" s="25">
        <v>17.457000000000001</v>
      </c>
      <c r="D25" s="25">
        <v>22.59566666666667</v>
      </c>
      <c r="E25" s="25">
        <v>11.563000000000001</v>
      </c>
      <c r="F25" s="25">
        <v>9.538333333333334</v>
      </c>
      <c r="G25" s="26">
        <v>14.958666666666668</v>
      </c>
      <c r="H25" s="28">
        <f t="shared" si="0"/>
        <v>56.826839070417613</v>
      </c>
      <c r="I25" s="27">
        <f t="shared" si="3"/>
        <v>-17.509873446914003</v>
      </c>
      <c r="J25" s="28">
        <f t="shared" si="1"/>
        <v>0.98643292042922459</v>
      </c>
      <c r="K25" s="27">
        <f t="shared" si="2"/>
        <v>0.74827614069944925</v>
      </c>
      <c r="L25" s="18"/>
    </row>
    <row r="26" spans="1:12">
      <c r="A26" s="16"/>
      <c r="B26" s="11" t="s">
        <v>20</v>
      </c>
      <c r="C26" s="25">
        <v>9.6213333333333342</v>
      </c>
      <c r="D26" s="25">
        <v>14.012</v>
      </c>
      <c r="E26" s="25">
        <v>9.064333333333332</v>
      </c>
      <c r="F26" s="25">
        <v>19.178666666666668</v>
      </c>
      <c r="G26" s="26">
        <v>14.45</v>
      </c>
      <c r="H26" s="28">
        <f t="shared" si="0"/>
        <v>-24.65586763070079</v>
      </c>
      <c r="I26" s="27">
        <f t="shared" si="3"/>
        <v>111.58386349428167</v>
      </c>
      <c r="J26" s="28">
        <f t="shared" si="1"/>
        <v>0.95288945317334173</v>
      </c>
      <c r="K26" s="27">
        <f t="shared" si="2"/>
        <v>1.5045541160679194</v>
      </c>
      <c r="L26" s="18"/>
    </row>
    <row r="27" spans="1:12">
      <c r="A27" s="16"/>
      <c r="B27" s="11" t="s">
        <v>24</v>
      </c>
      <c r="C27" s="25">
        <v>10.823666666666666</v>
      </c>
      <c r="D27" s="25">
        <v>14.238999999999999</v>
      </c>
      <c r="E27" s="25">
        <v>7.7343333333333346</v>
      </c>
      <c r="F27" s="25">
        <v>14.286000000000001</v>
      </c>
      <c r="G27" s="26">
        <v>14.082000000000001</v>
      </c>
      <c r="H27" s="28">
        <f t="shared" si="0"/>
        <v>-1.4279714405711963</v>
      </c>
      <c r="I27" s="27">
        <f t="shared" si="3"/>
        <v>84.708873852519062</v>
      </c>
      <c r="J27" s="28">
        <f t="shared" si="1"/>
        <v>0.92862209547314878</v>
      </c>
      <c r="K27" s="27">
        <f t="shared" si="2"/>
        <v>1.1207275498199196</v>
      </c>
      <c r="L27" s="18"/>
    </row>
    <row r="28" spans="1:12">
      <c r="A28" s="16"/>
      <c r="B28" s="11" t="s">
        <v>4</v>
      </c>
      <c r="C28" s="25">
        <v>8.0026666666666664</v>
      </c>
      <c r="D28" s="25">
        <v>7.9003333333333332</v>
      </c>
      <c r="E28" s="25">
        <v>5.1726666666666672</v>
      </c>
      <c r="F28" s="25">
        <v>9.0163333333333338</v>
      </c>
      <c r="G28" s="26">
        <v>13.650666666666666</v>
      </c>
      <c r="H28" s="28">
        <f t="shared" si="0"/>
        <v>51.399312359052082</v>
      </c>
      <c r="I28" s="27">
        <f t="shared" si="3"/>
        <v>74.307256089702278</v>
      </c>
      <c r="J28" s="28">
        <f t="shared" si="1"/>
        <v>0.90017829034266872</v>
      </c>
      <c r="K28" s="27">
        <f t="shared" si="2"/>
        <v>0.70732557504034255</v>
      </c>
      <c r="L28" s="18"/>
    </row>
    <row r="29" spans="1:12">
      <c r="A29" s="16"/>
      <c r="B29" s="11" t="s">
        <v>23</v>
      </c>
      <c r="C29" s="25">
        <v>8.6289999999999996</v>
      </c>
      <c r="D29" s="25">
        <v>11.419000000000002</v>
      </c>
      <c r="E29" s="25">
        <v>7.7203333333333335</v>
      </c>
      <c r="F29" s="25">
        <v>13.780666666666667</v>
      </c>
      <c r="G29" s="26">
        <v>13.008333333333333</v>
      </c>
      <c r="H29" s="28">
        <f t="shared" si="0"/>
        <v>-5.6044700304774819</v>
      </c>
      <c r="I29" s="27">
        <f t="shared" si="3"/>
        <v>78.498337722896252</v>
      </c>
      <c r="J29" s="28">
        <f t="shared" si="1"/>
        <v>0.85782032087865434</v>
      </c>
      <c r="K29" s="27">
        <f t="shared" si="2"/>
        <v>1.0810844734858163</v>
      </c>
      <c r="L29" s="18"/>
    </row>
    <row r="30" spans="1:12">
      <c r="A30" s="16"/>
      <c r="B30" s="11" t="s">
        <v>16</v>
      </c>
      <c r="C30" s="25">
        <v>5.3896666666666668</v>
      </c>
      <c r="D30" s="25">
        <v>9.6679999999999993</v>
      </c>
      <c r="E30" s="25">
        <v>4.0713333333333335</v>
      </c>
      <c r="F30" s="25">
        <v>3.7873333333333332</v>
      </c>
      <c r="G30" s="26">
        <v>11.389000000000001</v>
      </c>
      <c r="H30" s="28">
        <f t="shared" si="0"/>
        <v>200.7129026579828</v>
      </c>
      <c r="I30" s="27">
        <f t="shared" si="3"/>
        <v>-6.9756017684624254</v>
      </c>
      <c r="J30" s="28">
        <f t="shared" si="1"/>
        <v>0.75103515447689895</v>
      </c>
      <c r="K30" s="27">
        <f t="shared" si="2"/>
        <v>0.29711387421377394</v>
      </c>
      <c r="L30" s="18"/>
    </row>
    <row r="31" spans="1:12">
      <c r="A31" s="16"/>
      <c r="B31" s="11" t="s">
        <v>12</v>
      </c>
      <c r="C31" s="25">
        <v>8.1923333333333321</v>
      </c>
      <c r="D31" s="25">
        <v>11.025666666666666</v>
      </c>
      <c r="E31" s="25">
        <v>6.819</v>
      </c>
      <c r="F31" s="25">
        <v>13.451000000000001</v>
      </c>
      <c r="G31" s="26">
        <v>10.645</v>
      </c>
      <c r="H31" s="28">
        <f t="shared" si="0"/>
        <v>-20.860902535127501</v>
      </c>
      <c r="I31" s="27">
        <f t="shared" si="3"/>
        <v>97.257662413843676</v>
      </c>
      <c r="J31" s="28">
        <f t="shared" si="1"/>
        <v>0.70197288782216072</v>
      </c>
      <c r="K31" s="27">
        <f t="shared" si="2"/>
        <v>1.0552223346372489</v>
      </c>
      <c r="L31" s="18"/>
    </row>
    <row r="32" spans="1:12">
      <c r="A32" s="16"/>
      <c r="B32" s="11" t="s">
        <v>9</v>
      </c>
      <c r="C32" s="25">
        <v>7.4826666666666668</v>
      </c>
      <c r="D32" s="25">
        <v>6.0233333333333334</v>
      </c>
      <c r="E32" s="25">
        <v>9.604000000000001</v>
      </c>
      <c r="F32" s="25">
        <v>4.3079999999999998</v>
      </c>
      <c r="G32" s="26">
        <v>9.4703333333333344</v>
      </c>
      <c r="H32" s="28">
        <f t="shared" si="0"/>
        <v>119.83132157226871</v>
      </c>
      <c r="I32" s="27">
        <f t="shared" si="3"/>
        <v>-55.143690129112876</v>
      </c>
      <c r="J32" s="28">
        <f t="shared" si="1"/>
        <v>0.62451077864147209</v>
      </c>
      <c r="K32" s="27">
        <f t="shared" si="2"/>
        <v>0.33795984072688035</v>
      </c>
      <c r="L32" s="18"/>
    </row>
    <row r="33" spans="1:14">
      <c r="A33" s="16"/>
      <c r="B33" s="11" t="s">
        <v>14</v>
      </c>
      <c r="C33" s="25">
        <v>4.0493333333333332</v>
      </c>
      <c r="D33" s="25">
        <v>7.0070000000000006</v>
      </c>
      <c r="E33" s="25">
        <v>6.6150000000000002</v>
      </c>
      <c r="F33" s="25">
        <v>7.1373333333333333</v>
      </c>
      <c r="G33" s="26">
        <v>6.7983333333333329</v>
      </c>
      <c r="H33" s="28">
        <f t="shared" si="0"/>
        <v>-4.7496730805156044</v>
      </c>
      <c r="I33" s="27">
        <f t="shared" si="3"/>
        <v>7.8961955152431207</v>
      </c>
      <c r="J33" s="28">
        <f t="shared" si="1"/>
        <v>0.44830865968789629</v>
      </c>
      <c r="K33" s="27">
        <f t="shared" si="2"/>
        <v>0.55991922853945852</v>
      </c>
      <c r="L33" s="18"/>
    </row>
    <row r="34" spans="1:14">
      <c r="A34" s="16"/>
      <c r="B34" s="11" t="s">
        <v>18</v>
      </c>
      <c r="C34" s="25">
        <v>4.5156666666666672</v>
      </c>
      <c r="D34" s="25">
        <v>3.1166666666666667</v>
      </c>
      <c r="E34" s="25">
        <v>4.1360000000000001</v>
      </c>
      <c r="F34" s="25">
        <v>3.8719999999999999</v>
      </c>
      <c r="G34" s="26">
        <v>6.085</v>
      </c>
      <c r="H34" s="28">
        <f t="shared" si="0"/>
        <v>57.153925619834723</v>
      </c>
      <c r="I34" s="27">
        <f t="shared" si="3"/>
        <v>-6.3829787234042641</v>
      </c>
      <c r="J34" s="28">
        <f t="shared" si="1"/>
        <v>0.40126867284150763</v>
      </c>
      <c r="K34" s="27">
        <f t="shared" si="2"/>
        <v>0.30375591998479123</v>
      </c>
      <c r="L34" s="18"/>
    </row>
    <row r="35" spans="1:14">
      <c r="A35" s="16"/>
      <c r="B35" s="11" t="s">
        <v>17</v>
      </c>
      <c r="C35" s="25">
        <v>13.643666666666666</v>
      </c>
      <c r="D35" s="25">
        <v>15.793333333333337</v>
      </c>
      <c r="E35" s="25">
        <v>11.328666666666665</v>
      </c>
      <c r="F35" s="25">
        <v>15.462666666666669</v>
      </c>
      <c r="G35" s="26">
        <v>5.8413333333333339</v>
      </c>
      <c r="H35" s="28">
        <f t="shared" si="0"/>
        <v>-62.222988703975169</v>
      </c>
      <c r="I35" s="27">
        <f t="shared" si="3"/>
        <v>36.491496498558277</v>
      </c>
      <c r="J35" s="28">
        <f t="shared" si="1"/>
        <v>0.38520034088603561</v>
      </c>
      <c r="K35" s="27">
        <f t="shared" si="2"/>
        <v>1.2130362961651602</v>
      </c>
      <c r="L35" s="18"/>
    </row>
    <row r="36" spans="1:14">
      <c r="A36" s="16"/>
      <c r="B36" s="11" t="s">
        <v>13</v>
      </c>
      <c r="C36" s="25">
        <v>1.3416666666666668</v>
      </c>
      <c r="D36" s="25">
        <v>1.0943333333333334</v>
      </c>
      <c r="E36" s="25">
        <v>2.3279999999999998</v>
      </c>
      <c r="F36" s="25">
        <v>1.7140000000000002</v>
      </c>
      <c r="G36" s="26">
        <v>2.1023333333333336</v>
      </c>
      <c r="H36" s="28">
        <f t="shared" si="0"/>
        <v>22.656553870089468</v>
      </c>
      <c r="I36" s="27">
        <f t="shared" si="3"/>
        <v>-26.37457044673538</v>
      </c>
      <c r="J36" s="28">
        <f t="shared" si="1"/>
        <v>0.13863607338325876</v>
      </c>
      <c r="K36" s="27">
        <f t="shared" si="2"/>
        <v>0.13446220218335028</v>
      </c>
      <c r="L36" s="18"/>
    </row>
    <row r="37" spans="1:14">
      <c r="A37" s="16"/>
      <c r="B37" s="11" t="s">
        <v>7</v>
      </c>
      <c r="C37" s="25">
        <v>3.61</v>
      </c>
      <c r="D37" s="25">
        <v>2.8943333333333334</v>
      </c>
      <c r="E37" s="25">
        <v>1.52</v>
      </c>
      <c r="F37" s="25">
        <v>1.1859999999999999</v>
      </c>
      <c r="G37" s="26">
        <v>0.69600000000000006</v>
      </c>
      <c r="H37" s="28">
        <f t="shared" si="0"/>
        <v>-41.315345699831362</v>
      </c>
      <c r="I37" s="27">
        <f t="shared" si="3"/>
        <v>-21.973684210526322</v>
      </c>
      <c r="J37" s="28">
        <f t="shared" si="1"/>
        <v>4.5896959128626021E-2</v>
      </c>
      <c r="K37" s="27">
        <f t="shared" si="2"/>
        <v>9.3040940367242364E-2</v>
      </c>
      <c r="L37" s="18"/>
    </row>
    <row r="38" spans="1:14">
      <c r="A38" s="16"/>
      <c r="B38" s="11" t="s">
        <v>15</v>
      </c>
      <c r="C38" s="25">
        <v>0.61033333333333328</v>
      </c>
      <c r="D38" s="25">
        <v>0.62233333333333329</v>
      </c>
      <c r="E38" s="25">
        <v>0.24733333333333332</v>
      </c>
      <c r="F38" s="25">
        <v>0.52066666666666661</v>
      </c>
      <c r="G38" s="26">
        <v>0.47366666666666662</v>
      </c>
      <c r="H38" s="28">
        <f t="shared" si="0"/>
        <v>-9.0268886043533882</v>
      </c>
      <c r="I38" s="27">
        <f t="shared" si="3"/>
        <v>110.51212938005391</v>
      </c>
      <c r="J38" s="28">
        <f t="shared" si="1"/>
        <v>3.1235430518092702E-2</v>
      </c>
      <c r="K38" s="27">
        <f t="shared" si="2"/>
        <v>4.0845966513106402E-2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1410.3146666666669</v>
      </c>
      <c r="D13" s="26">
        <v>1629.3630000000001</v>
      </c>
      <c r="E13" s="26">
        <v>1560.7816666666665</v>
      </c>
      <c r="F13" s="26">
        <v>1975.3123333333333</v>
      </c>
      <c r="G13" s="26">
        <v>2351.4809999999998</v>
      </c>
      <c r="H13" s="28">
        <f t="shared" ref="H13:H38" si="0">IF(OR(OR(G13=0,F13=0),G13=""),"",(G13/F13-1)*100)</f>
        <v>19.043503162453447</v>
      </c>
      <c r="I13" s="27">
        <f>IF(OR(OR(G13=0,F13=0),F13=""),"",(F13/E13-1)*100)</f>
        <v>26.55917067196032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671.96266666666691</v>
      </c>
      <c r="D14" s="25">
        <f>D13-SUM(D15:D38)</f>
        <v>720.80133333333333</v>
      </c>
      <c r="E14" s="25">
        <f>E13-SUM(E15:E38)</f>
        <v>583.70499999999959</v>
      </c>
      <c r="F14" s="25">
        <f>F13-SUM(F15:F38)</f>
        <v>815.79066666666699</v>
      </c>
      <c r="G14" s="26">
        <f>G13-SUM(G15:G38)</f>
        <v>1047.6663333333329</v>
      </c>
      <c r="H14" s="28">
        <f t="shared" si="0"/>
        <v>28.423427251762192</v>
      </c>
      <c r="I14" s="27">
        <f>IF(OR(OR(G14=0,F14=0),F14=""),"",(F14/E14-1)*100)</f>
        <v>39.760780988113439</v>
      </c>
      <c r="J14" s="28">
        <f t="shared" si="1"/>
        <v>44.553467935030433</v>
      </c>
      <c r="K14" s="27">
        <f t="shared" si="2"/>
        <v>41.299325321885824</v>
      </c>
      <c r="L14" s="18"/>
    </row>
    <row r="15" spans="1:15">
      <c r="A15" s="16"/>
      <c r="B15" s="12" t="s">
        <v>5</v>
      </c>
      <c r="C15" s="109">
        <v>217.32799999999997</v>
      </c>
      <c r="D15" s="109">
        <v>304.73133333333334</v>
      </c>
      <c r="E15" s="109">
        <v>409.99399999999997</v>
      </c>
      <c r="F15" s="109">
        <v>335.428</v>
      </c>
      <c r="G15" s="109">
        <v>476.44666666666672</v>
      </c>
      <c r="H15" s="50">
        <f t="shared" si="0"/>
        <v>42.041411768447091</v>
      </c>
      <c r="I15" s="36">
        <f t="shared" ref="I15:I38" si="3">IF(OR(OR(G15=0,F15=0),F15=""),"",(F15/E15-1)*100)</f>
        <v>-18.187095420908594</v>
      </c>
      <c r="J15" s="50">
        <f t="shared" si="1"/>
        <v>20.261557149161177</v>
      </c>
      <c r="K15" s="36">
        <f t="shared" si="2"/>
        <v>16.98101076673613</v>
      </c>
      <c r="L15" s="18"/>
      <c r="N15" s="23" t="s">
        <v>5</v>
      </c>
      <c r="O15" s="34">
        <f>J15</f>
        <v>20.261557149161177</v>
      </c>
    </row>
    <row r="16" spans="1:15">
      <c r="A16" s="16"/>
      <c r="B16" s="11" t="s">
        <v>25</v>
      </c>
      <c r="C16" s="55">
        <v>86.902666666666676</v>
      </c>
      <c r="D16" s="55">
        <v>112.08933333333334</v>
      </c>
      <c r="E16" s="55">
        <v>138.36666666666667</v>
      </c>
      <c r="F16" s="55">
        <v>201.02833333333334</v>
      </c>
      <c r="G16" s="56">
        <v>177.96066666666664</v>
      </c>
      <c r="H16" s="28">
        <f t="shared" si="0"/>
        <v>-11.474833564091313</v>
      </c>
      <c r="I16" s="27">
        <f t="shared" si="3"/>
        <v>45.286677908937591</v>
      </c>
      <c r="J16" s="28">
        <f t="shared" si="1"/>
        <v>7.5680248603610512</v>
      </c>
      <c r="K16" s="27">
        <f t="shared" si="2"/>
        <v>10.177040356655834</v>
      </c>
      <c r="L16" s="18"/>
      <c r="N16" s="23" t="s">
        <v>40</v>
      </c>
      <c r="O16" s="34">
        <f>100-O15</f>
        <v>79.738442850838823</v>
      </c>
    </row>
    <row r="17" spans="1:12">
      <c r="A17" s="16"/>
      <c r="B17" s="11" t="s">
        <v>26</v>
      </c>
      <c r="C17" s="25">
        <v>96.321666666666658</v>
      </c>
      <c r="D17" s="25">
        <v>115.63799999999999</v>
      </c>
      <c r="E17" s="25">
        <v>97.293666666666653</v>
      </c>
      <c r="F17" s="25">
        <v>155.57166666666669</v>
      </c>
      <c r="G17" s="26">
        <v>138.19066666666666</v>
      </c>
      <c r="H17" s="28">
        <f t="shared" si="0"/>
        <v>-11.17234286448905</v>
      </c>
      <c r="I17" s="27">
        <f t="shared" si="3"/>
        <v>59.899068455980384</v>
      </c>
      <c r="J17" s="28">
        <f t="shared" si="1"/>
        <v>5.8767502976492976</v>
      </c>
      <c r="K17" s="27">
        <f t="shared" si="2"/>
        <v>7.8758009070970569</v>
      </c>
      <c r="L17" s="18"/>
    </row>
    <row r="18" spans="1:12">
      <c r="A18" s="16"/>
      <c r="B18" s="11" t="s">
        <v>27</v>
      </c>
      <c r="C18" s="25">
        <v>75.591000000000008</v>
      </c>
      <c r="D18" s="25">
        <v>40.265000000000001</v>
      </c>
      <c r="E18" s="25">
        <v>34.307000000000002</v>
      </c>
      <c r="F18" s="25">
        <v>47.842999999999996</v>
      </c>
      <c r="G18" s="26">
        <v>68.539666666666676</v>
      </c>
      <c r="H18" s="28">
        <f t="shared" si="0"/>
        <v>43.259550334775575</v>
      </c>
      <c r="I18" s="27">
        <f t="shared" si="3"/>
        <v>39.455504707494086</v>
      </c>
      <c r="J18" s="28">
        <f t="shared" si="1"/>
        <v>2.9147446509951251</v>
      </c>
      <c r="K18" s="27">
        <f t="shared" si="2"/>
        <v>2.4220473487990168</v>
      </c>
      <c r="L18" s="18"/>
    </row>
    <row r="19" spans="1:12">
      <c r="A19" s="16"/>
      <c r="B19" s="11" t="s">
        <v>21</v>
      </c>
      <c r="C19" s="25">
        <v>26.497</v>
      </c>
      <c r="D19" s="25">
        <v>25.840999999999998</v>
      </c>
      <c r="E19" s="25">
        <v>13.463000000000001</v>
      </c>
      <c r="F19" s="25">
        <v>53.53</v>
      </c>
      <c r="G19" s="26">
        <v>65.456000000000003</v>
      </c>
      <c r="H19" s="28">
        <f t="shared" si="0"/>
        <v>22.279095834111718</v>
      </c>
      <c r="I19" s="27">
        <f t="shared" si="3"/>
        <v>297.60825967466388</v>
      </c>
      <c r="J19" s="28">
        <f t="shared" si="1"/>
        <v>2.7836074371853319</v>
      </c>
      <c r="K19" s="27">
        <f t="shared" si="2"/>
        <v>2.7099511857787215</v>
      </c>
      <c r="L19" s="18"/>
    </row>
    <row r="20" spans="1:12">
      <c r="A20" s="16"/>
      <c r="B20" s="11" t="s">
        <v>6</v>
      </c>
      <c r="C20" s="25">
        <v>20.491666666666667</v>
      </c>
      <c r="D20" s="25">
        <v>37.477666666666664</v>
      </c>
      <c r="E20" s="25">
        <v>24.623000000000001</v>
      </c>
      <c r="F20" s="25">
        <v>55.562333333333335</v>
      </c>
      <c r="G20" s="26">
        <v>41.797999999999995</v>
      </c>
      <c r="H20" s="28">
        <f t="shared" si="0"/>
        <v>-24.772777721118032</v>
      </c>
      <c r="I20" s="27">
        <f t="shared" si="3"/>
        <v>125.65216802718324</v>
      </c>
      <c r="J20" s="28">
        <f t="shared" si="1"/>
        <v>1.7775180832845343</v>
      </c>
      <c r="K20" s="27">
        <f t="shared" si="2"/>
        <v>2.8128378685092335</v>
      </c>
      <c r="L20" s="18"/>
    </row>
    <row r="21" spans="1:12">
      <c r="A21" s="16"/>
      <c r="B21" s="11" t="s">
        <v>24</v>
      </c>
      <c r="C21" s="25">
        <v>17.866333333333333</v>
      </c>
      <c r="D21" s="25">
        <v>21.406666666666666</v>
      </c>
      <c r="E21" s="25">
        <v>25.656000000000002</v>
      </c>
      <c r="F21" s="25">
        <v>30.397666666666666</v>
      </c>
      <c r="G21" s="26">
        <v>38.072333333333333</v>
      </c>
      <c r="H21" s="28">
        <f t="shared" si="0"/>
        <v>25.247551895430576</v>
      </c>
      <c r="I21" s="27">
        <f t="shared" si="3"/>
        <v>18.481706683296938</v>
      </c>
      <c r="J21" s="28">
        <f t="shared" si="1"/>
        <v>1.619078926571524</v>
      </c>
      <c r="K21" s="27">
        <f t="shared" si="2"/>
        <v>1.5388789992198701</v>
      </c>
      <c r="L21" s="18"/>
    </row>
    <row r="22" spans="1:12">
      <c r="A22" s="16"/>
      <c r="B22" s="11" t="s">
        <v>22</v>
      </c>
      <c r="C22" s="25">
        <v>18.768000000000001</v>
      </c>
      <c r="D22" s="25">
        <v>26.053333333333331</v>
      </c>
      <c r="E22" s="25">
        <v>26.484999999999999</v>
      </c>
      <c r="F22" s="25">
        <v>30.762</v>
      </c>
      <c r="G22" s="26">
        <v>33.884333333333338</v>
      </c>
      <c r="H22" s="28">
        <f t="shared" si="0"/>
        <v>10.149968575948698</v>
      </c>
      <c r="I22" s="27">
        <f t="shared" si="3"/>
        <v>16.148763451010019</v>
      </c>
      <c r="J22" s="28">
        <f t="shared" si="1"/>
        <v>1.4409784018383878</v>
      </c>
      <c r="K22" s="27">
        <f t="shared" si="2"/>
        <v>1.5573233397520088</v>
      </c>
      <c r="L22" s="18"/>
    </row>
    <row r="23" spans="1:12">
      <c r="A23" s="16"/>
      <c r="B23" s="11" t="s">
        <v>8</v>
      </c>
      <c r="C23" s="25">
        <v>29.303666666666668</v>
      </c>
      <c r="D23" s="25">
        <v>35.719666666666669</v>
      </c>
      <c r="E23" s="25">
        <v>37.116333333333337</v>
      </c>
      <c r="F23" s="25">
        <v>37.55833333333333</v>
      </c>
      <c r="G23" s="26">
        <v>32.856333333333332</v>
      </c>
      <c r="H23" s="28">
        <f t="shared" si="0"/>
        <v>-12.519192367428445</v>
      </c>
      <c r="I23" s="27">
        <f t="shared" si="3"/>
        <v>1.1908503893164557</v>
      </c>
      <c r="J23" s="28">
        <f t="shared" si="1"/>
        <v>1.3972612720805881</v>
      </c>
      <c r="K23" s="27">
        <f t="shared" si="2"/>
        <v>1.9013870717829093</v>
      </c>
      <c r="L23" s="18"/>
    </row>
    <row r="24" spans="1:12">
      <c r="A24" s="16"/>
      <c r="B24" s="11" t="s">
        <v>9</v>
      </c>
      <c r="C24" s="25">
        <v>16.043000000000003</v>
      </c>
      <c r="D24" s="25">
        <v>16.866666666666671</v>
      </c>
      <c r="E24" s="25">
        <v>19.075999999999997</v>
      </c>
      <c r="F24" s="25">
        <v>17.754999999999999</v>
      </c>
      <c r="G24" s="26">
        <v>30.780666666666665</v>
      </c>
      <c r="H24" s="28">
        <f t="shared" si="0"/>
        <v>73.363371820144565</v>
      </c>
      <c r="I24" s="27">
        <f t="shared" si="3"/>
        <v>-6.924931851541194</v>
      </c>
      <c r="J24" s="28">
        <f t="shared" si="1"/>
        <v>1.3089906602122947</v>
      </c>
      <c r="K24" s="27">
        <f t="shared" si="2"/>
        <v>0.8988451952830413</v>
      </c>
      <c r="L24" s="18"/>
    </row>
    <row r="25" spans="1:12">
      <c r="A25" s="16"/>
      <c r="B25" s="11" t="s">
        <v>11</v>
      </c>
      <c r="C25" s="25">
        <v>17.337666666666667</v>
      </c>
      <c r="D25" s="25">
        <v>20.913666666666668</v>
      </c>
      <c r="E25" s="25">
        <v>20.504000000000001</v>
      </c>
      <c r="F25" s="25">
        <v>28.469666666666669</v>
      </c>
      <c r="G25" s="26">
        <v>30.222999999999999</v>
      </c>
      <c r="H25" s="28">
        <f t="shared" si="0"/>
        <v>6.1586015525295856</v>
      </c>
      <c r="I25" s="27">
        <f t="shared" si="3"/>
        <v>38.849330211991152</v>
      </c>
      <c r="J25" s="28">
        <f t="shared" si="1"/>
        <v>1.2852751096011408</v>
      </c>
      <c r="K25" s="27">
        <f t="shared" si="2"/>
        <v>1.4412741816188732</v>
      </c>
      <c r="L25" s="18"/>
    </row>
    <row r="26" spans="1:12">
      <c r="A26" s="16"/>
      <c r="B26" s="11" t="s">
        <v>10</v>
      </c>
      <c r="C26" s="25">
        <v>9.8353333333333328</v>
      </c>
      <c r="D26" s="25">
        <v>16.256333333333334</v>
      </c>
      <c r="E26" s="25">
        <v>16.466999999999999</v>
      </c>
      <c r="F26" s="25">
        <v>22.218666666666667</v>
      </c>
      <c r="G26" s="26">
        <v>22.523</v>
      </c>
      <c r="H26" s="28">
        <f t="shared" si="0"/>
        <v>1.369719155064808</v>
      </c>
      <c r="I26" s="27">
        <f t="shared" si="3"/>
        <v>34.928442744074026</v>
      </c>
      <c r="J26" s="28">
        <f t="shared" si="1"/>
        <v>0.95782190032579484</v>
      </c>
      <c r="K26" s="27">
        <f t="shared" si="2"/>
        <v>1.1248178979965531</v>
      </c>
      <c r="L26" s="18"/>
    </row>
    <row r="27" spans="1:12">
      <c r="A27" s="16"/>
      <c r="B27" s="11" t="s">
        <v>19</v>
      </c>
      <c r="C27" s="25">
        <v>10.407666666666666</v>
      </c>
      <c r="D27" s="25">
        <v>17.473333333333333</v>
      </c>
      <c r="E27" s="25">
        <v>8.9163333333333341</v>
      </c>
      <c r="F27" s="25">
        <v>13.807666666666668</v>
      </c>
      <c r="G27" s="26">
        <v>20.636666666666667</v>
      </c>
      <c r="H27" s="28">
        <f t="shared" si="0"/>
        <v>49.458030562730841</v>
      </c>
      <c r="I27" s="27">
        <f t="shared" si="3"/>
        <v>54.858125537403254</v>
      </c>
      <c r="J27" s="28">
        <f t="shared" si="1"/>
        <v>0.87760295178513736</v>
      </c>
      <c r="K27" s="27">
        <f t="shared" si="2"/>
        <v>0.69901181872166385</v>
      </c>
      <c r="L27" s="18"/>
    </row>
    <row r="28" spans="1:12">
      <c r="A28" s="16"/>
      <c r="B28" s="11" t="s">
        <v>20</v>
      </c>
      <c r="C28" s="25">
        <v>14.156333333333334</v>
      </c>
      <c r="D28" s="25">
        <v>17.721</v>
      </c>
      <c r="E28" s="25">
        <v>17.566666666666666</v>
      </c>
      <c r="F28" s="25">
        <v>24.125666666666671</v>
      </c>
      <c r="G28" s="26">
        <v>20.076333333333334</v>
      </c>
      <c r="H28" s="28">
        <f t="shared" si="0"/>
        <v>-16.784337565801298</v>
      </c>
      <c r="I28" s="27">
        <f t="shared" si="3"/>
        <v>37.337760910815973</v>
      </c>
      <c r="J28" s="28">
        <f t="shared" si="1"/>
        <v>0.85377399746514371</v>
      </c>
      <c r="K28" s="27">
        <f t="shared" si="2"/>
        <v>1.2213595925842617</v>
      </c>
      <c r="L28" s="18"/>
    </row>
    <row r="29" spans="1:12">
      <c r="A29" s="16"/>
      <c r="B29" s="11" t="s">
        <v>16</v>
      </c>
      <c r="C29" s="25">
        <v>8.4423333333333339</v>
      </c>
      <c r="D29" s="25">
        <v>11.61</v>
      </c>
      <c r="E29" s="25">
        <v>7.1586666666666678</v>
      </c>
      <c r="F29" s="25">
        <v>8.6226666666666674</v>
      </c>
      <c r="G29" s="26">
        <v>17.499666666666666</v>
      </c>
      <c r="H29" s="28">
        <f t="shared" si="0"/>
        <v>102.94959022730782</v>
      </c>
      <c r="I29" s="27">
        <f t="shared" si="3"/>
        <v>20.450735704972978</v>
      </c>
      <c r="J29" s="28">
        <f t="shared" si="1"/>
        <v>0.74419766379854524</v>
      </c>
      <c r="K29" s="27">
        <f t="shared" si="2"/>
        <v>0.43652168425010263</v>
      </c>
      <c r="L29" s="18"/>
    </row>
    <row r="30" spans="1:12">
      <c r="A30" s="16"/>
      <c r="B30" s="11" t="s">
        <v>12</v>
      </c>
      <c r="C30" s="25">
        <v>13.412000000000001</v>
      </c>
      <c r="D30" s="25">
        <v>18.917333333333332</v>
      </c>
      <c r="E30" s="25">
        <v>18.263000000000002</v>
      </c>
      <c r="F30" s="25">
        <v>19.744333333333334</v>
      </c>
      <c r="G30" s="26">
        <v>17.042000000000002</v>
      </c>
      <c r="H30" s="28">
        <f t="shared" si="0"/>
        <v>-13.686627386760753</v>
      </c>
      <c r="I30" s="27">
        <f t="shared" si="3"/>
        <v>8.1111171950573926</v>
      </c>
      <c r="J30" s="28">
        <f t="shared" si="1"/>
        <v>0.72473475226888939</v>
      </c>
      <c r="K30" s="27">
        <f t="shared" si="2"/>
        <v>0.99955500708158052</v>
      </c>
      <c r="L30" s="18"/>
    </row>
    <row r="31" spans="1:12">
      <c r="A31" s="16"/>
      <c r="B31" s="11" t="s">
        <v>17</v>
      </c>
      <c r="C31" s="25">
        <v>15.850666666666667</v>
      </c>
      <c r="D31" s="25">
        <v>24.861000000000001</v>
      </c>
      <c r="E31" s="25">
        <v>24.698333333333334</v>
      </c>
      <c r="F31" s="25">
        <v>26.533666666666665</v>
      </c>
      <c r="G31" s="26">
        <v>15.374333333333334</v>
      </c>
      <c r="H31" s="28">
        <f t="shared" si="0"/>
        <v>-42.057260587178547</v>
      </c>
      <c r="I31" s="27">
        <f t="shared" si="3"/>
        <v>7.4310007422902835</v>
      </c>
      <c r="J31" s="28">
        <f t="shared" si="1"/>
        <v>0.6538149078531077</v>
      </c>
      <c r="K31" s="27">
        <f t="shared" si="2"/>
        <v>1.3432643647747184</v>
      </c>
      <c r="L31" s="18"/>
    </row>
    <row r="32" spans="1:12">
      <c r="A32" s="16"/>
      <c r="B32" s="11" t="s">
        <v>4</v>
      </c>
      <c r="C32" s="25">
        <v>10.701000000000001</v>
      </c>
      <c r="D32" s="25">
        <v>10.855333333333334</v>
      </c>
      <c r="E32" s="25">
        <v>8.2513333333333332</v>
      </c>
      <c r="F32" s="25">
        <v>13.008000000000001</v>
      </c>
      <c r="G32" s="26">
        <v>14.338666666666668</v>
      </c>
      <c r="H32" s="28">
        <f t="shared" si="0"/>
        <v>10.229602296022966</v>
      </c>
      <c r="I32" s="27">
        <f t="shared" si="3"/>
        <v>57.647248929465952</v>
      </c>
      <c r="J32" s="28">
        <f t="shared" si="1"/>
        <v>0.6097717424323934</v>
      </c>
      <c r="K32" s="27">
        <f t="shared" si="2"/>
        <v>0.65852876937436233</v>
      </c>
      <c r="L32" s="18"/>
    </row>
    <row r="33" spans="1:14">
      <c r="A33" s="16"/>
      <c r="B33" s="11" t="s">
        <v>23</v>
      </c>
      <c r="C33" s="25">
        <v>14.024333333333336</v>
      </c>
      <c r="D33" s="25">
        <v>14.964333333333334</v>
      </c>
      <c r="E33" s="25">
        <v>10.563333333333334</v>
      </c>
      <c r="F33" s="25">
        <v>17.141999999999999</v>
      </c>
      <c r="G33" s="26">
        <v>14.213666666666668</v>
      </c>
      <c r="H33" s="28">
        <f t="shared" si="0"/>
        <v>-17.082798584373649</v>
      </c>
      <c r="I33" s="27">
        <f t="shared" si="3"/>
        <v>62.278321236983246</v>
      </c>
      <c r="J33" s="28">
        <f t="shared" si="1"/>
        <v>0.6044559435805209</v>
      </c>
      <c r="K33" s="27">
        <f t="shared" si="2"/>
        <v>0.86781212827608534</v>
      </c>
      <c r="L33" s="18"/>
    </row>
    <row r="34" spans="1:14">
      <c r="A34" s="16"/>
      <c r="B34" s="11" t="s">
        <v>14</v>
      </c>
      <c r="C34" s="25">
        <v>4.2940000000000005</v>
      </c>
      <c r="D34" s="25">
        <v>7.7130000000000001</v>
      </c>
      <c r="E34" s="25">
        <v>7.7163333333333339</v>
      </c>
      <c r="F34" s="25">
        <v>10.741666666666667</v>
      </c>
      <c r="G34" s="26">
        <v>12.696</v>
      </c>
      <c r="H34" s="28">
        <f t="shared" si="0"/>
        <v>18.193948797517457</v>
      </c>
      <c r="I34" s="27">
        <f t="shared" si="3"/>
        <v>39.206877186919506</v>
      </c>
      <c r="J34" s="28">
        <f t="shared" si="1"/>
        <v>0.53991505778698623</v>
      </c>
      <c r="K34" s="27">
        <f t="shared" si="2"/>
        <v>0.54379585878148895</v>
      </c>
      <c r="L34" s="18"/>
    </row>
    <row r="35" spans="1:14">
      <c r="A35" s="16"/>
      <c r="B35" s="11" t="s">
        <v>18</v>
      </c>
      <c r="C35" s="25">
        <v>6.5143333333333331</v>
      </c>
      <c r="D35" s="25">
        <v>4.0426666666666664</v>
      </c>
      <c r="E35" s="25">
        <v>5.0243333333333329</v>
      </c>
      <c r="F35" s="25">
        <v>4.6320000000000006</v>
      </c>
      <c r="G35" s="26">
        <v>8.7516666666666652</v>
      </c>
      <c r="H35" s="28">
        <f t="shared" si="0"/>
        <v>88.939263097294116</v>
      </c>
      <c r="I35" s="27">
        <f t="shared" si="3"/>
        <v>-7.8086644994360572</v>
      </c>
      <c r="J35" s="28">
        <f t="shared" si="1"/>
        <v>0.3721767969491</v>
      </c>
      <c r="K35" s="27">
        <f t="shared" si="2"/>
        <v>0.2344945617882877</v>
      </c>
      <c r="L35" s="18"/>
    </row>
    <row r="36" spans="1:14">
      <c r="A36" s="16"/>
      <c r="B36" s="11" t="s">
        <v>7</v>
      </c>
      <c r="C36" s="25">
        <v>5.0483333333333329</v>
      </c>
      <c r="D36" s="25">
        <v>4.6263333333333341</v>
      </c>
      <c r="E36" s="25">
        <v>2.3753333333333333</v>
      </c>
      <c r="F36" s="25">
        <v>2.3063333333333333</v>
      </c>
      <c r="G36" s="26">
        <v>3.5596666666666663</v>
      </c>
      <c r="H36" s="28">
        <f t="shared" si="0"/>
        <v>54.343113166642553</v>
      </c>
      <c r="I36" s="27">
        <f t="shared" si="3"/>
        <v>-2.90485545888296</v>
      </c>
      <c r="J36" s="28">
        <f t="shared" si="1"/>
        <v>0.15137977583772383</v>
      </c>
      <c r="K36" s="27">
        <f t="shared" si="2"/>
        <v>0.11675790680866166</v>
      </c>
      <c r="L36" s="18"/>
    </row>
    <row r="37" spans="1:14">
      <c r="A37" s="16"/>
      <c r="B37" s="11" t="s">
        <v>13</v>
      </c>
      <c r="C37" s="25">
        <v>2.3076666666666665</v>
      </c>
      <c r="D37" s="25">
        <v>1.4766666666666666</v>
      </c>
      <c r="E37" s="25">
        <v>2.6886666666666663</v>
      </c>
      <c r="F37" s="25">
        <v>1.7619999999999998</v>
      </c>
      <c r="G37" s="26">
        <v>2.3813333333333335</v>
      </c>
      <c r="H37" s="28">
        <f t="shared" si="0"/>
        <v>35.149451381006472</v>
      </c>
      <c r="I37" s="27">
        <f t="shared" si="3"/>
        <v>-34.46565831886933</v>
      </c>
      <c r="J37" s="28">
        <f t="shared" si="1"/>
        <v>0.10126951199407241</v>
      </c>
      <c r="K37" s="27">
        <f t="shared" si="2"/>
        <v>8.9201083305475562E-2</v>
      </c>
      <c r="L37" s="18"/>
    </row>
    <row r="38" spans="1:14">
      <c r="A38" s="16"/>
      <c r="B38" s="11" t="s">
        <v>15</v>
      </c>
      <c r="C38" s="25">
        <v>0.90733333333333344</v>
      </c>
      <c r="D38" s="25">
        <v>1.042</v>
      </c>
      <c r="E38" s="25">
        <v>0.50266666666666671</v>
      </c>
      <c r="F38" s="25">
        <v>0.97100000000000009</v>
      </c>
      <c r="G38" s="26">
        <v>0.51333333333333331</v>
      </c>
      <c r="H38" s="28">
        <f t="shared" si="0"/>
        <v>-47.133539306556827</v>
      </c>
      <c r="I38" s="27">
        <f t="shared" si="3"/>
        <v>93.169761273209545</v>
      </c>
      <c r="J38" s="28">
        <f t="shared" si="1"/>
        <v>2.1830213951689739E-2</v>
      </c>
      <c r="K38" s="27">
        <f t="shared" si="2"/>
        <v>4.9156783138261516E-2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88" t="s">
        <v>176</v>
      </c>
      <c r="D7" s="188"/>
      <c r="E7" s="188"/>
      <c r="F7" s="188"/>
      <c r="G7" s="188"/>
      <c r="H7" s="188"/>
      <c r="I7" s="188"/>
      <c r="J7" s="18"/>
    </row>
    <row r="8" spans="1:13">
      <c r="A8" s="16"/>
      <c r="B8" s="10"/>
      <c r="C8" s="188" t="s">
        <v>192</v>
      </c>
      <c r="D8" s="188"/>
      <c r="E8" s="188"/>
      <c r="F8" s="188"/>
      <c r="G8" s="188"/>
      <c r="H8" s="188"/>
      <c r="I8" s="188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112</v>
      </c>
      <c r="H10" s="190"/>
      <c r="I10" s="190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111</v>
      </c>
      <c r="H11" s="76" t="s">
        <v>113</v>
      </c>
      <c r="I11" s="190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35</v>
      </c>
      <c r="C13" s="25">
        <v>3277.0673333333339</v>
      </c>
      <c r="D13" s="25">
        <v>3370.386</v>
      </c>
      <c r="E13" s="25">
        <v>3521.6653333333329</v>
      </c>
      <c r="F13" s="29">
        <v>3847.6849999999999</v>
      </c>
      <c r="G13" s="28">
        <f>IF(OR(OR(F13=0,E13=0),F13=""),"",(F13/E13-1)*100)</f>
        <v>9.2575425489986216</v>
      </c>
      <c r="H13" s="26">
        <f>F13-E13</f>
        <v>326.01966666666704</v>
      </c>
      <c r="I13" s="28">
        <f>IF(F13=0,"",F13/$F$13*100)</f>
        <v>100</v>
      </c>
      <c r="J13" s="18"/>
    </row>
    <row r="14" spans="1:13">
      <c r="A14" s="16"/>
      <c r="B14" s="11" t="s">
        <v>66</v>
      </c>
      <c r="C14" s="25">
        <v>1785.7353333333333</v>
      </c>
      <c r="D14" s="25">
        <v>1685.5323333333333</v>
      </c>
      <c r="E14" s="25">
        <v>1747.9480000000003</v>
      </c>
      <c r="F14" s="29">
        <v>1905.63</v>
      </c>
      <c r="G14" s="28">
        <f>IF(OR(OR(F14=0,E14=0),F14=""),"",(F14/E14-1)*100)</f>
        <v>9.0209777407565852</v>
      </c>
      <c r="H14" s="26">
        <f>F14-E14</f>
        <v>157.68199999999979</v>
      </c>
      <c r="I14" s="28">
        <f>IF(F14=0,"",F14/$F$13*100)</f>
        <v>49.526663435286416</v>
      </c>
      <c r="J14" s="18"/>
    </row>
    <row r="15" spans="1:13">
      <c r="A15" s="16"/>
      <c r="B15" s="11" t="s">
        <v>67</v>
      </c>
      <c r="C15" s="25">
        <v>178.63833333333332</v>
      </c>
      <c r="D15" s="25">
        <v>157.45433333333335</v>
      </c>
      <c r="E15" s="25">
        <v>153.51366666666669</v>
      </c>
      <c r="F15" s="29">
        <v>154.49133333333333</v>
      </c>
      <c r="G15" s="28">
        <f t="shared" ref="G15:G22" si="0">IF(OR(OR(F15=0,E15=0),F15=""),"",(F15/E15-1)*100)</f>
        <v>0.63685969327376135</v>
      </c>
      <c r="H15" s="26">
        <f t="shared" ref="H15:H22" si="1">F15-E15</f>
        <v>0.97766666666663582</v>
      </c>
      <c r="I15" s="28">
        <f>IF(F15=0,"",F15/$F$13*100)</f>
        <v>4.0151762250114897</v>
      </c>
      <c r="J15" s="18"/>
      <c r="M15" s="34"/>
    </row>
    <row r="16" spans="1:13">
      <c r="A16" s="16"/>
      <c r="B16" s="11" t="s">
        <v>68</v>
      </c>
      <c r="C16" s="25">
        <v>149.77099999999999</v>
      </c>
      <c r="D16" s="25">
        <v>136.44066666666666</v>
      </c>
      <c r="E16" s="25">
        <v>121.09166666666665</v>
      </c>
      <c r="F16" s="29">
        <v>132.15733333333333</v>
      </c>
      <c r="G16" s="28">
        <f t="shared" si="0"/>
        <v>9.1382561420411577</v>
      </c>
      <c r="H16" s="26">
        <f t="shared" si="1"/>
        <v>11.065666666666672</v>
      </c>
      <c r="I16" s="28">
        <f t="shared" ref="I16:I22" si="2">IF(F16=0,"",F16/$F$13*100)</f>
        <v>3.4347233033196152</v>
      </c>
      <c r="J16" s="18"/>
      <c r="M16" s="34"/>
    </row>
    <row r="17" spans="1:12">
      <c r="A17" s="16"/>
      <c r="B17" s="11" t="s">
        <v>69</v>
      </c>
      <c r="C17" s="25">
        <v>896.04466666666667</v>
      </c>
      <c r="D17" s="25">
        <v>1122.0996666666667</v>
      </c>
      <c r="E17" s="25">
        <v>1259.403</v>
      </c>
      <c r="F17" s="29">
        <v>1366.8313333333335</v>
      </c>
      <c r="G17" s="28">
        <f t="shared" si="0"/>
        <v>8.530099843603157</v>
      </c>
      <c r="H17" s="26">
        <f t="shared" si="1"/>
        <v>107.42833333333351</v>
      </c>
      <c r="I17" s="28">
        <f t="shared" si="2"/>
        <v>35.523472772156076</v>
      </c>
      <c r="J17" s="18"/>
    </row>
    <row r="18" spans="1:12">
      <c r="A18" s="16"/>
      <c r="B18" s="11" t="s">
        <v>70</v>
      </c>
      <c r="C18" s="25">
        <v>197.06333333333336</v>
      </c>
      <c r="D18" s="25">
        <v>202.447</v>
      </c>
      <c r="E18" s="25">
        <v>158.70366666666666</v>
      </c>
      <c r="F18" s="29">
        <v>168.602</v>
      </c>
      <c r="G18" s="28">
        <f t="shared" si="0"/>
        <v>6.2369909537902002</v>
      </c>
      <c r="H18" s="26">
        <f t="shared" si="1"/>
        <v>9.8983333333333405</v>
      </c>
      <c r="I18" s="28">
        <f t="shared" si="2"/>
        <v>4.3819075625993289</v>
      </c>
      <c r="J18" s="18"/>
    </row>
    <row r="19" spans="1:12">
      <c r="A19" s="16"/>
      <c r="B19" s="11" t="s">
        <v>71</v>
      </c>
      <c r="C19" s="25">
        <v>63.829666666666668</v>
      </c>
      <c r="D19" s="25">
        <v>59.598333333333336</v>
      </c>
      <c r="E19" s="25">
        <v>64.752666666666656</v>
      </c>
      <c r="F19" s="29">
        <v>103.94066666666667</v>
      </c>
      <c r="G19" s="28">
        <f t="shared" si="0"/>
        <v>60.519515283797865</v>
      </c>
      <c r="H19" s="26">
        <f t="shared" si="1"/>
        <v>39.188000000000017</v>
      </c>
      <c r="I19" s="28">
        <f t="shared" si="2"/>
        <v>2.7013819131936909</v>
      </c>
      <c r="J19" s="18"/>
    </row>
    <row r="20" spans="1:12">
      <c r="A20" s="16"/>
      <c r="B20" s="11" t="s">
        <v>72</v>
      </c>
      <c r="C20" s="25">
        <v>5.9850000000000003</v>
      </c>
      <c r="D20" s="25">
        <v>5.9013333333333335</v>
      </c>
      <c r="E20" s="25">
        <v>8.5673333333333321</v>
      </c>
      <c r="F20" s="29">
        <v>8.4743333333333322</v>
      </c>
      <c r="G20" s="28">
        <f t="shared" si="0"/>
        <v>-1.0855186366819702</v>
      </c>
      <c r="H20" s="26">
        <f t="shared" si="1"/>
        <v>-9.2999999999999972E-2</v>
      </c>
      <c r="I20" s="28">
        <f t="shared" si="2"/>
        <v>0.22024498713728727</v>
      </c>
      <c r="J20" s="18"/>
    </row>
    <row r="21" spans="1:12">
      <c r="A21" s="16"/>
      <c r="B21" s="11" t="s">
        <v>73</v>
      </c>
      <c r="C21" s="25">
        <v>0</v>
      </c>
      <c r="D21" s="25">
        <v>0.91200000000000003</v>
      </c>
      <c r="E21" s="25">
        <v>0.82200000000000006</v>
      </c>
      <c r="F21" s="29">
        <v>2.2176666666666667</v>
      </c>
      <c r="G21" s="28">
        <f t="shared" si="0"/>
        <v>169.78913219789132</v>
      </c>
      <c r="H21" s="26">
        <f t="shared" si="1"/>
        <v>1.3956666666666666</v>
      </c>
      <c r="I21" s="28">
        <f t="shared" si="2"/>
        <v>5.7636388287156219E-2</v>
      </c>
      <c r="J21" s="18"/>
      <c r="L21" s="23" t="s">
        <v>122</v>
      </c>
    </row>
    <row r="22" spans="1:12">
      <c r="A22" s="16"/>
      <c r="B22" s="11" t="s">
        <v>74</v>
      </c>
      <c r="C22" s="25">
        <v>0</v>
      </c>
      <c r="D22" s="25">
        <v>0</v>
      </c>
      <c r="E22" s="25">
        <v>6.863666666666667</v>
      </c>
      <c r="F22" s="29">
        <v>5.34</v>
      </c>
      <c r="G22" s="28">
        <f t="shared" si="0"/>
        <v>-22.199018988878638</v>
      </c>
      <c r="H22" s="26">
        <f t="shared" si="1"/>
        <v>-1.5236666666666672</v>
      </c>
      <c r="I22" s="28">
        <f t="shared" si="2"/>
        <v>0.13878474979110816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190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55</v>
      </c>
      <c r="F50" s="34">
        <f>F15-F16</f>
        <v>22.334000000000003</v>
      </c>
    </row>
  </sheetData>
  <mergeCells count="5">
    <mergeCell ref="C7:I7"/>
    <mergeCell ref="C8:I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6435.6650000000009</v>
      </c>
      <c r="D13" s="26">
        <v>6635.561333333334</v>
      </c>
      <c r="E13" s="26">
        <v>6313.3883333333333</v>
      </c>
      <c r="F13" s="26">
        <v>6452.6973333333335</v>
      </c>
      <c r="G13" s="26">
        <v>6732.9379999999992</v>
      </c>
      <c r="H13" s="28">
        <f t="shared" ref="H13:H27" si="0">IF(OR(OR(G13=0,F13=0),G13=""),"",(G13/F13-1)*100)</f>
        <v>4.3430003328840394</v>
      </c>
      <c r="I13" s="27">
        <f>IF(OR(OR(G13=0,F13=0),F13=""),"",(F13/E13-1)*100)</f>
        <v>2.2065647263368682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2356.4716666666673</v>
      </c>
      <c r="D14" s="25">
        <f t="shared" ref="D14:G14" si="3">D13-SUM(D15:D27)</f>
        <v>2492.979666666668</v>
      </c>
      <c r="E14" s="25">
        <f t="shared" si="3"/>
        <v>2344.735666666666</v>
      </c>
      <c r="F14" s="25">
        <f t="shared" si="3"/>
        <v>2292.958333333333</v>
      </c>
      <c r="G14" s="26">
        <f t="shared" si="3"/>
        <v>3119.1153333333332</v>
      </c>
      <c r="H14" s="54">
        <f t="shared" ref="H14" si="4">IF(OR(OR(G14=0,F14=0),G14=""),"",(G14/F14-1)*100)</f>
        <v>36.030179353455338</v>
      </c>
      <c r="I14" s="53">
        <f t="shared" ref="I14" si="5">IF(OR(OR(G14=0,F14=0),F14=""),"",(F14/E14-1)*100)</f>
        <v>-2.2082375454688608</v>
      </c>
      <c r="J14" s="54">
        <f t="shared" ref="J14" si="6">IF(G14=0,"",G14/$G$13*100)</f>
        <v>46.326214994603156</v>
      </c>
      <c r="K14" s="53">
        <f t="shared" ref="K14" si="7">IF(F14=0,"",F14/$F$13*100)</f>
        <v>35.534881226930828</v>
      </c>
      <c r="L14" s="18"/>
    </row>
    <row r="15" spans="1:15">
      <c r="A15" s="16"/>
      <c r="B15" s="12" t="s">
        <v>5</v>
      </c>
      <c r="C15" s="109">
        <v>1717.89</v>
      </c>
      <c r="D15" s="109">
        <v>1785.7353333333333</v>
      </c>
      <c r="E15" s="109">
        <v>1685.5323333333333</v>
      </c>
      <c r="F15" s="109">
        <v>1747.9480000000003</v>
      </c>
      <c r="G15" s="109">
        <v>1905.63</v>
      </c>
      <c r="H15" s="50">
        <f t="shared" si="0"/>
        <v>9.0209777407565852</v>
      </c>
      <c r="I15" s="36">
        <f>IF(OR(OR(G15=0,F15=0),F15=""),"",(F15/E15-1)*100)</f>
        <v>3.703023990244847</v>
      </c>
      <c r="J15" s="50">
        <f t="shared" si="1"/>
        <v>28.303097399679018</v>
      </c>
      <c r="K15" s="36">
        <f t="shared" si="2"/>
        <v>27.088640760670014</v>
      </c>
      <c r="L15" s="18"/>
    </row>
    <row r="16" spans="1:15">
      <c r="A16" s="16"/>
      <c r="B16" s="11" t="s">
        <v>26</v>
      </c>
      <c r="C16" s="55">
        <v>509.18066666666664</v>
      </c>
      <c r="D16" s="55">
        <v>510.18766666666664</v>
      </c>
      <c r="E16" s="55">
        <v>459.82533333333328</v>
      </c>
      <c r="F16" s="55">
        <v>485.18066666666664</v>
      </c>
      <c r="G16" s="56">
        <v>485.97766666666666</v>
      </c>
      <c r="H16" s="54">
        <f t="shared" si="0"/>
        <v>0.16426870540322547</v>
      </c>
      <c r="I16" s="53">
        <f t="shared" ref="I16:I27" si="8">IF(OR(OR(G16=0,F16=0),F16=""),"",(F16/E16-1)*100)</f>
        <v>5.5141227538572757</v>
      </c>
      <c r="J16" s="54">
        <f t="shared" si="1"/>
        <v>7.2179138834587029</v>
      </c>
      <c r="K16" s="53">
        <f t="shared" si="2"/>
        <v>7.5190364835542676</v>
      </c>
      <c r="L16" s="18"/>
      <c r="N16" s="23" t="s">
        <v>5</v>
      </c>
      <c r="O16" s="34">
        <f>J15</f>
        <v>28.303097399679018</v>
      </c>
    </row>
    <row r="17" spans="1:15">
      <c r="A17" s="16"/>
      <c r="B17" s="11" t="s">
        <v>27</v>
      </c>
      <c r="C17" s="55">
        <v>220.99900000000002</v>
      </c>
      <c r="D17" s="55">
        <v>221.12466666666668</v>
      </c>
      <c r="E17" s="55">
        <v>244.87333333333333</v>
      </c>
      <c r="F17" s="55">
        <v>250.27800000000002</v>
      </c>
      <c r="G17" s="56">
        <v>284.83200000000005</v>
      </c>
      <c r="H17" s="28">
        <f t="shared" si="0"/>
        <v>13.806247452832455</v>
      </c>
      <c r="I17" s="27">
        <f t="shared" si="8"/>
        <v>2.207127494486949</v>
      </c>
      <c r="J17" s="28">
        <f t="shared" si="1"/>
        <v>4.23042659831414</v>
      </c>
      <c r="K17" s="27">
        <f t="shared" si="2"/>
        <v>3.8786570494654122</v>
      </c>
      <c r="L17" s="18"/>
      <c r="N17" s="23" t="s">
        <v>40</v>
      </c>
      <c r="O17" s="34">
        <f>100-O16</f>
        <v>71.696902600320982</v>
      </c>
    </row>
    <row r="18" spans="1:15">
      <c r="A18" s="16"/>
      <c r="B18" s="11" t="s">
        <v>21</v>
      </c>
      <c r="C18" s="25">
        <v>200.62033333333332</v>
      </c>
      <c r="D18" s="25">
        <v>184.18266666666668</v>
      </c>
      <c r="E18" s="25">
        <v>217.91800000000001</v>
      </c>
      <c r="F18" s="25">
        <v>195.86433333333332</v>
      </c>
      <c r="G18" s="26">
        <v>183.0626666666667</v>
      </c>
      <c r="H18" s="28">
        <f t="shared" si="0"/>
        <v>-6.5359866438163605</v>
      </c>
      <c r="I18" s="27">
        <f t="shared" si="8"/>
        <v>-10.120167524787615</v>
      </c>
      <c r="J18" s="28">
        <f t="shared" si="1"/>
        <v>2.7189121103843035</v>
      </c>
      <c r="K18" s="27">
        <f t="shared" si="2"/>
        <v>3.0353869585907534</v>
      </c>
      <c r="L18" s="18"/>
    </row>
    <row r="19" spans="1:15">
      <c r="A19" s="16"/>
      <c r="B19" s="11" t="s">
        <v>24</v>
      </c>
      <c r="C19" s="25">
        <v>119.17900000000002</v>
      </c>
      <c r="D19" s="25">
        <v>128.74866666666668</v>
      </c>
      <c r="E19" s="25">
        <v>121.60366666666668</v>
      </c>
      <c r="F19" s="25">
        <v>120.64366666666668</v>
      </c>
      <c r="G19" s="26">
        <v>122.19033333333333</v>
      </c>
      <c r="H19" s="28">
        <f t="shared" si="0"/>
        <v>1.2820123172648801</v>
      </c>
      <c r="I19" s="27">
        <f t="shared" si="8"/>
        <v>-0.78944987952666024</v>
      </c>
      <c r="J19" s="28">
        <f t="shared" si="1"/>
        <v>1.8148144737606873</v>
      </c>
      <c r="K19" s="27">
        <f t="shared" si="2"/>
        <v>1.8696625679844894</v>
      </c>
      <c r="L19" s="18"/>
    </row>
    <row r="20" spans="1:15">
      <c r="A20" s="16"/>
      <c r="B20" s="11" t="s">
        <v>22</v>
      </c>
      <c r="C20" s="25">
        <v>131.61199999999999</v>
      </c>
      <c r="D20" s="25">
        <v>92.977333333333334</v>
      </c>
      <c r="E20" s="25">
        <v>90.48899999999999</v>
      </c>
      <c r="F20" s="25">
        <v>115.25099999999999</v>
      </c>
      <c r="G20" s="26">
        <v>113.01733333333334</v>
      </c>
      <c r="H20" s="28">
        <f t="shared" si="0"/>
        <v>-1.9380887512183365</v>
      </c>
      <c r="I20" s="27">
        <f t="shared" si="8"/>
        <v>27.364652057156125</v>
      </c>
      <c r="J20" s="28">
        <f t="shared" si="1"/>
        <v>1.6785738014123011</v>
      </c>
      <c r="K20" s="27">
        <f t="shared" si="2"/>
        <v>1.7860902820381264</v>
      </c>
      <c r="L20" s="18"/>
    </row>
    <row r="21" spans="1:15">
      <c r="A21" s="16"/>
      <c r="B21" s="11" t="s">
        <v>6</v>
      </c>
      <c r="C21" s="25">
        <v>91.769666666666652</v>
      </c>
      <c r="D21" s="25">
        <v>116.28333333333335</v>
      </c>
      <c r="E21" s="25">
        <v>104.04833333333333</v>
      </c>
      <c r="F21" s="25">
        <v>109.59366666666666</v>
      </c>
      <c r="G21" s="26">
        <v>108.08833333333332</v>
      </c>
      <c r="H21" s="28">
        <f t="shared" si="0"/>
        <v>-1.373558691043586</v>
      </c>
      <c r="I21" s="27">
        <f t="shared" si="8"/>
        <v>5.3295743965144471</v>
      </c>
      <c r="J21" s="28">
        <f t="shared" si="1"/>
        <v>1.6053665329063378</v>
      </c>
      <c r="K21" s="27">
        <f t="shared" si="2"/>
        <v>1.6984163521900815</v>
      </c>
      <c r="L21" s="18"/>
    </row>
    <row r="22" spans="1:15">
      <c r="A22" s="16"/>
      <c r="B22" s="11" t="s">
        <v>8</v>
      </c>
      <c r="C22" s="25">
        <v>88.88933333333334</v>
      </c>
      <c r="D22" s="25">
        <v>94.280999999999992</v>
      </c>
      <c r="E22" s="25">
        <v>88.331000000000003</v>
      </c>
      <c r="F22" s="25">
        <v>85.52</v>
      </c>
      <c r="G22" s="26">
        <v>89.930666666666681</v>
      </c>
      <c r="H22" s="28">
        <f t="shared" si="0"/>
        <v>5.1574680386654359</v>
      </c>
      <c r="I22" s="27">
        <f t="shared" si="8"/>
        <v>-3.1823482129716751</v>
      </c>
      <c r="J22" s="28">
        <f t="shared" si="1"/>
        <v>1.3356823821438233</v>
      </c>
      <c r="K22" s="27">
        <f t="shared" si="2"/>
        <v>1.3253372284830549</v>
      </c>
      <c r="L22" s="18"/>
    </row>
    <row r="23" spans="1:15">
      <c r="A23" s="16"/>
      <c r="B23" s="11" t="s">
        <v>23</v>
      </c>
      <c r="C23" s="25">
        <v>74.228666666666683</v>
      </c>
      <c r="D23" s="25">
        <v>81.383333333333326</v>
      </c>
      <c r="E23" s="25">
        <v>82.50233333333334</v>
      </c>
      <c r="F23" s="25">
        <v>78.277666666666676</v>
      </c>
      <c r="G23" s="26">
        <v>86.575333333333333</v>
      </c>
      <c r="H23" s="28">
        <f t="shared" si="0"/>
        <v>10.600298935839492</v>
      </c>
      <c r="I23" s="27">
        <f t="shared" si="8"/>
        <v>-5.120663253968571</v>
      </c>
      <c r="J23" s="28">
        <f t="shared" si="1"/>
        <v>1.2858477730425164</v>
      </c>
      <c r="K23" s="27">
        <f t="shared" si="2"/>
        <v>1.2130999274102015</v>
      </c>
      <c r="L23" s="18"/>
    </row>
    <row r="24" spans="1:15">
      <c r="A24" s="16"/>
      <c r="B24" s="11" t="s">
        <v>20</v>
      </c>
      <c r="C24" s="25">
        <v>62.568999999999996</v>
      </c>
      <c r="D24" s="25">
        <v>62.929333333333325</v>
      </c>
      <c r="E24" s="25">
        <v>62.493999999999993</v>
      </c>
      <c r="F24" s="25">
        <v>66.543666666666667</v>
      </c>
      <c r="G24" s="26">
        <v>69.470333333333329</v>
      </c>
      <c r="H24" s="28">
        <f t="shared" si="0"/>
        <v>4.3981145212917738</v>
      </c>
      <c r="I24" s="27">
        <f t="shared" si="8"/>
        <v>6.4800887551871744</v>
      </c>
      <c r="J24" s="28">
        <f t="shared" si="1"/>
        <v>1.0317982035974984</v>
      </c>
      <c r="K24" s="27">
        <f t="shared" si="2"/>
        <v>1.0312534933711441</v>
      </c>
      <c r="L24" s="18"/>
    </row>
    <row r="25" spans="1:15">
      <c r="A25" s="16"/>
      <c r="B25" s="11" t="s">
        <v>25</v>
      </c>
      <c r="C25" s="25">
        <v>763.82633333333342</v>
      </c>
      <c r="D25" s="25">
        <v>764.04700000000003</v>
      </c>
      <c r="E25" s="25">
        <v>710.7496666666666</v>
      </c>
      <c r="F25" s="25">
        <v>811.36866666666663</v>
      </c>
      <c r="G25" s="26">
        <v>59.56066666666667</v>
      </c>
      <c r="H25" s="28">
        <f t="shared" si="0"/>
        <v>-92.659235053855511</v>
      </c>
      <c r="I25" s="27">
        <f t="shared" si="8"/>
        <v>14.156742481764573</v>
      </c>
      <c r="J25" s="28">
        <f t="shared" si="1"/>
        <v>0.88461629479829862</v>
      </c>
      <c r="K25" s="27">
        <f t="shared" si="2"/>
        <v>12.57410079464443</v>
      </c>
      <c r="L25" s="18"/>
    </row>
    <row r="26" spans="1:15">
      <c r="A26" s="16"/>
      <c r="B26" s="11" t="s">
        <v>11</v>
      </c>
      <c r="C26" s="25">
        <v>53.905000000000001</v>
      </c>
      <c r="D26" s="25">
        <v>55.493666666666662</v>
      </c>
      <c r="E26" s="25">
        <v>53.225333333333332</v>
      </c>
      <c r="F26" s="25">
        <v>54.632000000000005</v>
      </c>
      <c r="G26" s="26">
        <v>59.059333333333335</v>
      </c>
      <c r="H26" s="28">
        <f t="shared" si="0"/>
        <v>8.1039195587445647</v>
      </c>
      <c r="I26" s="27">
        <f t="shared" si="8"/>
        <v>2.6428517748440683</v>
      </c>
      <c r="J26" s="28">
        <f t="shared" si="1"/>
        <v>0.87717031306887638</v>
      </c>
      <c r="K26" s="27">
        <f t="shared" si="2"/>
        <v>0.84665368880362801</v>
      </c>
      <c r="L26" s="18"/>
    </row>
    <row r="27" spans="1:15">
      <c r="A27" s="16"/>
      <c r="B27" s="11" t="s">
        <v>9</v>
      </c>
      <c r="C27" s="25">
        <v>44.524333333333324</v>
      </c>
      <c r="D27" s="25">
        <v>45.207666666666661</v>
      </c>
      <c r="E27" s="25">
        <v>47.06033333333334</v>
      </c>
      <c r="F27" s="25">
        <v>38.637666666666668</v>
      </c>
      <c r="G27" s="26">
        <v>46.427999999999997</v>
      </c>
      <c r="H27" s="28">
        <f t="shared" si="0"/>
        <v>20.162535694874585</v>
      </c>
      <c r="I27" s="27">
        <f t="shared" si="8"/>
        <v>-17.897592452242161</v>
      </c>
      <c r="J27" s="28">
        <f t="shared" si="1"/>
        <v>0.68956523883035914</v>
      </c>
      <c r="K27" s="27">
        <f t="shared" si="2"/>
        <v>0.59878318586356549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964.80166666666662</v>
      </c>
      <c r="D13" s="26">
        <v>976.22766666666666</v>
      </c>
      <c r="E13" s="26">
        <v>880.6196666666666</v>
      </c>
      <c r="F13" s="26">
        <v>833.94033333333334</v>
      </c>
      <c r="G13" s="26">
        <v>775.7113333333333</v>
      </c>
      <c r="H13" s="28">
        <f t="shared" ref="H13:H27" si="0">IF(OR(OR(G13=0,F13=0),G13=""),"",(G13/F13-1)*100)</f>
        <v>-6.982394024192784</v>
      </c>
      <c r="I13" s="27">
        <f>IF(OR(OR(G13=0,F13=0),F13=""),"",(F13/E13-1)*100)</f>
        <v>-5.3007370945989063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535.76799999999992</v>
      </c>
      <c r="D14" s="25">
        <f t="shared" ref="D14:G14" si="3">D13-SUM(D15:D27)</f>
        <v>543.08899999999994</v>
      </c>
      <c r="E14" s="25">
        <f t="shared" si="3"/>
        <v>476.97200000000004</v>
      </c>
      <c r="F14" s="25">
        <f t="shared" si="3"/>
        <v>444.77300000000002</v>
      </c>
      <c r="G14" s="26">
        <f t="shared" si="3"/>
        <v>398.40766666666656</v>
      </c>
      <c r="H14" s="54">
        <f t="shared" si="0"/>
        <v>-10.424493693037451</v>
      </c>
      <c r="I14" s="53">
        <f t="shared" ref="I14" si="4">IF(OR(OR(G14=0,F14=0),F14=""),"",(F14/E14-1)*100)</f>
        <v>-6.750710733544107</v>
      </c>
      <c r="J14" s="54">
        <f t="shared" si="1"/>
        <v>51.360299836623057</v>
      </c>
      <c r="K14" s="53">
        <f t="shared" si="2"/>
        <v>53.333911578806003</v>
      </c>
      <c r="L14" s="18"/>
    </row>
    <row r="15" spans="1:15">
      <c r="A15" s="16"/>
      <c r="B15" s="12" t="s">
        <v>5</v>
      </c>
      <c r="C15" s="109">
        <v>182.20533333333333</v>
      </c>
      <c r="D15" s="109">
        <v>178.63833333333332</v>
      </c>
      <c r="E15" s="109">
        <v>157.45433333333335</v>
      </c>
      <c r="F15" s="109">
        <v>153.51366666666669</v>
      </c>
      <c r="G15" s="109">
        <v>154.49133333333333</v>
      </c>
      <c r="H15" s="50">
        <f t="shared" si="0"/>
        <v>0.63685969327376135</v>
      </c>
      <c r="I15" s="36">
        <f>IF(OR(OR(G15=0,F15=0),F15=""),"",(F15/E15-1)*100)</f>
        <v>-2.5027362431011668</v>
      </c>
      <c r="J15" s="50">
        <f t="shared" si="1"/>
        <v>19.91608562291643</v>
      </c>
      <c r="K15" s="36">
        <f t="shared" si="2"/>
        <v>18.408231444216035</v>
      </c>
      <c r="L15" s="18"/>
    </row>
    <row r="16" spans="1:15">
      <c r="A16" s="16"/>
      <c r="B16" s="11" t="s">
        <v>25</v>
      </c>
      <c r="C16" s="55">
        <v>61.624666666666677</v>
      </c>
      <c r="D16" s="55">
        <v>71.066333333333333</v>
      </c>
      <c r="E16" s="55">
        <v>57.050666666666665</v>
      </c>
      <c r="F16" s="55">
        <v>64.782666666666657</v>
      </c>
      <c r="G16" s="56">
        <v>53.137999999999998</v>
      </c>
      <c r="H16" s="54">
        <f t="shared" si="0"/>
        <v>-17.974972729330887</v>
      </c>
      <c r="I16" s="53">
        <f t="shared" ref="I16:I27" si="5">IF(OR(OR(G16=0,F16=0),F16=""),"",(F16/E16-1)*100)</f>
        <v>13.552865289333438</v>
      </c>
      <c r="J16" s="54">
        <f t="shared" si="1"/>
        <v>6.8502286503484537</v>
      </c>
      <c r="K16" s="53">
        <f t="shared" si="2"/>
        <v>7.7682615982518328</v>
      </c>
      <c r="L16" s="18"/>
      <c r="N16" s="23" t="s">
        <v>5</v>
      </c>
      <c r="O16" s="34">
        <f>J15</f>
        <v>19.91608562291643</v>
      </c>
    </row>
    <row r="17" spans="1:15">
      <c r="A17" s="16"/>
      <c r="B17" s="11" t="s">
        <v>26</v>
      </c>
      <c r="C17" s="55">
        <v>31.656000000000006</v>
      </c>
      <c r="D17" s="55">
        <v>36.088333333333338</v>
      </c>
      <c r="E17" s="55">
        <v>32.830999999999996</v>
      </c>
      <c r="F17" s="55">
        <v>27.189333333333334</v>
      </c>
      <c r="G17" s="56">
        <v>29.336666666666662</v>
      </c>
      <c r="H17" s="28">
        <f t="shared" si="0"/>
        <v>7.8977049823460099</v>
      </c>
      <c r="I17" s="27">
        <f t="shared" si="5"/>
        <v>-17.183962312042468</v>
      </c>
      <c r="J17" s="28">
        <f t="shared" si="1"/>
        <v>3.7819051245007804</v>
      </c>
      <c r="K17" s="27">
        <f t="shared" si="2"/>
        <v>3.2603451645821186</v>
      </c>
      <c r="L17" s="18"/>
      <c r="N17" s="23" t="s">
        <v>40</v>
      </c>
      <c r="O17" s="34">
        <f>100-O16</f>
        <v>80.083914377083573</v>
      </c>
    </row>
    <row r="18" spans="1:15">
      <c r="A18" s="16"/>
      <c r="B18" s="11" t="s">
        <v>27</v>
      </c>
      <c r="C18" s="25">
        <v>24.919666666666668</v>
      </c>
      <c r="D18" s="25">
        <v>21.556999999999999</v>
      </c>
      <c r="E18" s="25">
        <v>24.506</v>
      </c>
      <c r="F18" s="25">
        <v>28.187666666666669</v>
      </c>
      <c r="G18" s="26">
        <v>28.224666666666668</v>
      </c>
      <c r="H18" s="28">
        <f t="shared" si="0"/>
        <v>0.13126308196256264</v>
      </c>
      <c r="I18" s="27">
        <f t="shared" si="5"/>
        <v>15.02353165211241</v>
      </c>
      <c r="J18" s="28">
        <f t="shared" si="1"/>
        <v>3.6385528293600631</v>
      </c>
      <c r="K18" s="27">
        <f t="shared" si="2"/>
        <v>3.3800579657777274</v>
      </c>
      <c r="L18" s="18"/>
    </row>
    <row r="19" spans="1:15">
      <c r="A19" s="16"/>
      <c r="B19" s="11" t="s">
        <v>21</v>
      </c>
      <c r="C19" s="25">
        <v>18.767333333333337</v>
      </c>
      <c r="D19" s="25">
        <v>20.128666666666664</v>
      </c>
      <c r="E19" s="25">
        <v>24.278333333333336</v>
      </c>
      <c r="F19" s="25">
        <v>19.727666666666668</v>
      </c>
      <c r="G19" s="26">
        <v>20.711666666666662</v>
      </c>
      <c r="H19" s="28">
        <f t="shared" si="0"/>
        <v>4.9879188280418152</v>
      </c>
      <c r="I19" s="27">
        <f t="shared" si="5"/>
        <v>-18.743735841285101</v>
      </c>
      <c r="J19" s="28">
        <f t="shared" si="1"/>
        <v>2.6700224396188612</v>
      </c>
      <c r="K19" s="27">
        <f t="shared" si="2"/>
        <v>2.3655968992186094</v>
      </c>
      <c r="L19" s="18"/>
    </row>
    <row r="20" spans="1:15">
      <c r="A20" s="16"/>
      <c r="B20" s="11" t="s">
        <v>6</v>
      </c>
      <c r="C20" s="25">
        <v>24.622333333333334</v>
      </c>
      <c r="D20" s="25">
        <v>23.441000000000003</v>
      </c>
      <c r="E20" s="25">
        <v>26.287000000000003</v>
      </c>
      <c r="F20" s="25">
        <v>19.077666666666669</v>
      </c>
      <c r="G20" s="26">
        <v>18.751999999999999</v>
      </c>
      <c r="H20" s="28">
        <f t="shared" si="0"/>
        <v>-1.7070571173973259</v>
      </c>
      <c r="I20" s="27">
        <f t="shared" si="5"/>
        <v>-27.425470130989972</v>
      </c>
      <c r="J20" s="28">
        <f t="shared" si="1"/>
        <v>2.4173940993513909</v>
      </c>
      <c r="K20" s="27">
        <f t="shared" si="2"/>
        <v>2.2876536730645403</v>
      </c>
      <c r="L20" s="18"/>
    </row>
    <row r="21" spans="1:15">
      <c r="A21" s="16"/>
      <c r="B21" s="11" t="s">
        <v>22</v>
      </c>
      <c r="C21" s="25">
        <v>14.871</v>
      </c>
      <c r="D21" s="25">
        <v>13.481</v>
      </c>
      <c r="E21" s="25">
        <v>12.695</v>
      </c>
      <c r="F21" s="25">
        <v>12.603999999999999</v>
      </c>
      <c r="G21" s="26">
        <v>13.479666666666667</v>
      </c>
      <c r="H21" s="28">
        <f t="shared" si="0"/>
        <v>6.9475298846926936</v>
      </c>
      <c r="I21" s="27">
        <f t="shared" si="5"/>
        <v>-0.71681764474202936</v>
      </c>
      <c r="J21" s="28">
        <f t="shared" si="1"/>
        <v>1.7377168654662773</v>
      </c>
      <c r="K21" s="27">
        <f t="shared" si="2"/>
        <v>1.511379111455216</v>
      </c>
      <c r="L21" s="18"/>
    </row>
    <row r="22" spans="1:15">
      <c r="A22" s="16"/>
      <c r="B22" s="11" t="s">
        <v>8</v>
      </c>
      <c r="C22" s="25">
        <v>13.932666666666668</v>
      </c>
      <c r="D22" s="25">
        <v>9.9519999999999982</v>
      </c>
      <c r="E22" s="25">
        <v>9.8436666666666657</v>
      </c>
      <c r="F22" s="25">
        <v>11.985666666666667</v>
      </c>
      <c r="G22" s="26">
        <v>12.859333333333334</v>
      </c>
      <c r="H22" s="28">
        <f t="shared" si="0"/>
        <v>7.2892621742637109</v>
      </c>
      <c r="I22" s="27">
        <f t="shared" si="5"/>
        <v>21.760184213199697</v>
      </c>
      <c r="J22" s="28">
        <f t="shared" si="1"/>
        <v>1.6577472547777652</v>
      </c>
      <c r="K22" s="27">
        <f t="shared" si="2"/>
        <v>1.4372331193958321</v>
      </c>
      <c r="L22" s="18"/>
    </row>
    <row r="23" spans="1:15">
      <c r="A23" s="16"/>
      <c r="B23" s="11" t="s">
        <v>24</v>
      </c>
      <c r="C23" s="25">
        <v>15.647999999999998</v>
      </c>
      <c r="D23" s="25">
        <v>15.237333333333334</v>
      </c>
      <c r="E23" s="25">
        <v>16.405000000000001</v>
      </c>
      <c r="F23" s="25">
        <v>13.515666666666668</v>
      </c>
      <c r="G23" s="26">
        <v>11.542000000000002</v>
      </c>
      <c r="H23" s="28">
        <f t="shared" si="0"/>
        <v>-14.602806619478626</v>
      </c>
      <c r="I23" s="27">
        <f t="shared" si="5"/>
        <v>-17.612516509194354</v>
      </c>
      <c r="J23" s="28">
        <f t="shared" si="1"/>
        <v>1.4879246317573465</v>
      </c>
      <c r="K23" s="27">
        <f t="shared" si="2"/>
        <v>1.6206994824969494</v>
      </c>
      <c r="L23" s="18"/>
    </row>
    <row r="24" spans="1:15">
      <c r="A24" s="16"/>
      <c r="B24" s="11" t="s">
        <v>23</v>
      </c>
      <c r="C24" s="25">
        <v>13.510666666666665</v>
      </c>
      <c r="D24" s="25">
        <v>13.483333333333334</v>
      </c>
      <c r="E24" s="25">
        <v>11.467666666666666</v>
      </c>
      <c r="F24" s="25">
        <v>12.121333333333334</v>
      </c>
      <c r="G24" s="26">
        <v>9.9600000000000009</v>
      </c>
      <c r="H24" s="28">
        <f t="shared" si="0"/>
        <v>-17.830821691783083</v>
      </c>
      <c r="I24" s="27">
        <f t="shared" si="5"/>
        <v>5.7000842949742836</v>
      </c>
      <c r="J24" s="28">
        <f t="shared" si="1"/>
        <v>1.2839827874114684</v>
      </c>
      <c r="K24" s="27">
        <f t="shared" si="2"/>
        <v>1.4535012696751688</v>
      </c>
      <c r="L24" s="18"/>
    </row>
    <row r="25" spans="1:15">
      <c r="A25" s="16"/>
      <c r="B25" s="11" t="s">
        <v>11</v>
      </c>
      <c r="C25" s="25">
        <v>10.210333333333333</v>
      </c>
      <c r="D25" s="25">
        <v>9.66</v>
      </c>
      <c r="E25" s="25">
        <v>11.798999999999999</v>
      </c>
      <c r="F25" s="25">
        <v>7.9739999999999993</v>
      </c>
      <c r="G25" s="26">
        <v>8.6496666666666666</v>
      </c>
      <c r="H25" s="28">
        <f t="shared" si="0"/>
        <v>8.4733717916562146</v>
      </c>
      <c r="I25" s="27">
        <f t="shared" si="5"/>
        <v>-32.418001525553017</v>
      </c>
      <c r="J25" s="28">
        <f t="shared" si="1"/>
        <v>1.1150625619324026</v>
      </c>
      <c r="K25" s="27">
        <f t="shared" si="2"/>
        <v>0.95618351592699868</v>
      </c>
      <c r="L25" s="18"/>
    </row>
    <row r="26" spans="1:15">
      <c r="A26" s="16"/>
      <c r="B26" s="11" t="s">
        <v>20</v>
      </c>
      <c r="C26" s="25">
        <v>8.793333333333333</v>
      </c>
      <c r="D26" s="25">
        <v>12.552999999999999</v>
      </c>
      <c r="E26" s="25">
        <v>11.211333333333334</v>
      </c>
      <c r="F26" s="25">
        <v>10.856</v>
      </c>
      <c r="G26" s="26">
        <v>8.086333333333334</v>
      </c>
      <c r="H26" s="28">
        <f t="shared" si="0"/>
        <v>-25.512773274379754</v>
      </c>
      <c r="I26" s="27">
        <f t="shared" si="5"/>
        <v>-3.169411904620334</v>
      </c>
      <c r="J26" s="28">
        <f t="shared" si="1"/>
        <v>1.0424410455091973</v>
      </c>
      <c r="K26" s="27">
        <f t="shared" si="2"/>
        <v>1.3017717894285801</v>
      </c>
      <c r="L26" s="18"/>
    </row>
    <row r="27" spans="1:15">
      <c r="A27" s="16"/>
      <c r="B27" s="11" t="s">
        <v>9</v>
      </c>
      <c r="C27" s="25">
        <v>8.272333333333334</v>
      </c>
      <c r="D27" s="25">
        <v>7.8523333333333341</v>
      </c>
      <c r="E27" s="25">
        <v>7.8186666666666662</v>
      </c>
      <c r="F27" s="25">
        <v>7.6320000000000006</v>
      </c>
      <c r="G27" s="26">
        <v>8.0723333333333329</v>
      </c>
      <c r="H27" s="28">
        <f t="shared" si="0"/>
        <v>5.7695667365478487</v>
      </c>
      <c r="I27" s="27">
        <f t="shared" si="5"/>
        <v>-2.3874488403819782</v>
      </c>
      <c r="J27" s="28">
        <f t="shared" si="1"/>
        <v>1.0406362504264903</v>
      </c>
      <c r="K27" s="27">
        <f t="shared" si="2"/>
        <v>0.91517338770439627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620.6343333333333</v>
      </c>
      <c r="D13" s="26">
        <v>661.1493333333334</v>
      </c>
      <c r="E13" s="26">
        <v>615.90533333333337</v>
      </c>
      <c r="F13" s="26">
        <v>713.88166666666666</v>
      </c>
      <c r="G13" s="26">
        <v>701.26766666666663</v>
      </c>
      <c r="H13" s="28">
        <f t="shared" ref="H13:H27" si="0">IF(OR(OR(G13=0,F13=0),G13=""),"",(G13/F13-1)*100)</f>
        <v>-1.766959510096211</v>
      </c>
      <c r="I13" s="27">
        <f>IF(OR(OR(G13=0,F13=0),F13=""),"",(F13/E13-1)*100)</f>
        <v>15.90769360659321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279.42066666666659</v>
      </c>
      <c r="D14" s="25">
        <f t="shared" ref="D14:G14" si="3">D13-SUM(D15:D27)</f>
        <v>265.90833333333347</v>
      </c>
      <c r="E14" s="25">
        <f t="shared" si="3"/>
        <v>278.50633333333337</v>
      </c>
      <c r="F14" s="25">
        <f t="shared" si="3"/>
        <v>340.029</v>
      </c>
      <c r="G14" s="26">
        <f t="shared" si="3"/>
        <v>-131.15133333333335</v>
      </c>
      <c r="H14" s="54">
        <f t="shared" si="0"/>
        <v>-138.57063172062774</v>
      </c>
      <c r="I14" s="53">
        <f t="shared" ref="I14" si="4">IF(OR(OR(G14=0,F14=0),F14=""),"",(F14/E14-1)*100)</f>
        <v>22.090221766351203</v>
      </c>
      <c r="J14" s="54">
        <f t="shared" si="1"/>
        <v>-18.702036264802363</v>
      </c>
      <c r="K14" s="53">
        <f t="shared" si="2"/>
        <v>47.631003270850208</v>
      </c>
      <c r="L14" s="18"/>
    </row>
    <row r="15" spans="1:15">
      <c r="A15" s="16"/>
      <c r="B15" s="11" t="s">
        <v>25</v>
      </c>
      <c r="C15" s="25">
        <v>47.898333333333333</v>
      </c>
      <c r="D15" s="25">
        <v>60.873666666666672</v>
      </c>
      <c r="E15" s="25">
        <v>49.429333333333339</v>
      </c>
      <c r="F15" s="25">
        <v>60.024999999999999</v>
      </c>
      <c r="G15" s="26">
        <v>526.16800000000001</v>
      </c>
      <c r="H15" s="28">
        <f t="shared" si="0"/>
        <v>776.58142440649738</v>
      </c>
      <c r="I15" s="27">
        <f>IF(OR(OR(G15=0,F15=0),F15=""),"",(F15/E15-1)*100)</f>
        <v>21.435989425981859</v>
      </c>
      <c r="J15" s="28">
        <f t="shared" si="1"/>
        <v>75.030979611684174</v>
      </c>
      <c r="K15" s="27">
        <f t="shared" si="2"/>
        <v>8.4082562702968975</v>
      </c>
      <c r="L15" s="18"/>
    </row>
    <row r="16" spans="1:15">
      <c r="A16" s="16"/>
      <c r="B16" s="12" t="s">
        <v>5</v>
      </c>
      <c r="C16" s="109">
        <v>118.44266666666665</v>
      </c>
      <c r="D16" s="109">
        <v>149.77099999999999</v>
      </c>
      <c r="E16" s="109">
        <v>136.44066666666666</v>
      </c>
      <c r="F16" s="109">
        <v>121.09166666666665</v>
      </c>
      <c r="G16" s="109">
        <v>132.15733333333333</v>
      </c>
      <c r="H16" s="50">
        <f t="shared" si="0"/>
        <v>9.1382561420411577</v>
      </c>
      <c r="I16" s="36">
        <f t="shared" ref="I16:I27" si="5">IF(OR(OR(G16=0,F16=0),F16=""),"",(F16/E16-1)*100)</f>
        <v>-11.24957857139367</v>
      </c>
      <c r="J16" s="50">
        <f t="shared" si="1"/>
        <v>18.845490761254737</v>
      </c>
      <c r="K16" s="36">
        <f t="shared" si="2"/>
        <v>16.962428413672669</v>
      </c>
      <c r="L16" s="18"/>
      <c r="N16" s="23" t="s">
        <v>5</v>
      </c>
      <c r="O16" s="34">
        <f>J16</f>
        <v>18.845490761254737</v>
      </c>
    </row>
    <row r="17" spans="1:15">
      <c r="A17" s="16"/>
      <c r="B17" s="11" t="s">
        <v>26</v>
      </c>
      <c r="C17" s="55">
        <v>55.193999999999996</v>
      </c>
      <c r="D17" s="55">
        <v>51.81733333333333</v>
      </c>
      <c r="E17" s="55">
        <v>47.684666666666665</v>
      </c>
      <c r="F17" s="55">
        <v>57.953000000000003</v>
      </c>
      <c r="G17" s="56">
        <v>46.173000000000002</v>
      </c>
      <c r="H17" s="28">
        <f t="shared" si="0"/>
        <v>-20.326816558245476</v>
      </c>
      <c r="I17" s="27">
        <f t="shared" si="5"/>
        <v>21.533826387238399</v>
      </c>
      <c r="J17" s="28">
        <f t="shared" si="1"/>
        <v>6.5842191497968203</v>
      </c>
      <c r="K17" s="27">
        <f t="shared" si="2"/>
        <v>8.1180120888382525</v>
      </c>
      <c r="L17" s="18"/>
      <c r="N17" s="23" t="s">
        <v>40</v>
      </c>
      <c r="O17" s="34">
        <f>100-O16</f>
        <v>81.154509238745263</v>
      </c>
    </row>
    <row r="18" spans="1:15">
      <c r="A18" s="16"/>
      <c r="B18" s="11" t="s">
        <v>27</v>
      </c>
      <c r="C18" s="25">
        <v>30.506333333333334</v>
      </c>
      <c r="D18" s="25">
        <v>32.361333333333334</v>
      </c>
      <c r="E18" s="25">
        <v>25.677333333333337</v>
      </c>
      <c r="F18" s="25">
        <v>34.460999999999999</v>
      </c>
      <c r="G18" s="26">
        <v>35.075000000000003</v>
      </c>
      <c r="H18" s="28">
        <f t="shared" si="0"/>
        <v>1.7817242680131296</v>
      </c>
      <c r="I18" s="27">
        <f t="shared" si="5"/>
        <v>34.207861667878262</v>
      </c>
      <c r="J18" s="28">
        <f t="shared" si="1"/>
        <v>5.0016565239235806</v>
      </c>
      <c r="K18" s="27">
        <f t="shared" si="2"/>
        <v>4.8272706260841547</v>
      </c>
      <c r="L18" s="18"/>
    </row>
    <row r="19" spans="1:15">
      <c r="A19" s="16"/>
      <c r="B19" s="11" t="s">
        <v>6</v>
      </c>
      <c r="C19" s="25">
        <v>18.263333333333335</v>
      </c>
      <c r="D19" s="25">
        <v>21.456666666666667</v>
      </c>
      <c r="E19" s="25">
        <v>16.036666666666665</v>
      </c>
      <c r="F19" s="25">
        <v>21.670666666666666</v>
      </c>
      <c r="G19" s="26">
        <v>20.108333333333334</v>
      </c>
      <c r="H19" s="28">
        <f t="shared" si="0"/>
        <v>-7.2094382575524474</v>
      </c>
      <c r="I19" s="27">
        <f t="shared" si="5"/>
        <v>35.131989191436297</v>
      </c>
      <c r="J19" s="28">
        <f t="shared" si="1"/>
        <v>2.8674262751788073</v>
      </c>
      <c r="K19" s="27">
        <f t="shared" si="2"/>
        <v>3.0356104769931522</v>
      </c>
      <c r="L19" s="18"/>
    </row>
    <row r="20" spans="1:15">
      <c r="A20" s="16"/>
      <c r="B20" s="11" t="s">
        <v>21</v>
      </c>
      <c r="C20" s="25">
        <v>13.055333333333332</v>
      </c>
      <c r="D20" s="25">
        <v>15.282000000000002</v>
      </c>
      <c r="E20" s="25">
        <v>7.6696666666666671</v>
      </c>
      <c r="F20" s="25">
        <v>17.412666666666667</v>
      </c>
      <c r="G20" s="26">
        <v>14.419333333333332</v>
      </c>
      <c r="H20" s="28">
        <f t="shared" si="0"/>
        <v>-17.190550939928794</v>
      </c>
      <c r="I20" s="27">
        <f t="shared" si="5"/>
        <v>127.03290016949889</v>
      </c>
      <c r="J20" s="28">
        <f t="shared" si="1"/>
        <v>2.0561811158174028</v>
      </c>
      <c r="K20" s="27">
        <f t="shared" si="2"/>
        <v>2.4391530809261104</v>
      </c>
      <c r="L20" s="18"/>
    </row>
    <row r="21" spans="1:15">
      <c r="A21" s="16"/>
      <c r="B21" s="11" t="s">
        <v>9</v>
      </c>
      <c r="C21" s="25">
        <v>10.492666666666667</v>
      </c>
      <c r="D21" s="25">
        <v>9.6629999999999985</v>
      </c>
      <c r="E21" s="25">
        <v>10.374000000000001</v>
      </c>
      <c r="F21" s="25">
        <v>9.7703333333333333</v>
      </c>
      <c r="G21" s="26">
        <v>10.859666666666667</v>
      </c>
      <c r="H21" s="28">
        <f t="shared" si="0"/>
        <v>11.149397836989539</v>
      </c>
      <c r="I21" s="27">
        <f t="shared" si="5"/>
        <v>-5.8190347664031972</v>
      </c>
      <c r="J21" s="28">
        <f t="shared" si="1"/>
        <v>1.5485765539834293</v>
      </c>
      <c r="K21" s="27">
        <f t="shared" si="2"/>
        <v>1.368620849860738</v>
      </c>
      <c r="L21" s="18"/>
    </row>
    <row r="22" spans="1:15">
      <c r="A22" s="16"/>
      <c r="B22" s="11" t="s">
        <v>22</v>
      </c>
      <c r="C22" s="25">
        <v>9.7006666666666685</v>
      </c>
      <c r="D22" s="25">
        <v>11.062666666666667</v>
      </c>
      <c r="E22" s="25">
        <v>11.151999999999999</v>
      </c>
      <c r="F22" s="25">
        <v>12.517666666666669</v>
      </c>
      <c r="G22" s="26">
        <v>10.646000000000001</v>
      </c>
      <c r="H22" s="28">
        <f t="shared" si="0"/>
        <v>-14.952200889409639</v>
      </c>
      <c r="I22" s="27">
        <f t="shared" si="5"/>
        <v>12.245934959349626</v>
      </c>
      <c r="J22" s="28">
        <f t="shared" si="1"/>
        <v>1.5181079217017945</v>
      </c>
      <c r="K22" s="27">
        <f t="shared" si="2"/>
        <v>1.7534652101538775</v>
      </c>
      <c r="L22" s="18"/>
    </row>
    <row r="23" spans="1:15">
      <c r="A23" s="16"/>
      <c r="B23" s="11" t="s">
        <v>24</v>
      </c>
      <c r="C23" s="25">
        <v>8.375</v>
      </c>
      <c r="D23" s="25">
        <v>10.521666666666667</v>
      </c>
      <c r="E23" s="25">
        <v>7.3183333333333325</v>
      </c>
      <c r="F23" s="25">
        <v>8.7856666666666658</v>
      </c>
      <c r="G23" s="26">
        <v>9.1679999999999993</v>
      </c>
      <c r="H23" s="28">
        <f t="shared" si="0"/>
        <v>4.3517851045263178</v>
      </c>
      <c r="I23" s="27">
        <f t="shared" si="5"/>
        <v>20.050102482350262</v>
      </c>
      <c r="J23" s="28">
        <f t="shared" si="1"/>
        <v>1.3073467430172883</v>
      </c>
      <c r="K23" s="27">
        <f t="shared" si="2"/>
        <v>1.230689493356742</v>
      </c>
      <c r="L23" s="18"/>
    </row>
    <row r="24" spans="1:15">
      <c r="A24" s="16"/>
      <c r="B24" s="11" t="s">
        <v>8</v>
      </c>
      <c r="C24" s="25">
        <v>9.0376666666666665</v>
      </c>
      <c r="D24" s="25">
        <v>10.175333333333333</v>
      </c>
      <c r="E24" s="25">
        <v>7.6129999999999995</v>
      </c>
      <c r="F24" s="25">
        <v>8.8049999999999997</v>
      </c>
      <c r="G24" s="26">
        <v>8.27</v>
      </c>
      <c r="H24" s="28">
        <f t="shared" si="0"/>
        <v>-6.0760931289040361</v>
      </c>
      <c r="I24" s="27">
        <f t="shared" si="5"/>
        <v>15.657428083541314</v>
      </c>
      <c r="J24" s="28">
        <f t="shared" si="1"/>
        <v>1.1792929280926019</v>
      </c>
      <c r="K24" s="27">
        <f t="shared" si="2"/>
        <v>1.2333976919610861</v>
      </c>
      <c r="L24" s="18"/>
    </row>
    <row r="25" spans="1:15">
      <c r="A25" s="16"/>
      <c r="B25" s="11" t="s">
        <v>23</v>
      </c>
      <c r="C25" s="25">
        <v>6.913333333333334</v>
      </c>
      <c r="D25" s="25">
        <v>8.3423333333333343</v>
      </c>
      <c r="E25" s="25">
        <v>6.4126666666666665</v>
      </c>
      <c r="F25" s="25">
        <v>8.2533333333333339</v>
      </c>
      <c r="G25" s="26">
        <v>7.1610000000000014</v>
      </c>
      <c r="H25" s="28">
        <f t="shared" si="0"/>
        <v>-13.235056542810975</v>
      </c>
      <c r="I25" s="27">
        <f t="shared" si="5"/>
        <v>28.703607443601207</v>
      </c>
      <c r="J25" s="28">
        <f t="shared" si="1"/>
        <v>1.0211507446277053</v>
      </c>
      <c r="K25" s="27">
        <f t="shared" si="2"/>
        <v>1.1561206455785158</v>
      </c>
      <c r="L25" s="18"/>
    </row>
    <row r="26" spans="1:15">
      <c r="A26" s="16"/>
      <c r="B26" s="11" t="s">
        <v>11</v>
      </c>
      <c r="C26" s="25">
        <v>8.3286666666666669</v>
      </c>
      <c r="D26" s="25">
        <v>8.3426666666666662</v>
      </c>
      <c r="E26" s="25">
        <v>7.6193333333333335</v>
      </c>
      <c r="F26" s="25">
        <v>8.5703333333333322</v>
      </c>
      <c r="G26" s="26">
        <v>7.1566666666666663</v>
      </c>
      <c r="H26" s="28">
        <f t="shared" si="0"/>
        <v>-16.494885457586239</v>
      </c>
      <c r="I26" s="27">
        <f t="shared" si="5"/>
        <v>12.481406947239471</v>
      </c>
      <c r="J26" s="28">
        <f t="shared" si="1"/>
        <v>1.0205328160478904</v>
      </c>
      <c r="K26" s="27">
        <f t="shared" si="2"/>
        <v>1.2005257640738776</v>
      </c>
      <c r="L26" s="18"/>
    </row>
    <row r="27" spans="1:15">
      <c r="A27" s="16"/>
      <c r="B27" s="11" t="s">
        <v>20</v>
      </c>
      <c r="C27" s="25">
        <v>5.0056666666666665</v>
      </c>
      <c r="D27" s="25">
        <v>5.5713333333333344</v>
      </c>
      <c r="E27" s="25">
        <v>3.9713333333333334</v>
      </c>
      <c r="F27" s="25">
        <v>4.5363333333333333</v>
      </c>
      <c r="G27" s="26">
        <v>5.0566666666666658</v>
      </c>
      <c r="H27" s="28">
        <f t="shared" si="0"/>
        <v>11.470350503343351</v>
      </c>
      <c r="I27" s="27">
        <f t="shared" si="5"/>
        <v>14.226959879133783</v>
      </c>
      <c r="J27" s="28">
        <f t="shared" si="1"/>
        <v>0.72107511967612925</v>
      </c>
      <c r="K27" s="27">
        <f t="shared" si="2"/>
        <v>0.63544611735371648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6022.2059999999992</v>
      </c>
      <c r="D13" s="26">
        <v>6798.894666666667</v>
      </c>
      <c r="E13" s="26">
        <v>7274.8720000000003</v>
      </c>
      <c r="F13" s="26">
        <v>8372.9416666666675</v>
      </c>
      <c r="G13" s="26">
        <v>8712.403666666667</v>
      </c>
      <c r="H13" s="28">
        <f t="shared" ref="H13:H27" si="0">IF(OR(OR(G13=0,F13=0),G13=""),"",(G13/F13-1)*100)</f>
        <v>4.0542740355092199</v>
      </c>
      <c r="I13" s="27">
        <f>IF(OR(OR(G13=0,F13=0),F13=""),"",(F13/E13-1)*100)</f>
        <v>15.094006694092577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3435.1579999999985</v>
      </c>
      <c r="D14" s="25">
        <f t="shared" ref="D14:G14" si="3">D13-SUM(D15:D27)</f>
        <v>3825.6280000000006</v>
      </c>
      <c r="E14" s="25">
        <f t="shared" si="3"/>
        <v>3975.409333333334</v>
      </c>
      <c r="F14" s="25">
        <f t="shared" si="3"/>
        <v>4883.6156666666666</v>
      </c>
      <c r="G14" s="26">
        <f t="shared" si="3"/>
        <v>5489.4736666666668</v>
      </c>
      <c r="H14" s="54">
        <f t="shared" si="0"/>
        <v>12.405931206571207</v>
      </c>
      <c r="I14" s="53">
        <f t="shared" ref="I14" si="4">IF(OR(OR(G14=0,F14=0),F14=""),"",(F14/E14-1)*100)</f>
        <v>22.8456055007501</v>
      </c>
      <c r="J14" s="54">
        <f t="shared" si="1"/>
        <v>63.007568022464213</v>
      </c>
      <c r="K14" s="53">
        <f t="shared" si="2"/>
        <v>58.32616374372607</v>
      </c>
      <c r="L14" s="18"/>
    </row>
    <row r="15" spans="1:15">
      <c r="A15" s="16"/>
      <c r="B15" s="12" t="s">
        <v>5</v>
      </c>
      <c r="C15" s="109">
        <v>870.31666666666661</v>
      </c>
      <c r="D15" s="109">
        <v>896.04466666666667</v>
      </c>
      <c r="E15" s="109">
        <v>1122.0996666666667</v>
      </c>
      <c r="F15" s="109">
        <v>1259.403</v>
      </c>
      <c r="G15" s="109">
        <v>1366.8313333333335</v>
      </c>
      <c r="H15" s="50">
        <f t="shared" si="0"/>
        <v>8.530099843603157</v>
      </c>
      <c r="I15" s="36">
        <f>IF(OR(OR(G15=0,F15=0),F15=""),"",(F15/E15-1)*100)</f>
        <v>12.236286794488539</v>
      </c>
      <c r="J15" s="50">
        <f t="shared" si="1"/>
        <v>15.688337979136339</v>
      </c>
      <c r="K15" s="36">
        <f t="shared" si="2"/>
        <v>15.041344489640737</v>
      </c>
      <c r="L15" s="18"/>
    </row>
    <row r="16" spans="1:15">
      <c r="A16" s="16"/>
      <c r="B16" s="11" t="s">
        <v>26</v>
      </c>
      <c r="C16" s="55">
        <v>306.24566666666669</v>
      </c>
      <c r="D16" s="55">
        <v>382.05500000000001</v>
      </c>
      <c r="E16" s="55">
        <v>435.14033333333327</v>
      </c>
      <c r="F16" s="55">
        <v>440.44833333333332</v>
      </c>
      <c r="G16" s="56">
        <v>433.80433333333332</v>
      </c>
      <c r="H16" s="54">
        <f t="shared" si="0"/>
        <v>-1.5084629676579531</v>
      </c>
      <c r="I16" s="53">
        <f t="shared" ref="I16:I27" si="5">IF(OR(OR(G16=0,F16=0),F16=""),"",(F16/E16-1)*100)</f>
        <v>1.2198363593047823</v>
      </c>
      <c r="J16" s="54">
        <f t="shared" si="1"/>
        <v>4.9791578757197925</v>
      </c>
      <c r="K16" s="53">
        <f t="shared" si="2"/>
        <v>5.2603774260937755</v>
      </c>
      <c r="L16" s="18"/>
      <c r="N16" s="23" t="s">
        <v>5</v>
      </c>
      <c r="O16" s="34">
        <f>J15</f>
        <v>15.688337979136339</v>
      </c>
    </row>
    <row r="17" spans="1:15">
      <c r="A17" s="16"/>
      <c r="B17" s="11" t="s">
        <v>27</v>
      </c>
      <c r="C17" s="55">
        <v>314.28199999999998</v>
      </c>
      <c r="D17" s="55">
        <v>331.61833333333334</v>
      </c>
      <c r="E17" s="55">
        <v>310.61433333333338</v>
      </c>
      <c r="F17" s="55">
        <v>358.06033333333335</v>
      </c>
      <c r="G17" s="56">
        <v>332.40033333333332</v>
      </c>
      <c r="H17" s="28">
        <f t="shared" si="0"/>
        <v>-7.1663900217933563</v>
      </c>
      <c r="I17" s="27">
        <f t="shared" si="5"/>
        <v>15.274890727300615</v>
      </c>
      <c r="J17" s="28">
        <f t="shared" si="1"/>
        <v>3.8152540452766748</v>
      </c>
      <c r="K17" s="27">
        <f t="shared" si="2"/>
        <v>4.2763982789800075</v>
      </c>
      <c r="L17" s="18"/>
      <c r="N17" s="23" t="s">
        <v>40</v>
      </c>
      <c r="O17" s="34">
        <f>100-O16</f>
        <v>84.311662020863665</v>
      </c>
    </row>
    <row r="18" spans="1:15">
      <c r="A18" s="16"/>
      <c r="B18" s="11" t="s">
        <v>21</v>
      </c>
      <c r="C18" s="25">
        <v>136.976</v>
      </c>
      <c r="D18" s="25">
        <v>203.31899999999999</v>
      </c>
      <c r="E18" s="25">
        <v>154.97199999999998</v>
      </c>
      <c r="F18" s="25">
        <v>207.62199999999999</v>
      </c>
      <c r="G18" s="26">
        <v>242.02700000000002</v>
      </c>
      <c r="H18" s="28">
        <f t="shared" si="0"/>
        <v>16.570979953954801</v>
      </c>
      <c r="I18" s="27">
        <f t="shared" si="5"/>
        <v>33.973879152363004</v>
      </c>
      <c r="J18" s="28">
        <f t="shared" si="1"/>
        <v>2.7779589796325244</v>
      </c>
      <c r="K18" s="27">
        <f t="shared" si="2"/>
        <v>2.4796780900380488</v>
      </c>
      <c r="L18" s="18"/>
    </row>
    <row r="19" spans="1:15">
      <c r="A19" s="16"/>
      <c r="B19" s="11" t="s">
        <v>6</v>
      </c>
      <c r="C19" s="25">
        <v>153.46033333333332</v>
      </c>
      <c r="D19" s="25">
        <v>170.09700000000001</v>
      </c>
      <c r="E19" s="25">
        <v>164.26366666666667</v>
      </c>
      <c r="F19" s="25">
        <v>169.23099999999999</v>
      </c>
      <c r="G19" s="26">
        <v>196.81366666666668</v>
      </c>
      <c r="H19" s="28">
        <f t="shared" si="0"/>
        <v>16.298826259176312</v>
      </c>
      <c r="I19" s="27">
        <f t="shared" si="5"/>
        <v>3.0240000324681215</v>
      </c>
      <c r="J19" s="28">
        <f t="shared" si="1"/>
        <v>2.2590053697772117</v>
      </c>
      <c r="K19" s="27">
        <f t="shared" si="2"/>
        <v>2.0211654008497608</v>
      </c>
      <c r="L19" s="18"/>
    </row>
    <row r="20" spans="1:15">
      <c r="A20" s="16"/>
      <c r="B20" s="11" t="s">
        <v>22</v>
      </c>
      <c r="C20" s="25">
        <v>114.79666666666667</v>
      </c>
      <c r="D20" s="25">
        <v>170.53733333333332</v>
      </c>
      <c r="E20" s="25">
        <v>187.90966666666668</v>
      </c>
      <c r="F20" s="25">
        <v>145.75966666666667</v>
      </c>
      <c r="G20" s="26">
        <v>138.92633333333333</v>
      </c>
      <c r="H20" s="28">
        <f t="shared" si="0"/>
        <v>-4.6880824370710723</v>
      </c>
      <c r="I20" s="27">
        <f t="shared" si="5"/>
        <v>-22.430990777483505</v>
      </c>
      <c r="J20" s="28">
        <f t="shared" si="1"/>
        <v>1.5945809979496282</v>
      </c>
      <c r="K20" s="27">
        <f t="shared" si="2"/>
        <v>1.7408417790242974</v>
      </c>
      <c r="L20" s="18"/>
    </row>
    <row r="21" spans="1:15">
      <c r="A21" s="16"/>
      <c r="B21" s="11" t="s">
        <v>24</v>
      </c>
      <c r="C21" s="25">
        <v>68.059666666666672</v>
      </c>
      <c r="D21" s="25">
        <v>71.25033333333333</v>
      </c>
      <c r="E21" s="25">
        <v>80.12266666666666</v>
      </c>
      <c r="F21" s="25">
        <v>82.516666666666666</v>
      </c>
      <c r="G21" s="26">
        <v>92.863</v>
      </c>
      <c r="H21" s="28">
        <f t="shared" si="0"/>
        <v>12.538477075338307</v>
      </c>
      <c r="I21" s="27">
        <f t="shared" si="5"/>
        <v>2.9879185249284568</v>
      </c>
      <c r="J21" s="28">
        <f t="shared" si="1"/>
        <v>1.0658711826598484</v>
      </c>
      <c r="K21" s="27">
        <f t="shared" si="2"/>
        <v>0.98551584319728314</v>
      </c>
      <c r="L21" s="18"/>
    </row>
    <row r="22" spans="1:15">
      <c r="A22" s="16"/>
      <c r="B22" s="11" t="s">
        <v>8</v>
      </c>
      <c r="C22" s="25">
        <v>68.86633333333333</v>
      </c>
      <c r="D22" s="25">
        <v>76.072666666666663</v>
      </c>
      <c r="E22" s="25">
        <v>80.201666666666668</v>
      </c>
      <c r="F22" s="25">
        <v>84.778333333333322</v>
      </c>
      <c r="G22" s="26">
        <v>84.096000000000004</v>
      </c>
      <c r="H22" s="28">
        <f t="shared" si="0"/>
        <v>-0.80484400495407504</v>
      </c>
      <c r="I22" s="27">
        <f t="shared" si="5"/>
        <v>5.7064483281727085</v>
      </c>
      <c r="J22" s="28">
        <f t="shared" si="1"/>
        <v>0.96524453201988547</v>
      </c>
      <c r="K22" s="27">
        <f t="shared" si="2"/>
        <v>1.0125274569968934</v>
      </c>
      <c r="L22" s="18"/>
    </row>
    <row r="23" spans="1:15">
      <c r="A23" s="16"/>
      <c r="B23" s="11" t="s">
        <v>25</v>
      </c>
      <c r="C23" s="25">
        <v>345.2836666666667</v>
      </c>
      <c r="D23" s="25">
        <v>452.40699999999998</v>
      </c>
      <c r="E23" s="25">
        <v>533.69366666666667</v>
      </c>
      <c r="F23" s="25">
        <v>481.94033333333329</v>
      </c>
      <c r="G23" s="26">
        <v>78.051666666666662</v>
      </c>
      <c r="H23" s="28">
        <f t="shared" si="0"/>
        <v>-83.804703348478128</v>
      </c>
      <c r="I23" s="27">
        <f t="shared" si="5"/>
        <v>-9.6971983303780434</v>
      </c>
      <c r="J23" s="28">
        <f t="shared" si="1"/>
        <v>0.89586834647353908</v>
      </c>
      <c r="K23" s="27">
        <f t="shared" si="2"/>
        <v>5.7559260833259502</v>
      </c>
      <c r="L23" s="18"/>
    </row>
    <row r="24" spans="1:15">
      <c r="A24" s="16"/>
      <c r="B24" s="11" t="s">
        <v>20</v>
      </c>
      <c r="C24" s="25">
        <v>64.047000000000011</v>
      </c>
      <c r="D24" s="25">
        <v>63.378666666666668</v>
      </c>
      <c r="E24" s="25">
        <v>74.510999999999996</v>
      </c>
      <c r="F24" s="25">
        <v>79.343333333333334</v>
      </c>
      <c r="G24" s="26">
        <v>77.942333333333337</v>
      </c>
      <c r="H24" s="28">
        <f t="shared" si="0"/>
        <v>-1.7657438138049764</v>
      </c>
      <c r="I24" s="27">
        <f t="shared" si="5"/>
        <v>6.4853958923291044</v>
      </c>
      <c r="J24" s="28">
        <f t="shared" si="1"/>
        <v>0.89461343063726262</v>
      </c>
      <c r="K24" s="27">
        <f t="shared" si="2"/>
        <v>0.94761598124116064</v>
      </c>
      <c r="L24" s="18"/>
    </row>
    <row r="25" spans="1:15">
      <c r="A25" s="16"/>
      <c r="B25" s="11" t="s">
        <v>11</v>
      </c>
      <c r="C25" s="25">
        <v>52.00333333333333</v>
      </c>
      <c r="D25" s="25">
        <v>55.06433333333333</v>
      </c>
      <c r="E25" s="25">
        <v>55.488999999999997</v>
      </c>
      <c r="F25" s="25">
        <v>66.602999999999994</v>
      </c>
      <c r="G25" s="26">
        <v>66.863</v>
      </c>
      <c r="H25" s="28">
        <f t="shared" si="0"/>
        <v>0.39037280602975954</v>
      </c>
      <c r="I25" s="27">
        <f t="shared" si="5"/>
        <v>20.029194975580733</v>
      </c>
      <c r="J25" s="28">
        <f t="shared" si="1"/>
        <v>0.76744607525263497</v>
      </c>
      <c r="K25" s="27">
        <f t="shared" si="2"/>
        <v>0.7954552014276145</v>
      </c>
      <c r="L25" s="18"/>
    </row>
    <row r="26" spans="1:15">
      <c r="A26" s="16"/>
      <c r="B26" s="11" t="s">
        <v>9</v>
      </c>
      <c r="C26" s="25">
        <v>46.150333333333329</v>
      </c>
      <c r="D26" s="25">
        <v>49.423666666666669</v>
      </c>
      <c r="E26" s="25">
        <v>57.24</v>
      </c>
      <c r="F26" s="25">
        <v>61.186666666666667</v>
      </c>
      <c r="G26" s="26">
        <v>62.580999999999996</v>
      </c>
      <c r="H26" s="28">
        <f t="shared" si="0"/>
        <v>2.2788189147962434</v>
      </c>
      <c r="I26" s="27">
        <f t="shared" si="5"/>
        <v>6.8949452597251382</v>
      </c>
      <c r="J26" s="28">
        <f t="shared" si="1"/>
        <v>0.7182977556404162</v>
      </c>
      <c r="K26" s="27">
        <f t="shared" si="2"/>
        <v>0.73076666603632923</v>
      </c>
      <c r="L26" s="18"/>
    </row>
    <row r="27" spans="1:15">
      <c r="A27" s="16"/>
      <c r="B27" s="11" t="s">
        <v>23</v>
      </c>
      <c r="C27" s="25">
        <v>46.56033333333334</v>
      </c>
      <c r="D27" s="25">
        <v>51.998666666666672</v>
      </c>
      <c r="E27" s="25">
        <v>43.204999999999998</v>
      </c>
      <c r="F27" s="25">
        <v>52.433333333333337</v>
      </c>
      <c r="G27" s="26">
        <v>49.73</v>
      </c>
      <c r="H27" s="28">
        <f t="shared" si="0"/>
        <v>-5.1557533375715341</v>
      </c>
      <c r="I27" s="27">
        <f t="shared" si="5"/>
        <v>21.359410562049153</v>
      </c>
      <c r="J27" s="28">
        <f t="shared" si="1"/>
        <v>0.57079540736002776</v>
      </c>
      <c r="K27" s="27">
        <f t="shared" si="2"/>
        <v>0.62622355942206687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745.50333333333322</v>
      </c>
      <c r="D13" s="26">
        <v>902.71799999999996</v>
      </c>
      <c r="E13" s="26">
        <v>902.27233333333334</v>
      </c>
      <c r="F13" s="26">
        <v>966.77266666666674</v>
      </c>
      <c r="G13" s="26">
        <v>976.37199999999996</v>
      </c>
      <c r="H13" s="28">
        <f t="shared" ref="H13:H27" si="0">IF(OR(OR(G13=0,F13=0),G13=""),"",(G13/F13-1)*100)</f>
        <v>0.99292560333037461</v>
      </c>
      <c r="I13" s="27">
        <f>IF(OR(OR(G13=0,F13=0),F13=""),"",(F13/E13-1)*100)</f>
        <v>7.1486546744756074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388.80166666666656</v>
      </c>
      <c r="D14" s="25">
        <f t="shared" ref="D14:G14" si="3">D13-SUM(D15:D27)</f>
        <v>457.67166666666657</v>
      </c>
      <c r="E14" s="25">
        <f t="shared" si="3"/>
        <v>472.19633333333331</v>
      </c>
      <c r="F14" s="25">
        <f t="shared" si="3"/>
        <v>535.17733333333354</v>
      </c>
      <c r="G14" s="26">
        <f t="shared" si="3"/>
        <v>586.83266666666646</v>
      </c>
      <c r="H14" s="54">
        <f t="shared" si="0"/>
        <v>9.652003198939596</v>
      </c>
      <c r="I14" s="53">
        <f t="shared" ref="I14" si="4">IF(OR(OR(G14=0,F14=0),F14=""),"",(F14/E14-1)*100)</f>
        <v>13.337884171061653</v>
      </c>
      <c r="J14" s="54">
        <f t="shared" si="1"/>
        <v>60.103389555073939</v>
      </c>
      <c r="K14" s="53">
        <f t="shared" si="2"/>
        <v>55.357102221204727</v>
      </c>
      <c r="L14" s="18"/>
    </row>
    <row r="15" spans="1:15">
      <c r="A15" s="16"/>
      <c r="B15" s="12" t="s">
        <v>5</v>
      </c>
      <c r="C15" s="109">
        <v>169.99033333333333</v>
      </c>
      <c r="D15" s="109">
        <v>197.06333333333336</v>
      </c>
      <c r="E15" s="109">
        <v>202.447</v>
      </c>
      <c r="F15" s="109">
        <v>158.70366666666666</v>
      </c>
      <c r="G15" s="109">
        <v>168.602</v>
      </c>
      <c r="H15" s="50">
        <f t="shared" si="0"/>
        <v>6.2369909537902002</v>
      </c>
      <c r="I15" s="36">
        <f>IF(OR(OR(G15=0,F15=0),F15=""),"",(F15/E15-1)*100)</f>
        <v>-21.607301334834961</v>
      </c>
      <c r="J15" s="50">
        <f t="shared" si="1"/>
        <v>17.268213344913619</v>
      </c>
      <c r="K15" s="36">
        <f t="shared" si="2"/>
        <v>16.415820610015867</v>
      </c>
      <c r="L15" s="18"/>
    </row>
    <row r="16" spans="1:15">
      <c r="A16" s="16"/>
      <c r="B16" s="11" t="s">
        <v>26</v>
      </c>
      <c r="C16" s="55">
        <v>49.966666666666661</v>
      </c>
      <c r="D16" s="55">
        <v>49.610999999999997</v>
      </c>
      <c r="E16" s="55">
        <v>48.93</v>
      </c>
      <c r="F16" s="55">
        <v>46.042999999999999</v>
      </c>
      <c r="G16" s="56">
        <v>50.723000000000006</v>
      </c>
      <c r="H16" s="54">
        <f t="shared" si="0"/>
        <v>10.164411528353945</v>
      </c>
      <c r="I16" s="53">
        <f t="shared" ref="I16:I27" si="5">IF(OR(OR(G16=0,F16=0),F16=""),"",(F16/E16-1)*100)</f>
        <v>-5.9002656856734115</v>
      </c>
      <c r="J16" s="54">
        <f t="shared" si="1"/>
        <v>5.1950486085221623</v>
      </c>
      <c r="K16" s="53">
        <f t="shared" si="2"/>
        <v>4.7625467276346933</v>
      </c>
      <c r="L16" s="18"/>
      <c r="N16" s="23" t="s">
        <v>5</v>
      </c>
      <c r="O16" s="34">
        <f>J15</f>
        <v>17.268213344913619</v>
      </c>
    </row>
    <row r="17" spans="1:15">
      <c r="A17" s="16"/>
      <c r="B17" s="11" t="s">
        <v>21</v>
      </c>
      <c r="C17" s="55">
        <v>12.015333333333333</v>
      </c>
      <c r="D17" s="55">
        <v>20.037333333333333</v>
      </c>
      <c r="E17" s="55">
        <v>26.419333333333338</v>
      </c>
      <c r="F17" s="55">
        <v>41.179333333333325</v>
      </c>
      <c r="G17" s="56">
        <v>37.618000000000002</v>
      </c>
      <c r="H17" s="28">
        <f t="shared" si="0"/>
        <v>-8.6483511146367658</v>
      </c>
      <c r="I17" s="27">
        <f t="shared" si="5"/>
        <v>55.868177344873637</v>
      </c>
      <c r="J17" s="28">
        <f t="shared" si="1"/>
        <v>3.8528347801862406</v>
      </c>
      <c r="K17" s="27">
        <f t="shared" si="2"/>
        <v>4.2594639622275885</v>
      </c>
      <c r="L17" s="18"/>
      <c r="N17" s="23" t="s">
        <v>40</v>
      </c>
      <c r="O17" s="34">
        <f>100-O16</f>
        <v>82.731786655086381</v>
      </c>
    </row>
    <row r="18" spans="1:15">
      <c r="A18" s="16"/>
      <c r="B18" s="11" t="s">
        <v>25</v>
      </c>
      <c r="C18" s="25">
        <v>48.473333333333329</v>
      </c>
      <c r="D18" s="25">
        <v>74.546999999999997</v>
      </c>
      <c r="E18" s="25">
        <v>54.238666666666667</v>
      </c>
      <c r="F18" s="25">
        <v>80.063000000000002</v>
      </c>
      <c r="G18" s="26">
        <v>27.206</v>
      </c>
      <c r="H18" s="28">
        <f t="shared" si="0"/>
        <v>-66.019259832881602</v>
      </c>
      <c r="I18" s="27">
        <f t="shared" si="5"/>
        <v>47.612404434720609</v>
      </c>
      <c r="J18" s="28">
        <f t="shared" si="1"/>
        <v>2.7864379560249577</v>
      </c>
      <c r="K18" s="27">
        <f t="shared" si="2"/>
        <v>8.2814712041920924</v>
      </c>
      <c r="L18" s="18"/>
    </row>
    <row r="19" spans="1:15">
      <c r="A19" s="16"/>
      <c r="B19" s="11" t="s">
        <v>22</v>
      </c>
      <c r="C19" s="25">
        <v>10.824333333333334</v>
      </c>
      <c r="D19" s="25">
        <v>16.760000000000002</v>
      </c>
      <c r="E19" s="25">
        <v>11.865333333333332</v>
      </c>
      <c r="F19" s="25">
        <v>16.754333333333332</v>
      </c>
      <c r="G19" s="26">
        <v>18.379333333333335</v>
      </c>
      <c r="H19" s="28">
        <f t="shared" si="0"/>
        <v>9.6989833475916942</v>
      </c>
      <c r="I19" s="27">
        <f t="shared" si="5"/>
        <v>41.204067872794695</v>
      </c>
      <c r="J19" s="28">
        <f t="shared" si="1"/>
        <v>1.8824109390000263</v>
      </c>
      <c r="K19" s="27">
        <f t="shared" si="2"/>
        <v>1.7330168622888935</v>
      </c>
      <c r="L19" s="18"/>
    </row>
    <row r="20" spans="1:15">
      <c r="A20" s="16"/>
      <c r="B20" s="11" t="s">
        <v>27</v>
      </c>
      <c r="C20" s="25">
        <v>15.228666666666669</v>
      </c>
      <c r="D20" s="25">
        <v>21.85166666666667</v>
      </c>
      <c r="E20" s="25">
        <v>19.959000000000003</v>
      </c>
      <c r="F20" s="25">
        <v>23.275666666666666</v>
      </c>
      <c r="G20" s="26">
        <v>18.298333333333336</v>
      </c>
      <c r="H20" s="28">
        <f t="shared" si="0"/>
        <v>-21.384278287768332</v>
      </c>
      <c r="I20" s="27">
        <f t="shared" si="5"/>
        <v>16.617399001285939</v>
      </c>
      <c r="J20" s="28">
        <f t="shared" si="1"/>
        <v>1.8741149206791401</v>
      </c>
      <c r="K20" s="27">
        <f t="shared" si="2"/>
        <v>2.407563584406951</v>
      </c>
      <c r="L20" s="18"/>
    </row>
    <row r="21" spans="1:15">
      <c r="A21" s="16"/>
      <c r="B21" s="11" t="s">
        <v>20</v>
      </c>
      <c r="C21" s="25">
        <v>8.1919999999999984</v>
      </c>
      <c r="D21" s="25">
        <v>10.732666666666667</v>
      </c>
      <c r="E21" s="25">
        <v>12.472333333333333</v>
      </c>
      <c r="F21" s="25">
        <v>11.658333333333333</v>
      </c>
      <c r="G21" s="26">
        <v>13.269333333333334</v>
      </c>
      <c r="H21" s="28">
        <f t="shared" si="0"/>
        <v>13.818441744102937</v>
      </c>
      <c r="I21" s="27">
        <f t="shared" si="5"/>
        <v>-6.5264451987064653</v>
      </c>
      <c r="J21" s="28">
        <f t="shared" si="1"/>
        <v>1.3590448449293235</v>
      </c>
      <c r="K21" s="27">
        <f t="shared" si="2"/>
        <v>1.205902249339555</v>
      </c>
      <c r="L21" s="18"/>
    </row>
    <row r="22" spans="1:15">
      <c r="A22" s="16"/>
      <c r="B22" s="11" t="s">
        <v>8</v>
      </c>
      <c r="C22" s="25">
        <v>8.3153333333333332</v>
      </c>
      <c r="D22" s="25">
        <v>13.334666666666665</v>
      </c>
      <c r="E22" s="25">
        <v>13.540333333333331</v>
      </c>
      <c r="F22" s="25">
        <v>11.863</v>
      </c>
      <c r="G22" s="26">
        <v>13.257333333333333</v>
      </c>
      <c r="H22" s="28">
        <f t="shared" si="0"/>
        <v>11.753631740144431</v>
      </c>
      <c r="I22" s="27">
        <f t="shared" si="5"/>
        <v>-12.387681248615234</v>
      </c>
      <c r="J22" s="28">
        <f t="shared" si="1"/>
        <v>1.3578158051780811</v>
      </c>
      <c r="K22" s="27">
        <f t="shared" si="2"/>
        <v>1.2270723417225282</v>
      </c>
      <c r="L22" s="18"/>
    </row>
    <row r="23" spans="1:15">
      <c r="A23" s="16"/>
      <c r="B23" s="11" t="s">
        <v>24</v>
      </c>
      <c r="C23" s="25">
        <v>8.6850000000000005</v>
      </c>
      <c r="D23" s="25">
        <v>9.1440000000000001</v>
      </c>
      <c r="E23" s="25">
        <v>12.815333333333333</v>
      </c>
      <c r="F23" s="25">
        <v>10.023333333333333</v>
      </c>
      <c r="G23" s="26">
        <v>11.824999999999999</v>
      </c>
      <c r="H23" s="28">
        <f t="shared" si="0"/>
        <v>17.974725640172927</v>
      </c>
      <c r="I23" s="27">
        <f t="shared" si="5"/>
        <v>-21.78640170628934</v>
      </c>
      <c r="J23" s="28">
        <f t="shared" si="1"/>
        <v>1.21111625487007</v>
      </c>
      <c r="K23" s="27">
        <f t="shared" si="2"/>
        <v>1.0367828631205267</v>
      </c>
      <c r="L23" s="18"/>
    </row>
    <row r="24" spans="1:15">
      <c r="A24" s="16"/>
      <c r="B24" s="11" t="s">
        <v>9</v>
      </c>
      <c r="C24" s="25">
        <v>6.7676666666666661</v>
      </c>
      <c r="D24" s="25">
        <v>8.2850000000000001</v>
      </c>
      <c r="E24" s="25">
        <v>8.4766666666666666</v>
      </c>
      <c r="F24" s="25">
        <v>9.3023333333333333</v>
      </c>
      <c r="G24" s="26">
        <v>9.189333333333332</v>
      </c>
      <c r="H24" s="28">
        <f t="shared" si="0"/>
        <v>-1.214748987709191</v>
      </c>
      <c r="I24" s="27">
        <f t="shared" si="5"/>
        <v>9.7404640188753397</v>
      </c>
      <c r="J24" s="28">
        <f t="shared" si="1"/>
        <v>0.94117132950692284</v>
      </c>
      <c r="K24" s="27">
        <f t="shared" si="2"/>
        <v>0.96220483409060653</v>
      </c>
      <c r="L24" s="18"/>
    </row>
    <row r="25" spans="1:15">
      <c r="A25" s="16"/>
      <c r="B25" s="11" t="s">
        <v>11</v>
      </c>
      <c r="C25" s="25">
        <v>8.4519999999999982</v>
      </c>
      <c r="D25" s="25">
        <v>9.788666666666666</v>
      </c>
      <c r="E25" s="25">
        <v>9.2793333333333337</v>
      </c>
      <c r="F25" s="25">
        <v>7.2146666666666661</v>
      </c>
      <c r="G25" s="26">
        <v>7.806</v>
      </c>
      <c r="H25" s="28">
        <f t="shared" si="0"/>
        <v>8.1962668637959766</v>
      </c>
      <c r="I25" s="27">
        <f t="shared" si="5"/>
        <v>-22.250161649543799</v>
      </c>
      <c r="J25" s="28">
        <f t="shared" si="1"/>
        <v>0.79949035818315151</v>
      </c>
      <c r="K25" s="27">
        <f t="shared" si="2"/>
        <v>0.74626299598871559</v>
      </c>
      <c r="L25" s="18"/>
    </row>
    <row r="26" spans="1:15">
      <c r="A26" s="16"/>
      <c r="B26" s="11" t="s">
        <v>23</v>
      </c>
      <c r="C26" s="25">
        <v>3.9046666666666661</v>
      </c>
      <c r="D26" s="25">
        <v>7.77</v>
      </c>
      <c r="E26" s="25">
        <v>5.83</v>
      </c>
      <c r="F26" s="25">
        <v>9.1726666666666663</v>
      </c>
      <c r="G26" s="26">
        <v>7.12</v>
      </c>
      <c r="H26" s="28">
        <f t="shared" si="0"/>
        <v>-22.378079802311213</v>
      </c>
      <c r="I26" s="27">
        <f t="shared" si="5"/>
        <v>57.33562035448827</v>
      </c>
      <c r="J26" s="28">
        <f t="shared" si="1"/>
        <v>0.72923025240379702</v>
      </c>
      <c r="K26" s="27">
        <f t="shared" si="2"/>
        <v>0.94879251171768042</v>
      </c>
      <c r="L26" s="18"/>
    </row>
    <row r="27" spans="1:15">
      <c r="A27" s="16"/>
      <c r="B27" s="11" t="s">
        <v>6</v>
      </c>
      <c r="C27" s="25">
        <v>5.886333333333333</v>
      </c>
      <c r="D27" s="25">
        <v>6.1209999999999996</v>
      </c>
      <c r="E27" s="25">
        <v>3.8026666666666671</v>
      </c>
      <c r="F27" s="25">
        <v>6.3419999999999996</v>
      </c>
      <c r="G27" s="26">
        <v>6.2456666666666658</v>
      </c>
      <c r="H27" s="28">
        <f t="shared" si="0"/>
        <v>-1.5189740355303294</v>
      </c>
      <c r="I27" s="27">
        <f t="shared" si="5"/>
        <v>66.777699859747514</v>
      </c>
      <c r="J27" s="28">
        <f t="shared" si="1"/>
        <v>0.63968105052855528</v>
      </c>
      <c r="K27" s="27">
        <f t="shared" si="2"/>
        <v>0.65599703204958892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660.95433333333324</v>
      </c>
      <c r="D13" s="26">
        <v>715.67366666666658</v>
      </c>
      <c r="E13" s="26">
        <v>622.82533333333333</v>
      </c>
      <c r="F13" s="26">
        <v>1034.979</v>
      </c>
      <c r="G13" s="26">
        <v>966.39466666666669</v>
      </c>
      <c r="H13" s="28">
        <f t="shared" ref="H13:H27" si="0">IF(OR(OR(G13=0,F13=0),G13=""),"",(G13/F13-1)*100)</f>
        <v>-6.6266400896378919</v>
      </c>
      <c r="I13" s="27">
        <f>IF(OR(OR(G13=0,F13=0),F13=""),"",(F13/E13-1)*100)</f>
        <v>66.174839815978387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493.45966666666664</v>
      </c>
      <c r="D14" s="25">
        <f t="shared" ref="D14:G14" si="3">D13-SUM(D15:D27)</f>
        <v>510.10333333333324</v>
      </c>
      <c r="E14" s="25">
        <f t="shared" si="3"/>
        <v>423.245</v>
      </c>
      <c r="F14" s="25">
        <f t="shared" si="3"/>
        <v>773.58866666666677</v>
      </c>
      <c r="G14" s="26">
        <f t="shared" si="3"/>
        <v>726.11166666666668</v>
      </c>
      <c r="H14" s="54">
        <f t="shared" si="0"/>
        <v>-6.1372408937394045</v>
      </c>
      <c r="I14" s="53">
        <f t="shared" ref="I14" si="4">IF(OR(OR(G14=0,F14=0),F14=""),"",(F14/E14-1)*100)</f>
        <v>82.775618534576139</v>
      </c>
      <c r="J14" s="54">
        <f t="shared" si="1"/>
        <v>75.136141755749208</v>
      </c>
      <c r="K14" s="53">
        <f t="shared" si="2"/>
        <v>74.744382897301946</v>
      </c>
      <c r="L14" s="18"/>
    </row>
    <row r="15" spans="1:15">
      <c r="A15" s="16"/>
      <c r="B15" s="12" t="s">
        <v>5</v>
      </c>
      <c r="C15" s="109">
        <v>55.954333333333331</v>
      </c>
      <c r="D15" s="109">
        <v>63.829666666666668</v>
      </c>
      <c r="E15" s="109">
        <v>59.598333333333336</v>
      </c>
      <c r="F15" s="109">
        <v>64.752666666666656</v>
      </c>
      <c r="G15" s="109">
        <v>103.94066666666667</v>
      </c>
      <c r="H15" s="50">
        <f t="shared" si="0"/>
        <v>60.519515283797865</v>
      </c>
      <c r="I15" s="36">
        <f>IF(OR(OR(G15=0,F15=0),F15=""),"",(F15/E15-1)*100)</f>
        <v>8.6484521379232895</v>
      </c>
      <c r="J15" s="50">
        <f t="shared" si="1"/>
        <v>10.755509136363887</v>
      </c>
      <c r="K15" s="36">
        <f t="shared" si="2"/>
        <v>6.2564232382170708</v>
      </c>
      <c r="L15" s="18"/>
    </row>
    <row r="16" spans="1:15">
      <c r="A16" s="16"/>
      <c r="B16" s="11" t="s">
        <v>26</v>
      </c>
      <c r="C16" s="55">
        <v>20.940666666666669</v>
      </c>
      <c r="D16" s="55">
        <v>26.549333333333333</v>
      </c>
      <c r="E16" s="55">
        <v>22.047333333333331</v>
      </c>
      <c r="F16" s="55">
        <v>35.732999999999997</v>
      </c>
      <c r="G16" s="56">
        <v>34.645000000000003</v>
      </c>
      <c r="H16" s="54">
        <f t="shared" si="0"/>
        <v>-3.0448045224302334</v>
      </c>
      <c r="I16" s="53">
        <f t="shared" ref="I16:I27" si="5">IF(OR(OR(G16=0,F16=0),F16=""),"",(F16/E16-1)*100)</f>
        <v>62.074022557527741</v>
      </c>
      <c r="J16" s="54">
        <f t="shared" si="1"/>
        <v>3.584974254824806</v>
      </c>
      <c r="K16" s="53">
        <f t="shared" si="2"/>
        <v>3.452533819526773</v>
      </c>
      <c r="L16" s="18"/>
      <c r="N16" s="23" t="s">
        <v>5</v>
      </c>
      <c r="O16" s="34">
        <f>J15</f>
        <v>10.755509136363887</v>
      </c>
    </row>
    <row r="17" spans="1:15">
      <c r="A17" s="16"/>
      <c r="B17" s="11" t="s">
        <v>27</v>
      </c>
      <c r="C17" s="55">
        <v>14.061333333333332</v>
      </c>
      <c r="D17" s="55">
        <v>17.675999999999998</v>
      </c>
      <c r="E17" s="55">
        <v>14.654999999999999</v>
      </c>
      <c r="F17" s="55">
        <v>21.327333333333332</v>
      </c>
      <c r="G17" s="56">
        <v>23.757333333333332</v>
      </c>
      <c r="H17" s="28">
        <f t="shared" si="0"/>
        <v>11.393829514550969</v>
      </c>
      <c r="I17" s="27">
        <f t="shared" si="5"/>
        <v>45.529398385079034</v>
      </c>
      <c r="J17" s="28">
        <f t="shared" si="1"/>
        <v>2.4583469003692073</v>
      </c>
      <c r="K17" s="27">
        <f t="shared" si="2"/>
        <v>2.0606537266295577</v>
      </c>
      <c r="L17" s="18"/>
      <c r="N17" s="23" t="s">
        <v>40</v>
      </c>
      <c r="O17" s="34">
        <f>100-O16</f>
        <v>89.244490863636116</v>
      </c>
    </row>
    <row r="18" spans="1:15">
      <c r="A18" s="16"/>
      <c r="B18" s="11" t="s">
        <v>21</v>
      </c>
      <c r="C18" s="25">
        <v>9.2696666666666676</v>
      </c>
      <c r="D18" s="25">
        <v>13.218666666666666</v>
      </c>
      <c r="E18" s="25">
        <v>14.13</v>
      </c>
      <c r="F18" s="25">
        <v>24.676333333333332</v>
      </c>
      <c r="G18" s="26">
        <v>15.187333333333333</v>
      </c>
      <c r="H18" s="28">
        <f t="shared" si="0"/>
        <v>-38.453849167218245</v>
      </c>
      <c r="I18" s="27">
        <f t="shared" si="5"/>
        <v>74.637886293937242</v>
      </c>
      <c r="J18" s="28">
        <f t="shared" si="1"/>
        <v>1.5715456487066706</v>
      </c>
      <c r="K18" s="27">
        <f t="shared" si="2"/>
        <v>2.384235171277227</v>
      </c>
      <c r="L18" s="18"/>
    </row>
    <row r="19" spans="1:15">
      <c r="A19" s="16"/>
      <c r="B19" s="11" t="s">
        <v>20</v>
      </c>
      <c r="C19" s="25">
        <v>8.8710000000000004</v>
      </c>
      <c r="D19" s="25">
        <v>7.4839999999999991</v>
      </c>
      <c r="E19" s="25">
        <v>7.998333333333334</v>
      </c>
      <c r="F19" s="25">
        <v>11.083333333333334</v>
      </c>
      <c r="G19" s="26">
        <v>11.837999999999999</v>
      </c>
      <c r="H19" s="28">
        <f t="shared" si="0"/>
        <v>6.8090225563909534</v>
      </c>
      <c r="I19" s="27">
        <f t="shared" si="5"/>
        <v>38.570535528235041</v>
      </c>
      <c r="J19" s="28">
        <f t="shared" si="1"/>
        <v>1.2249653695660569</v>
      </c>
      <c r="K19" s="27">
        <f t="shared" si="2"/>
        <v>1.0708751900602169</v>
      </c>
      <c r="L19" s="18"/>
    </row>
    <row r="20" spans="1:15">
      <c r="A20" s="16"/>
      <c r="B20" s="11" t="s">
        <v>22</v>
      </c>
      <c r="C20" s="25">
        <v>7.48</v>
      </c>
      <c r="D20" s="25">
        <v>11.472999999999999</v>
      </c>
      <c r="E20" s="25">
        <v>13.318666666666665</v>
      </c>
      <c r="F20" s="25">
        <v>13.950333333333333</v>
      </c>
      <c r="G20" s="26">
        <v>10.654999999999999</v>
      </c>
      <c r="H20" s="28">
        <f t="shared" si="0"/>
        <v>-23.621896728871473</v>
      </c>
      <c r="I20" s="27">
        <f t="shared" si="5"/>
        <v>4.7427169886875564</v>
      </c>
      <c r="J20" s="28">
        <f t="shared" si="1"/>
        <v>1.102551614523259</v>
      </c>
      <c r="K20" s="27">
        <f t="shared" si="2"/>
        <v>1.3478856414800042</v>
      </c>
      <c r="L20" s="18"/>
    </row>
    <row r="21" spans="1:15">
      <c r="A21" s="16"/>
      <c r="B21" s="11" t="s">
        <v>8</v>
      </c>
      <c r="C21" s="25">
        <v>11.611333333333334</v>
      </c>
      <c r="D21" s="25">
        <v>15.370666666666667</v>
      </c>
      <c r="E21" s="25">
        <v>16.299333333333333</v>
      </c>
      <c r="F21" s="25">
        <v>16.779666666666667</v>
      </c>
      <c r="G21" s="26">
        <v>9.1379999999999999</v>
      </c>
      <c r="H21" s="28">
        <f t="shared" si="0"/>
        <v>-45.541230457498159</v>
      </c>
      <c r="I21" s="27">
        <f t="shared" si="5"/>
        <v>2.9469507955335539</v>
      </c>
      <c r="J21" s="28">
        <f t="shared" si="1"/>
        <v>0.9455764104658414</v>
      </c>
      <c r="K21" s="27">
        <f t="shared" si="2"/>
        <v>1.6212567275922185</v>
      </c>
      <c r="L21" s="18"/>
    </row>
    <row r="22" spans="1:15">
      <c r="A22" s="16"/>
      <c r="B22" s="11" t="s">
        <v>9</v>
      </c>
      <c r="C22" s="25">
        <v>3.734666666666667</v>
      </c>
      <c r="D22" s="25">
        <v>8.3680000000000003</v>
      </c>
      <c r="E22" s="25">
        <v>8.0716666666666672</v>
      </c>
      <c r="F22" s="25">
        <v>10.226999999999999</v>
      </c>
      <c r="G22" s="26">
        <v>7.8563333333333327</v>
      </c>
      <c r="H22" s="28">
        <f t="shared" si="0"/>
        <v>-23.180469997718454</v>
      </c>
      <c r="I22" s="27">
        <f t="shared" si="5"/>
        <v>26.70245715465618</v>
      </c>
      <c r="J22" s="28">
        <f t="shared" si="1"/>
        <v>0.81295288605345506</v>
      </c>
      <c r="K22" s="27">
        <f t="shared" si="2"/>
        <v>0.98813599116503792</v>
      </c>
      <c r="L22" s="18"/>
    </row>
    <row r="23" spans="1:15">
      <c r="A23" s="16"/>
      <c r="B23" s="11" t="s">
        <v>24</v>
      </c>
      <c r="C23" s="25">
        <v>4.7573333333333334</v>
      </c>
      <c r="D23" s="25">
        <v>6.585</v>
      </c>
      <c r="E23" s="25">
        <v>8.9879999999999995</v>
      </c>
      <c r="F23" s="25">
        <v>9.6706666666666674</v>
      </c>
      <c r="G23" s="26">
        <v>7.1729999999999992</v>
      </c>
      <c r="H23" s="28">
        <f t="shared" si="0"/>
        <v>-25.827243899076258</v>
      </c>
      <c r="I23" s="27">
        <f t="shared" si="5"/>
        <v>7.5953122682094865</v>
      </c>
      <c r="J23" s="28">
        <f t="shared" si="1"/>
        <v>0.74224333467623982</v>
      </c>
      <c r="K23" s="27">
        <f t="shared" si="2"/>
        <v>0.93438288763991029</v>
      </c>
      <c r="L23" s="18"/>
    </row>
    <row r="24" spans="1:15">
      <c r="A24" s="16"/>
      <c r="B24" s="11" t="s">
        <v>6</v>
      </c>
      <c r="C24" s="25">
        <v>4.5373333333333337</v>
      </c>
      <c r="D24" s="25">
        <v>6.6559999999999997</v>
      </c>
      <c r="E24" s="25">
        <v>4.7433333333333332</v>
      </c>
      <c r="F24" s="25">
        <v>7.3929999999999998</v>
      </c>
      <c r="G24" s="26">
        <v>5.3069999999999995</v>
      </c>
      <c r="H24" s="28">
        <f t="shared" si="0"/>
        <v>-28.215879886379014</v>
      </c>
      <c r="I24" s="27">
        <f t="shared" si="5"/>
        <v>55.860857343640191</v>
      </c>
      <c r="J24" s="28">
        <f t="shared" si="1"/>
        <v>0.5491545207203129</v>
      </c>
      <c r="K24" s="27">
        <f t="shared" si="2"/>
        <v>0.71431401023595642</v>
      </c>
      <c r="L24" s="18"/>
    </row>
    <row r="25" spans="1:15">
      <c r="A25" s="16"/>
      <c r="B25" s="11" t="s">
        <v>11</v>
      </c>
      <c r="C25" s="25">
        <v>5.2910000000000004</v>
      </c>
      <c r="D25" s="25">
        <v>3.92</v>
      </c>
      <c r="E25" s="25">
        <v>3.2406666666666664</v>
      </c>
      <c r="F25" s="25">
        <v>6.1276666666666673</v>
      </c>
      <c r="G25" s="26">
        <v>5.1933333333333334</v>
      </c>
      <c r="H25" s="28">
        <f t="shared" si="0"/>
        <v>-15.247783278028626</v>
      </c>
      <c r="I25" s="27">
        <f t="shared" si="5"/>
        <v>89.086607693890187</v>
      </c>
      <c r="J25" s="28">
        <f t="shared" si="1"/>
        <v>0.53739259046683474</v>
      </c>
      <c r="K25" s="27">
        <f t="shared" si="2"/>
        <v>0.59205710131960809</v>
      </c>
      <c r="L25" s="18"/>
    </row>
    <row r="26" spans="1:15">
      <c r="A26" s="16"/>
      <c r="B26" s="11" t="s">
        <v>25</v>
      </c>
      <c r="C26" s="25">
        <v>17.397000000000002</v>
      </c>
      <c r="D26" s="25">
        <v>21.158666666666665</v>
      </c>
      <c r="E26" s="25">
        <v>24.322666666666667</v>
      </c>
      <c r="F26" s="25">
        <v>35.478666666666669</v>
      </c>
      <c r="G26" s="26">
        <v>2.8423333333333338</v>
      </c>
      <c r="H26" s="28">
        <f t="shared" si="0"/>
        <v>-91.988612875342923</v>
      </c>
      <c r="I26" s="27">
        <f t="shared" si="5"/>
        <v>45.866681284946843</v>
      </c>
      <c r="J26" s="28">
        <f t="shared" si="1"/>
        <v>0.29411724126512845</v>
      </c>
      <c r="K26" s="27">
        <f t="shared" si="2"/>
        <v>3.4279600520074962</v>
      </c>
      <c r="L26" s="18"/>
    </row>
    <row r="27" spans="1:15">
      <c r="A27" s="16"/>
      <c r="B27" s="11" t="s">
        <v>23</v>
      </c>
      <c r="C27" s="25">
        <v>3.589</v>
      </c>
      <c r="D27" s="25">
        <v>3.2813333333333339</v>
      </c>
      <c r="E27" s="25">
        <v>2.1669999999999998</v>
      </c>
      <c r="F27" s="25">
        <v>4.1906666666666661</v>
      </c>
      <c r="G27" s="26">
        <v>2.7496666666666667</v>
      </c>
      <c r="H27" s="28">
        <f t="shared" si="0"/>
        <v>-34.3859370028635</v>
      </c>
      <c r="I27" s="27">
        <f t="shared" si="5"/>
        <v>93.385632979541583</v>
      </c>
      <c r="J27" s="28">
        <f t="shared" si="1"/>
        <v>0.28452833624909629</v>
      </c>
      <c r="K27" s="27">
        <f t="shared" si="2"/>
        <v>0.40490354554697883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64.682666666666663</v>
      </c>
      <c r="D13" s="26">
        <v>71.784000000000006</v>
      </c>
      <c r="E13" s="26">
        <v>87.483999999999995</v>
      </c>
      <c r="F13" s="26">
        <v>99.34333333333332</v>
      </c>
      <c r="G13" s="26">
        <v>107.18133333333334</v>
      </c>
      <c r="H13" s="28">
        <f t="shared" ref="H13:H27" si="0">IF(OR(OR(G13=0,F13=0),G13=""),"",(G13/F13-1)*100)</f>
        <v>7.8898097506962639</v>
      </c>
      <c r="I13" s="27">
        <f>IF(OR(OR(G13=0,F13=0),F13=""),"",(F13/E13-1)*100)</f>
        <v>13.556002621431729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47.245999999999995</v>
      </c>
      <c r="D14" s="25">
        <f t="shared" ref="D14:F14" si="3">D13-SUM(D15:D27)</f>
        <v>49.219333333333338</v>
      </c>
      <c r="E14" s="25">
        <f t="shared" si="3"/>
        <v>71.85499999999999</v>
      </c>
      <c r="F14" s="25">
        <f t="shared" si="3"/>
        <v>71.490999999999985</v>
      </c>
      <c r="G14" s="26">
        <f>G13-SUM(G15:G27)</f>
        <v>83.698333333333338</v>
      </c>
      <c r="H14" s="54">
        <f t="shared" si="0"/>
        <v>17.075342817044593</v>
      </c>
      <c r="I14" s="53">
        <f t="shared" ref="I14" si="4">IF(OR(OR(G14=0,F14=0),F14=""),"",(F14/E14-1)*100)</f>
        <v>-0.50657574281539608</v>
      </c>
      <c r="J14" s="54">
        <f t="shared" si="1"/>
        <v>78.090401313661587</v>
      </c>
      <c r="K14" s="53">
        <f t="shared" si="2"/>
        <v>71.96356071536421</v>
      </c>
      <c r="L14" s="18"/>
    </row>
    <row r="15" spans="1:15">
      <c r="A15" s="16"/>
      <c r="B15" s="12" t="s">
        <v>5</v>
      </c>
      <c r="C15" s="109">
        <v>5.3023333333333333</v>
      </c>
      <c r="D15" s="109">
        <v>5.9850000000000003</v>
      </c>
      <c r="E15" s="109">
        <v>5.9013333333333335</v>
      </c>
      <c r="F15" s="109">
        <v>8.5673333333333321</v>
      </c>
      <c r="G15" s="109">
        <v>8.4743333333333322</v>
      </c>
      <c r="H15" s="50">
        <f t="shared" si="0"/>
        <v>-1.0855186366819702</v>
      </c>
      <c r="I15" s="50">
        <f>IF(OR(OR(G15=0,F15=0),F15=""),"",(F15/E15-1)*100)</f>
        <v>45.17623136014457</v>
      </c>
      <c r="J15" s="50">
        <f t="shared" si="1"/>
        <v>7.9065384519692472</v>
      </c>
      <c r="K15" s="50">
        <f t="shared" si="2"/>
        <v>8.6239640304667304</v>
      </c>
      <c r="L15" s="18"/>
    </row>
    <row r="16" spans="1:15">
      <c r="A16" s="16"/>
      <c r="B16" s="11" t="s">
        <v>26</v>
      </c>
      <c r="C16" s="25">
        <v>4.0963333333333329</v>
      </c>
      <c r="D16" s="25">
        <v>4.2876666666666665</v>
      </c>
      <c r="E16" s="25">
        <v>2.4243333333333332</v>
      </c>
      <c r="F16" s="25">
        <v>8.89</v>
      </c>
      <c r="G16" s="26">
        <v>4.9976666666666665</v>
      </c>
      <c r="H16" s="28">
        <f t="shared" si="0"/>
        <v>-43.783277090363711</v>
      </c>
      <c r="I16" s="27">
        <f t="shared" ref="I16:I27" si="5">IF(OR(OR(G16=0,F16=0),F16=""),"",(F16/E16-1)*100)</f>
        <v>266.6987487969202</v>
      </c>
      <c r="J16" s="28">
        <f t="shared" si="1"/>
        <v>4.6628144204214657</v>
      </c>
      <c r="K16" s="27">
        <f t="shared" si="2"/>
        <v>8.9487635472938987</v>
      </c>
      <c r="L16" s="18"/>
      <c r="N16" s="23" t="s">
        <v>5</v>
      </c>
      <c r="O16" s="34">
        <f>J16</f>
        <v>4.6628144204214657</v>
      </c>
    </row>
    <row r="17" spans="1:15">
      <c r="A17" s="16"/>
      <c r="B17" s="11" t="s">
        <v>25</v>
      </c>
      <c r="C17" s="55">
        <v>2.3283333333333331</v>
      </c>
      <c r="D17" s="55">
        <v>3.5890000000000004</v>
      </c>
      <c r="E17" s="55">
        <v>2.972</v>
      </c>
      <c r="F17" s="55">
        <v>3.1086666666666662</v>
      </c>
      <c r="G17" s="56">
        <v>4.4080000000000004</v>
      </c>
      <c r="H17" s="28">
        <f t="shared" si="0"/>
        <v>41.797126313532097</v>
      </c>
      <c r="I17" s="27">
        <f t="shared" si="5"/>
        <v>4.5984746523104469</v>
      </c>
      <c r="J17" s="28">
        <f t="shared" si="1"/>
        <v>4.1126564327121642</v>
      </c>
      <c r="K17" s="27">
        <f t="shared" si="2"/>
        <v>3.1292151796798979</v>
      </c>
      <c r="L17" s="18"/>
      <c r="N17" s="23" t="s">
        <v>40</v>
      </c>
      <c r="O17" s="34">
        <f>100-O16</f>
        <v>95.337185579578531</v>
      </c>
    </row>
    <row r="18" spans="1:15">
      <c r="A18" s="16"/>
      <c r="B18" s="11" t="s">
        <v>21</v>
      </c>
      <c r="C18" s="25">
        <v>0.22233333333333336</v>
      </c>
      <c r="D18" s="25">
        <v>1.0469999999999999</v>
      </c>
      <c r="E18" s="25">
        <v>8.7666666666666671E-2</v>
      </c>
      <c r="F18" s="25">
        <v>1.1320000000000001</v>
      </c>
      <c r="G18" s="26">
        <v>1.032</v>
      </c>
      <c r="H18" s="28">
        <f t="shared" si="0"/>
        <v>-8.8339222614841066</v>
      </c>
      <c r="I18" s="27">
        <f t="shared" si="5"/>
        <v>1191.2547528517111</v>
      </c>
      <c r="J18" s="28">
        <f t="shared" si="1"/>
        <v>0.96285422834821977</v>
      </c>
      <c r="K18" s="27">
        <f t="shared" si="2"/>
        <v>1.1394826024225753</v>
      </c>
      <c r="L18" s="18"/>
    </row>
    <row r="19" spans="1:15">
      <c r="A19" s="16"/>
      <c r="B19" s="11" t="s">
        <v>27</v>
      </c>
      <c r="C19" s="25">
        <v>1.0726666666666667</v>
      </c>
      <c r="D19" s="25">
        <v>1.0203333333333333</v>
      </c>
      <c r="E19" s="25">
        <v>0</v>
      </c>
      <c r="F19" s="25">
        <v>1.268</v>
      </c>
      <c r="G19" s="26">
        <v>1</v>
      </c>
      <c r="H19" s="28">
        <f t="shared" si="0"/>
        <v>-21.135646687697161</v>
      </c>
      <c r="I19" s="27"/>
      <c r="J19" s="28">
        <f t="shared" si="1"/>
        <v>0.9329982832831587</v>
      </c>
      <c r="K19" s="27">
        <f t="shared" si="2"/>
        <v>1.2763815723249339</v>
      </c>
      <c r="L19" s="18"/>
    </row>
    <row r="20" spans="1:15">
      <c r="A20" s="16"/>
      <c r="B20" s="11" t="s">
        <v>8</v>
      </c>
      <c r="C20" s="25">
        <v>1.6243333333333332</v>
      </c>
      <c r="D20" s="25">
        <v>2.6776666666666666</v>
      </c>
      <c r="E20" s="25">
        <v>0.89533333333333331</v>
      </c>
      <c r="F20" s="25">
        <v>1.1126666666666667</v>
      </c>
      <c r="G20" s="26">
        <v>0.88500000000000001</v>
      </c>
      <c r="H20" s="28">
        <f t="shared" si="0"/>
        <v>-20.461354104254049</v>
      </c>
      <c r="I20" s="27">
        <f t="shared" si="5"/>
        <v>24.274013402829485</v>
      </c>
      <c r="J20" s="28">
        <f t="shared" si="1"/>
        <v>0.82570348070559552</v>
      </c>
      <c r="K20" s="27">
        <f t="shared" si="2"/>
        <v>1.1200214743482202</v>
      </c>
      <c r="L20" s="18"/>
    </row>
    <row r="21" spans="1:15">
      <c r="A21" s="16"/>
      <c r="B21" s="11" t="s">
        <v>22</v>
      </c>
      <c r="C21" s="25">
        <v>0.78600000000000003</v>
      </c>
      <c r="D21" s="25">
        <v>0.55500000000000005</v>
      </c>
      <c r="E21" s="25">
        <v>1.5289999999999999</v>
      </c>
      <c r="F21" s="25">
        <v>1.5153333333333332</v>
      </c>
      <c r="G21" s="26">
        <v>0.60899999999999999</v>
      </c>
      <c r="H21" s="28">
        <f t="shared" si="0"/>
        <v>-59.810822701275846</v>
      </c>
      <c r="I21" s="27">
        <f t="shared" si="5"/>
        <v>-0.89383039023327449</v>
      </c>
      <c r="J21" s="28">
        <f t="shared" si="1"/>
        <v>0.5681959545194436</v>
      </c>
      <c r="K21" s="27">
        <f t="shared" si="2"/>
        <v>1.525349797000302</v>
      </c>
      <c r="L21" s="18"/>
    </row>
    <row r="22" spans="1:15">
      <c r="A22" s="16"/>
      <c r="B22" s="11" t="s">
        <v>11</v>
      </c>
      <c r="C22" s="25">
        <v>0.24466666666666667</v>
      </c>
      <c r="D22" s="25">
        <v>0.8826666666666666</v>
      </c>
      <c r="E22" s="25">
        <v>0.19066666666666668</v>
      </c>
      <c r="F22" s="25">
        <v>0.12666666666666668</v>
      </c>
      <c r="G22" s="26">
        <v>0.52433333333333332</v>
      </c>
      <c r="H22" s="28">
        <f t="shared" si="0"/>
        <v>313.9473684210526</v>
      </c>
      <c r="I22" s="27">
        <f t="shared" si="5"/>
        <v>-33.56643356643356</v>
      </c>
      <c r="J22" s="28">
        <f t="shared" si="1"/>
        <v>0.48920209986813618</v>
      </c>
      <c r="K22" s="27">
        <f t="shared" si="2"/>
        <v>0.12750394255611855</v>
      </c>
      <c r="L22" s="18"/>
    </row>
    <row r="23" spans="1:15">
      <c r="A23" s="16"/>
      <c r="B23" s="11" t="s">
        <v>24</v>
      </c>
      <c r="C23" s="25">
        <v>0.6333333333333333</v>
      </c>
      <c r="D23" s="25">
        <v>0.4996666666666667</v>
      </c>
      <c r="E23" s="25">
        <v>0.68866666666666665</v>
      </c>
      <c r="F23" s="25">
        <v>0.65233333333333332</v>
      </c>
      <c r="G23" s="26">
        <v>0.48866666666666664</v>
      </c>
      <c r="H23" s="28">
        <f t="shared" si="0"/>
        <v>-25.089422585590192</v>
      </c>
      <c r="I23" s="27">
        <f t="shared" si="5"/>
        <v>-5.2758954501452067</v>
      </c>
      <c r="J23" s="28">
        <f t="shared" si="1"/>
        <v>0.45592516109770348</v>
      </c>
      <c r="K23" s="27">
        <f t="shared" si="2"/>
        <v>0.65664530416401046</v>
      </c>
      <c r="L23" s="18"/>
    </row>
    <row r="24" spans="1:15">
      <c r="A24" s="16"/>
      <c r="B24" s="11" t="s">
        <v>9</v>
      </c>
      <c r="C24" s="25">
        <v>0.23099999999999998</v>
      </c>
      <c r="D24" s="25">
        <v>0.53166666666666662</v>
      </c>
      <c r="E24" s="25">
        <v>0.36</v>
      </c>
      <c r="F24" s="25">
        <v>0.66933333333333334</v>
      </c>
      <c r="G24" s="26">
        <v>0.43733333333333335</v>
      </c>
      <c r="H24" s="28">
        <f t="shared" si="0"/>
        <v>-34.661354581673308</v>
      </c>
      <c r="I24" s="27">
        <f t="shared" si="5"/>
        <v>85.925925925925938</v>
      </c>
      <c r="J24" s="28">
        <f t="shared" si="1"/>
        <v>0.40803124922250145</v>
      </c>
      <c r="K24" s="27">
        <f t="shared" si="2"/>
        <v>0.67375767540180531</v>
      </c>
      <c r="L24" s="18"/>
    </row>
    <row r="25" spans="1:15">
      <c r="A25" s="16"/>
      <c r="B25" s="11" t="s">
        <v>20</v>
      </c>
      <c r="C25" s="25">
        <v>0.4423333333333333</v>
      </c>
      <c r="D25" s="25">
        <v>0.36699999999999999</v>
      </c>
      <c r="E25" s="25">
        <v>0.27166666666666667</v>
      </c>
      <c r="F25" s="25">
        <v>0.60733333333333339</v>
      </c>
      <c r="G25" s="26">
        <v>0.40766666666666662</v>
      </c>
      <c r="H25" s="28">
        <f t="shared" si="0"/>
        <v>-32.875960482985747</v>
      </c>
      <c r="I25" s="27">
        <f t="shared" si="5"/>
        <v>123.55828220858899</v>
      </c>
      <c r="J25" s="28">
        <f t="shared" si="1"/>
        <v>0.38035230015176769</v>
      </c>
      <c r="K25" s="27">
        <f t="shared" si="2"/>
        <v>0.61134785088749466</v>
      </c>
      <c r="L25" s="18"/>
    </row>
    <row r="26" spans="1:15">
      <c r="A26" s="16"/>
      <c r="B26" s="11" t="s">
        <v>23</v>
      </c>
      <c r="C26" s="25">
        <v>0.17400000000000002</v>
      </c>
      <c r="D26" s="25">
        <v>0.60199999999999998</v>
      </c>
      <c r="E26" s="25">
        <v>9.6000000000000016E-2</v>
      </c>
      <c r="F26" s="25">
        <v>0.20266666666666666</v>
      </c>
      <c r="G26" s="26">
        <v>0.219</v>
      </c>
      <c r="H26" s="28">
        <f t="shared" si="0"/>
        <v>8.0592105263157965</v>
      </c>
      <c r="I26" s="27">
        <f t="shared" si="5"/>
        <v>111.11111111111107</v>
      </c>
      <c r="J26" s="28">
        <f t="shared" si="1"/>
        <v>0.20432662403901178</v>
      </c>
      <c r="K26" s="27">
        <f t="shared" si="2"/>
        <v>0.20400630808978965</v>
      </c>
      <c r="L26" s="18"/>
    </row>
    <row r="27" spans="1:15">
      <c r="A27" s="16"/>
      <c r="B27" s="11" t="s">
        <v>6</v>
      </c>
      <c r="C27" s="25">
        <v>0.27900000000000003</v>
      </c>
      <c r="D27" s="25">
        <v>0.52</v>
      </c>
      <c r="E27" s="25">
        <v>0.21233333333333335</v>
      </c>
      <c r="F27" s="25">
        <v>0</v>
      </c>
      <c r="G27" s="26">
        <v>0</v>
      </c>
      <c r="H27" s="28" t="str">
        <f t="shared" si="0"/>
        <v/>
      </c>
      <c r="I27" s="27" t="str">
        <f t="shared" si="5"/>
        <v/>
      </c>
      <c r="J27" s="28" t="str">
        <f t="shared" si="1"/>
        <v/>
      </c>
      <c r="K27" s="27" t="str">
        <f t="shared" si="2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1101.5146666666667</v>
      </c>
      <c r="D13" s="26">
        <v>1084.0653333333335</v>
      </c>
      <c r="E13" s="26">
        <v>903.74666666666678</v>
      </c>
      <c r="F13" s="26">
        <v>751.26266666666663</v>
      </c>
      <c r="G13" s="26">
        <v>786</v>
      </c>
      <c r="H13" s="28">
        <f t="shared" ref="H13:H25" si="0">IF(OR(OR(G13=0,F13=0),G13=""),"",(G13/F13-1)*100)</f>
        <v>4.6238599193890506</v>
      </c>
      <c r="I13" s="27">
        <f>IF(OR(OR(G13=0,F13=0),F13=""),"",(F13/E13-1)*100)</f>
        <v>-16.872427376403433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1091.2223333333334</v>
      </c>
      <c r="D14" s="25">
        <f t="shared" ref="D14:G14" si="3">D13-SUM(D15:D27)</f>
        <v>1077.7426666666668</v>
      </c>
      <c r="E14" s="25">
        <f t="shared" si="3"/>
        <v>897.3555273333335</v>
      </c>
      <c r="F14" s="25">
        <f t="shared" si="3"/>
        <v>742.86099999999999</v>
      </c>
      <c r="G14" s="26">
        <f t="shared" si="3"/>
        <v>773.62900000000002</v>
      </c>
      <c r="H14" s="54">
        <f t="shared" si="0"/>
        <v>4.1418246482181731</v>
      </c>
      <c r="I14" s="53">
        <f t="shared" ref="I14" si="4">IF(OR(OR(G14=0,F14=0),F14=""),"",(F14/E14-1)*100)</f>
        <v>-17.21664631547365</v>
      </c>
      <c r="J14" s="54">
        <f t="shared" si="1"/>
        <v>98.426081424936385</v>
      </c>
      <c r="K14" s="53">
        <f t="shared" si="2"/>
        <v>98.881660564347669</v>
      </c>
      <c r="L14" s="18"/>
    </row>
    <row r="15" spans="1:15">
      <c r="A15" s="16"/>
      <c r="B15" s="11" t="s">
        <v>25</v>
      </c>
      <c r="C15" s="25">
        <v>1.5513333333333332</v>
      </c>
      <c r="D15" s="25">
        <v>0.16566666666666666</v>
      </c>
      <c r="E15" s="25">
        <v>0.33300000000000002</v>
      </c>
      <c r="F15" s="25">
        <v>0.69433333333333336</v>
      </c>
      <c r="G15" s="26">
        <v>2.7006666666666668</v>
      </c>
      <c r="H15" s="28">
        <f t="shared" si="0"/>
        <v>288.95823331733078</v>
      </c>
      <c r="I15" s="27">
        <f>IF(OR(OR(G15=0,F15=0),F15=""),"",(F15/E15-1)*100)</f>
        <v>108.5085085085085</v>
      </c>
      <c r="J15" s="28">
        <f t="shared" si="1"/>
        <v>0.34359626802374893</v>
      </c>
      <c r="K15" s="27">
        <f t="shared" si="2"/>
        <v>9.2422179903344961E-2</v>
      </c>
      <c r="L15" s="18"/>
    </row>
    <row r="16" spans="1:15">
      <c r="A16" s="16"/>
      <c r="B16" s="12" t="s">
        <v>5</v>
      </c>
      <c r="C16" s="109">
        <v>2.3149999999999999</v>
      </c>
      <c r="D16" s="109">
        <v>0</v>
      </c>
      <c r="E16" s="109">
        <v>0.91200000000000003</v>
      </c>
      <c r="F16" s="109">
        <v>0.82200000000000006</v>
      </c>
      <c r="G16" s="109">
        <v>2.2176666666666667</v>
      </c>
      <c r="H16" s="50">
        <f t="shared" si="0"/>
        <v>169.78913219789132</v>
      </c>
      <c r="I16" s="50">
        <f t="shared" ref="I16:I25" si="5">IF(OR(OR(G16=0,F16=0),F16=""),"",(F16/E16-1)*100)</f>
        <v>-9.8684210526315717</v>
      </c>
      <c r="J16" s="50">
        <f t="shared" si="1"/>
        <v>0.28214588634435961</v>
      </c>
      <c r="K16" s="50">
        <f t="shared" si="2"/>
        <v>0.10941579243478093</v>
      </c>
      <c r="L16" s="18"/>
      <c r="N16" s="23" t="s">
        <v>5</v>
      </c>
      <c r="O16" s="170">
        <f>+J16</f>
        <v>0.28214588634435961</v>
      </c>
    </row>
    <row r="17" spans="1:15">
      <c r="A17" s="16"/>
      <c r="B17" s="11" t="s">
        <v>24</v>
      </c>
      <c r="C17" s="25">
        <v>2.4013333333333335</v>
      </c>
      <c r="D17" s="25">
        <v>2.3843333333333332</v>
      </c>
      <c r="E17" s="25">
        <v>1.3786666666666667</v>
      </c>
      <c r="F17" s="25">
        <v>2.0556666666666668</v>
      </c>
      <c r="G17" s="26">
        <v>1.9003333333333332</v>
      </c>
      <c r="H17" s="28">
        <f t="shared" si="0"/>
        <v>-7.5563483054970071</v>
      </c>
      <c r="I17" s="27">
        <f t="shared" si="5"/>
        <v>49.105415860735</v>
      </c>
      <c r="J17" s="28">
        <f t="shared" si="1"/>
        <v>0.24177268871925359</v>
      </c>
      <c r="K17" s="27">
        <f t="shared" si="2"/>
        <v>0.27362822057797809</v>
      </c>
      <c r="L17" s="18"/>
      <c r="N17" s="23" t="s">
        <v>40</v>
      </c>
      <c r="O17" s="170">
        <f>+J14</f>
        <v>98.426081424936385</v>
      </c>
    </row>
    <row r="18" spans="1:15">
      <c r="A18" s="16"/>
      <c r="B18" s="11" t="s">
        <v>22</v>
      </c>
      <c r="C18" s="55">
        <v>0.55866666666666676</v>
      </c>
      <c r="D18" s="55">
        <v>0.10199999999999999</v>
      </c>
      <c r="E18" s="55">
        <v>0.57533333333333336</v>
      </c>
      <c r="F18" s="55">
        <v>0.40533333333333332</v>
      </c>
      <c r="G18" s="56">
        <v>1.41</v>
      </c>
      <c r="H18" s="54">
        <f t="shared" si="0"/>
        <v>247.86184210526315</v>
      </c>
      <c r="I18" s="53">
        <f t="shared" si="5"/>
        <v>-29.548088064889921</v>
      </c>
      <c r="J18" s="54">
        <f t="shared" si="1"/>
        <v>0.17938931297709923</v>
      </c>
      <c r="K18" s="53">
        <f t="shared" si="2"/>
        <v>5.3953610543671371E-2</v>
      </c>
      <c r="L18" s="18"/>
    </row>
    <row r="19" spans="1:15">
      <c r="A19" s="16"/>
      <c r="B19" s="11" t="s">
        <v>23</v>
      </c>
      <c r="C19" s="25">
        <v>0.84033333333333327</v>
      </c>
      <c r="D19" s="25">
        <v>0.84266666666666667</v>
      </c>
      <c r="E19" s="25">
        <v>0.52266666666666672</v>
      </c>
      <c r="F19" s="25">
        <v>0.84766666666666668</v>
      </c>
      <c r="G19" s="26">
        <v>1.3936666666666666</v>
      </c>
      <c r="H19" s="28">
        <f t="shared" si="0"/>
        <v>64.412111679119135</v>
      </c>
      <c r="I19" s="27">
        <f t="shared" si="5"/>
        <v>62.181122448979579</v>
      </c>
      <c r="J19" s="28">
        <f t="shared" si="1"/>
        <v>0.17731128074639524</v>
      </c>
      <c r="K19" s="27">
        <f t="shared" si="2"/>
        <v>0.11283226283927325</v>
      </c>
      <c r="L19" s="18"/>
    </row>
    <row r="20" spans="1:15">
      <c r="A20" s="16"/>
      <c r="B20" s="11" t="s">
        <v>8</v>
      </c>
      <c r="C20" s="25">
        <v>1.0766666666666667</v>
      </c>
      <c r="D20" s="25">
        <v>1.0170000000000001</v>
      </c>
      <c r="E20" s="25">
        <v>1.095</v>
      </c>
      <c r="F20" s="25">
        <v>0.623</v>
      </c>
      <c r="G20" s="26">
        <v>0.82666666666666666</v>
      </c>
      <c r="H20" s="28">
        <f t="shared" si="0"/>
        <v>32.691278758694487</v>
      </c>
      <c r="I20" s="27">
        <f t="shared" si="5"/>
        <v>-43.105022831050235</v>
      </c>
      <c r="J20" s="28">
        <f t="shared" si="1"/>
        <v>0.10517387616624257</v>
      </c>
      <c r="K20" s="27">
        <f t="shared" si="2"/>
        <v>8.2927054363586994E-2</v>
      </c>
      <c r="L20" s="18"/>
    </row>
    <row r="21" spans="1:15">
      <c r="A21" s="16"/>
      <c r="B21" s="11" t="s">
        <v>26</v>
      </c>
      <c r="C21" s="25">
        <v>0.37200000000000005</v>
      </c>
      <c r="D21" s="25">
        <v>0.36466666666666669</v>
      </c>
      <c r="E21" s="25">
        <v>0.29033333333333333</v>
      </c>
      <c r="F21" s="25">
        <v>0.67033333333333334</v>
      </c>
      <c r="G21" s="26">
        <v>0.44500000000000001</v>
      </c>
      <c r="H21" s="28">
        <f t="shared" si="0"/>
        <v>-33.615116857284931</v>
      </c>
      <c r="I21" s="27"/>
      <c r="J21" s="28">
        <f t="shared" si="1"/>
        <v>5.6615776081424936E-2</v>
      </c>
      <c r="K21" s="27">
        <f t="shared" si="2"/>
        <v>8.922755822641705E-2</v>
      </c>
      <c r="L21" s="18"/>
    </row>
    <row r="22" spans="1:15">
      <c r="A22" s="16"/>
      <c r="B22" s="11" t="s">
        <v>27</v>
      </c>
      <c r="C22" s="25">
        <v>0</v>
      </c>
      <c r="D22" s="25">
        <v>0.14699999999999999</v>
      </c>
      <c r="E22" s="25">
        <v>0</v>
      </c>
      <c r="F22" s="25">
        <v>0</v>
      </c>
      <c r="G22" s="26">
        <v>0.35866666666666669</v>
      </c>
      <c r="H22" s="28" t="str">
        <f t="shared" si="0"/>
        <v/>
      </c>
      <c r="I22" s="27" t="str">
        <f t="shared" si="5"/>
        <v/>
      </c>
      <c r="J22" s="28">
        <f t="shared" si="1"/>
        <v>4.5631891433418156E-2</v>
      </c>
      <c r="K22" s="27" t="str">
        <f t="shared" si="2"/>
        <v/>
      </c>
      <c r="L22" s="18"/>
    </row>
    <row r="23" spans="1:15">
      <c r="A23" s="16"/>
      <c r="B23" s="11" t="s">
        <v>21</v>
      </c>
      <c r="C23" s="25">
        <v>0.22433333333333336</v>
      </c>
      <c r="D23" s="25">
        <v>0.35233333333333333</v>
      </c>
      <c r="E23" s="25">
        <v>0.24813933333333335</v>
      </c>
      <c r="F23" s="25">
        <v>1.4183333333333332</v>
      </c>
      <c r="G23" s="26">
        <v>0.34299999999999997</v>
      </c>
      <c r="H23" s="28">
        <f t="shared" si="0"/>
        <v>-75.816686251468852</v>
      </c>
      <c r="I23" s="27">
        <f t="shared" si="5"/>
        <v>471.5874683309645</v>
      </c>
      <c r="J23" s="28">
        <f t="shared" si="1"/>
        <v>4.3638676844783716E-2</v>
      </c>
      <c r="K23" s="27">
        <f t="shared" si="2"/>
        <v>0.18879326715733688</v>
      </c>
      <c r="L23" s="18"/>
    </row>
    <row r="24" spans="1:15">
      <c r="A24" s="16"/>
      <c r="B24" s="11" t="s">
        <v>20</v>
      </c>
      <c r="C24" s="25">
        <v>0.42466666666666669</v>
      </c>
      <c r="D24" s="25">
        <v>0.70599999999999996</v>
      </c>
      <c r="E24" s="25">
        <v>0.68966666666666665</v>
      </c>
      <c r="F24" s="25">
        <v>0.3076666666666667</v>
      </c>
      <c r="G24" s="26">
        <v>0.28833333333333333</v>
      </c>
      <c r="H24" s="28">
        <f t="shared" si="0"/>
        <v>-6.2838569880823485</v>
      </c>
      <c r="I24" s="27">
        <f t="shared" si="5"/>
        <v>-55.389076848719185</v>
      </c>
      <c r="J24" s="28">
        <f t="shared" si="1"/>
        <v>3.6683630195080578E-2</v>
      </c>
      <c r="K24" s="27">
        <f t="shared" si="2"/>
        <v>4.0953275108395297E-2</v>
      </c>
      <c r="L24" s="18"/>
    </row>
    <row r="25" spans="1:15">
      <c r="A25" s="16"/>
      <c r="B25" s="11" t="s">
        <v>9</v>
      </c>
      <c r="C25" s="25">
        <v>0.26</v>
      </c>
      <c r="D25" s="25">
        <v>0.19800000000000004</v>
      </c>
      <c r="E25" s="25">
        <v>0.25</v>
      </c>
      <c r="F25" s="25">
        <v>0.45700000000000002</v>
      </c>
      <c r="G25" s="26">
        <v>0.28366666666666668</v>
      </c>
      <c r="H25" s="54">
        <f t="shared" si="0"/>
        <v>-37.928519328956966</v>
      </c>
      <c r="I25" s="53">
        <f t="shared" si="5"/>
        <v>82.800000000000011</v>
      </c>
      <c r="J25" s="54">
        <f t="shared" si="1"/>
        <v>3.608990670059372E-2</v>
      </c>
      <c r="K25" s="53">
        <f t="shared" si="2"/>
        <v>6.0830921098168948E-2</v>
      </c>
      <c r="L25" s="18"/>
    </row>
    <row r="26" spans="1:15">
      <c r="A26" s="16"/>
      <c r="B26" s="11" t="s">
        <v>11</v>
      </c>
      <c r="C26" s="162">
        <v>9.2333333333333337E-2</v>
      </c>
      <c r="D26" s="162">
        <v>4.3000000000000003E-2</v>
      </c>
      <c r="E26" s="162">
        <v>9.6333333333333326E-2</v>
      </c>
      <c r="F26" s="162">
        <v>0.10033333333333334</v>
      </c>
      <c r="G26" s="163">
        <v>0.20333333333333334</v>
      </c>
      <c r="H26" s="54">
        <f t="shared" ref="H26:H27" si="6">IF(OR(OR(G26=0,F26=0),G26=""),"",(G26/F26-1)*100)</f>
        <v>102.65780730897008</v>
      </c>
      <c r="I26" s="53">
        <f t="shared" ref="I26:I27" si="7">IF(OR(OR(G26=0,F26=0),F26=""),"",(F26/E26-1)*100)</f>
        <v>4.1522491349481161</v>
      </c>
      <c r="J26" s="54">
        <f t="shared" ref="J26:J27" si="8">IF(G26=0,"",G26/$G$13*100)</f>
        <v>2.5869380831212891E-2</v>
      </c>
      <c r="K26" s="53">
        <f t="shared" ref="K26:K27" si="9">IF(F26=0,"",F26/$F$13*100)</f>
        <v>1.3355293399379181E-2</v>
      </c>
      <c r="L26" s="18"/>
    </row>
    <row r="27" spans="1:15">
      <c r="A27" s="16"/>
      <c r="B27" s="11" t="s">
        <v>6</v>
      </c>
      <c r="C27" s="25">
        <v>0.17566666666666667</v>
      </c>
      <c r="D27" s="25">
        <v>0</v>
      </c>
      <c r="E27" s="25">
        <v>0</v>
      </c>
      <c r="F27" s="25">
        <v>0</v>
      </c>
      <c r="G27" s="26">
        <v>0</v>
      </c>
      <c r="H27" s="54" t="str">
        <f t="shared" si="6"/>
        <v/>
      </c>
      <c r="I27" s="53" t="str">
        <f t="shared" si="7"/>
        <v/>
      </c>
      <c r="J27" s="54" t="str">
        <f t="shared" si="8"/>
        <v/>
      </c>
      <c r="K27" s="53" t="str">
        <f t="shared" si="9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E14" sqref="E1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49.048000000000002</v>
      </c>
      <c r="D13" s="26">
        <v>6.751666666666666</v>
      </c>
      <c r="E13" s="26">
        <v>14.307</v>
      </c>
      <c r="F13" s="26">
        <v>21.903666666666666</v>
      </c>
      <c r="G13" s="26">
        <v>29.600999999999999</v>
      </c>
      <c r="H13" s="28">
        <f t="shared" ref="H13:H24" si="0">IF(OR(OR(G13=0,F13=0),G13=""),"",(G13/F13-1)*100)</f>
        <v>35.141757087854387</v>
      </c>
      <c r="I13" s="27">
        <f>IF(OR(OR(G13=0,F13=0),F13=""),"",(F13/E13-1)*100)</f>
        <v>53.097551315206992</v>
      </c>
      <c r="J13" s="28">
        <f t="shared" ref="J13:J24" si="1">IF(G13=0,"",G13/$G$13*100)</f>
        <v>100</v>
      </c>
      <c r="K13" s="27">
        <f t="shared" ref="K13:K2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31.129666666666669</v>
      </c>
      <c r="D14" s="25">
        <f t="shared" ref="D14:G14" si="3">D13-SUM(D15:D27)</f>
        <v>1.7939999999999996</v>
      </c>
      <c r="E14" s="25">
        <f t="shared" si="3"/>
        <v>10.597300666666667</v>
      </c>
      <c r="F14" s="25">
        <f t="shared" si="3"/>
        <v>7.5093333333333323</v>
      </c>
      <c r="G14" s="26">
        <f t="shared" si="3"/>
        <v>17.532666666666664</v>
      </c>
      <c r="H14" s="28">
        <f>IF(OR(OR(G14=0,F14=0),G14=""),"",(G14/F14-1)*100)</f>
        <v>133.47833806818184</v>
      </c>
      <c r="I14" s="27">
        <f>IF(OR(OR(G14=0,F14=0),F14=""),"",(F14/E14-1)*100)</f>
        <v>-29.139187708870029</v>
      </c>
      <c r="J14" s="28">
        <f t="shared" si="1"/>
        <v>59.229980969111395</v>
      </c>
      <c r="K14" s="27">
        <f t="shared" si="2"/>
        <v>34.283453303099932</v>
      </c>
      <c r="L14" s="18"/>
    </row>
    <row r="15" spans="1:15">
      <c r="A15" s="16"/>
      <c r="B15" s="12" t="s">
        <v>5</v>
      </c>
      <c r="C15" s="109">
        <v>5.2369999999999992</v>
      </c>
      <c r="D15" s="109">
        <v>0</v>
      </c>
      <c r="E15" s="109">
        <v>0</v>
      </c>
      <c r="F15" s="109">
        <v>6.863666666666667</v>
      </c>
      <c r="G15" s="109">
        <v>5.34</v>
      </c>
      <c r="H15" s="50">
        <f t="shared" si="0"/>
        <v>-22.199018988878638</v>
      </c>
      <c r="I15" s="36"/>
      <c r="J15" s="50">
        <f t="shared" si="1"/>
        <v>18.039931083409343</v>
      </c>
      <c r="K15" s="36">
        <f t="shared" si="2"/>
        <v>31.335697219643592</v>
      </c>
      <c r="L15" s="18"/>
    </row>
    <row r="16" spans="1:15">
      <c r="A16" s="16"/>
      <c r="B16" s="11" t="s">
        <v>22</v>
      </c>
      <c r="C16" s="55">
        <v>4.0266666666666664</v>
      </c>
      <c r="D16" s="55">
        <v>0.40066666666666667</v>
      </c>
      <c r="E16" s="55">
        <v>0</v>
      </c>
      <c r="F16" s="55">
        <v>2.2520000000000002</v>
      </c>
      <c r="G16" s="56">
        <v>2.4336666666666669</v>
      </c>
      <c r="H16" s="54">
        <f t="shared" si="0"/>
        <v>8.0669034931912353</v>
      </c>
      <c r="I16" s="53"/>
      <c r="J16" s="54">
        <f t="shared" si="1"/>
        <v>8.2215690911343096</v>
      </c>
      <c r="K16" s="53">
        <f t="shared" si="2"/>
        <v>10.281383634399113</v>
      </c>
      <c r="L16" s="18"/>
      <c r="N16" s="23" t="s">
        <v>5</v>
      </c>
      <c r="O16" s="34">
        <f>J15</f>
        <v>18.039931083409343</v>
      </c>
    </row>
    <row r="17" spans="1:15">
      <c r="A17" s="16"/>
      <c r="B17" s="11" t="s">
        <v>21</v>
      </c>
      <c r="C17" s="55">
        <v>0.23033333333333331</v>
      </c>
      <c r="D17" s="55">
        <v>1.1076666666666666</v>
      </c>
      <c r="E17" s="55">
        <v>0.439</v>
      </c>
      <c r="F17" s="55">
        <v>1.6970000000000001</v>
      </c>
      <c r="G17" s="56">
        <v>1.6073333333333333</v>
      </c>
      <c r="H17" s="28">
        <f t="shared" si="0"/>
        <v>-5.283834217246131</v>
      </c>
      <c r="I17" s="27">
        <f t="shared" ref="I17:I18" si="4">IF(OR(OR(G17=0,F17=0),F17=""),"",(F17/E17-1)*100)</f>
        <v>286.5603644646925</v>
      </c>
      <c r="J17" s="28">
        <f t="shared" si="1"/>
        <v>5.4299967343445603</v>
      </c>
      <c r="K17" s="27">
        <f t="shared" si="2"/>
        <v>7.7475612911080338</v>
      </c>
      <c r="L17" s="18"/>
      <c r="N17" s="23" t="s">
        <v>40</v>
      </c>
      <c r="O17" s="34">
        <f>100-O16</f>
        <v>81.960068916590657</v>
      </c>
    </row>
    <row r="18" spans="1:15">
      <c r="A18" s="16"/>
      <c r="B18" s="11" t="s">
        <v>26</v>
      </c>
      <c r="C18" s="25">
        <v>1.4976666666666667</v>
      </c>
      <c r="D18" s="25">
        <v>0.91800000000000004</v>
      </c>
      <c r="E18" s="25">
        <v>0.63900000000000001</v>
      </c>
      <c r="F18" s="25">
        <v>1.2246666666666666</v>
      </c>
      <c r="G18" s="26">
        <v>1.0579999999999998</v>
      </c>
      <c r="H18" s="28">
        <f t="shared" si="0"/>
        <v>-13.609145345672303</v>
      </c>
      <c r="I18" s="27">
        <f t="shared" si="4"/>
        <v>91.653625456442327</v>
      </c>
      <c r="J18" s="28">
        <f t="shared" si="1"/>
        <v>3.5742035742035738</v>
      </c>
      <c r="K18" s="27">
        <f t="shared" si="2"/>
        <v>5.5911491226735253</v>
      </c>
      <c r="L18" s="18"/>
    </row>
    <row r="19" spans="1:15">
      <c r="A19" s="16"/>
      <c r="B19" s="11" t="s">
        <v>27</v>
      </c>
      <c r="C19" s="25">
        <v>1.2286666666666666</v>
      </c>
      <c r="D19" s="25">
        <v>8.6333333333333331E-2</v>
      </c>
      <c r="E19" s="25">
        <v>0.44600000000000001</v>
      </c>
      <c r="F19" s="25">
        <v>0.58966666666666667</v>
      </c>
      <c r="G19" s="26">
        <v>0.65600000000000003</v>
      </c>
      <c r="H19" s="28">
        <f t="shared" ref="H19:H23" si="5">IF(OR(OR(G19=0,F19=0),G19=""),"",(G19/F19-1)*100)</f>
        <v>11.249293386093839</v>
      </c>
      <c r="I19" s="27">
        <f t="shared" ref="I19:I27" si="6">IF(OR(OR(G19=0,F19=0),F19=""),"",(F19/E19-1)*100)</f>
        <v>32.212257100149479</v>
      </c>
      <c r="J19" s="28">
        <f t="shared" ref="J19:J23" si="7">IF(G19=0,"",G19/$G$13*100)</f>
        <v>2.216141346576129</v>
      </c>
      <c r="K19" s="27">
        <f t="shared" ref="K19:K23" si="8">IF(F19=0,"",F19/$F$13*100)</f>
        <v>2.6920911262954452</v>
      </c>
      <c r="L19" s="18"/>
    </row>
    <row r="20" spans="1:15">
      <c r="A20" s="16"/>
      <c r="B20" s="11" t="s">
        <v>20</v>
      </c>
      <c r="C20" s="25">
        <v>0.29899999999999999</v>
      </c>
      <c r="D20" s="25">
        <v>0.06</v>
      </c>
      <c r="E20" s="25">
        <v>0.21299999999999999</v>
      </c>
      <c r="F20" s="25">
        <v>5.6333333333333339E-2</v>
      </c>
      <c r="G20" s="26">
        <v>0.3136666666666667</v>
      </c>
      <c r="H20" s="28">
        <f t="shared" si="5"/>
        <v>456.80473372781069</v>
      </c>
      <c r="I20" s="27">
        <f t="shared" si="6"/>
        <v>-73.552425665101723</v>
      </c>
      <c r="J20" s="28">
        <f t="shared" si="7"/>
        <v>1.0596488857358426</v>
      </c>
      <c r="K20" s="27">
        <f t="shared" si="8"/>
        <v>0.25718677238209742</v>
      </c>
      <c r="L20" s="18"/>
    </row>
    <row r="21" spans="1:15">
      <c r="A21" s="16"/>
      <c r="B21" s="11" t="s">
        <v>8</v>
      </c>
      <c r="C21" s="25">
        <v>0.51333333333333331</v>
      </c>
      <c r="D21" s="25">
        <v>0.66400000000000003</v>
      </c>
      <c r="E21" s="25">
        <v>0.27033333333333337</v>
      </c>
      <c r="F21" s="25">
        <v>0.19033333333333333</v>
      </c>
      <c r="G21" s="26">
        <v>0.30166666666666669</v>
      </c>
      <c r="H21" s="28">
        <f t="shared" si="5"/>
        <v>58.493870402802116</v>
      </c>
      <c r="I21" s="27">
        <f t="shared" si="6"/>
        <v>-29.593094944512956</v>
      </c>
      <c r="J21" s="28">
        <f t="shared" si="7"/>
        <v>1.0191097147618888</v>
      </c>
      <c r="K21" s="27">
        <f t="shared" si="8"/>
        <v>0.86895649130282593</v>
      </c>
      <c r="L21" s="18"/>
    </row>
    <row r="22" spans="1:15">
      <c r="A22" s="16"/>
      <c r="B22" s="11" t="s">
        <v>11</v>
      </c>
      <c r="C22" s="25">
        <v>0.37600000000000006</v>
      </c>
      <c r="D22" s="25">
        <v>0.35533333333333328</v>
      </c>
      <c r="E22" s="25">
        <v>0.18933333333333333</v>
      </c>
      <c r="F22" s="25">
        <v>0.35066666666666668</v>
      </c>
      <c r="G22" s="26">
        <v>0.21133333333333335</v>
      </c>
      <c r="H22" s="28">
        <f t="shared" si="5"/>
        <v>-39.733840304182507</v>
      </c>
      <c r="I22" s="27">
        <f t="shared" si="6"/>
        <v>85.211267605633822</v>
      </c>
      <c r="J22" s="28">
        <f t="shared" si="7"/>
        <v>0.7139398443746271</v>
      </c>
      <c r="K22" s="27">
        <f t="shared" si="8"/>
        <v>1.6009496126980265</v>
      </c>
      <c r="L22" s="18"/>
    </row>
    <row r="23" spans="1:15">
      <c r="A23" s="16"/>
      <c r="B23" s="11" t="s">
        <v>24</v>
      </c>
      <c r="C23" s="25">
        <v>0.32600000000000001</v>
      </c>
      <c r="D23" s="25">
        <v>0</v>
      </c>
      <c r="E23" s="25">
        <v>0.27966666666666667</v>
      </c>
      <c r="F23" s="25">
        <v>0</v>
      </c>
      <c r="G23" s="26">
        <v>7.4666666666666673E-2</v>
      </c>
      <c r="H23" s="28" t="str">
        <f t="shared" si="5"/>
        <v/>
      </c>
      <c r="I23" s="27" t="str">
        <f t="shared" si="6"/>
        <v/>
      </c>
      <c r="J23" s="28">
        <f t="shared" si="7"/>
        <v>0.25224373050460008</v>
      </c>
      <c r="K23" s="27" t="str">
        <f t="shared" si="8"/>
        <v/>
      </c>
      <c r="L23" s="18"/>
    </row>
    <row r="24" spans="1:15">
      <c r="A24" s="16"/>
      <c r="B24" s="11" t="s">
        <v>23</v>
      </c>
      <c r="C24" s="25">
        <v>0.33699999999999997</v>
      </c>
      <c r="D24" s="25">
        <v>0.10166666666666667</v>
      </c>
      <c r="E24" s="25">
        <v>0.10766666666666667</v>
      </c>
      <c r="F24" s="25">
        <v>0</v>
      </c>
      <c r="G24" s="26">
        <v>4.1000000000000002E-2</v>
      </c>
      <c r="H24" s="28" t="str">
        <f t="shared" si="0"/>
        <v/>
      </c>
      <c r="I24" s="27" t="str">
        <f t="shared" si="6"/>
        <v/>
      </c>
      <c r="J24" s="28">
        <f t="shared" si="1"/>
        <v>0.13850883416100807</v>
      </c>
      <c r="K24" s="27" t="str">
        <f t="shared" si="2"/>
        <v/>
      </c>
      <c r="L24" s="18"/>
    </row>
    <row r="25" spans="1:15">
      <c r="A25" s="16"/>
      <c r="B25" s="11" t="s">
        <v>9</v>
      </c>
      <c r="C25" s="25">
        <v>0.39933333333333332</v>
      </c>
      <c r="D25" s="25">
        <v>6.4666666666666664E-2</v>
      </c>
      <c r="E25" s="25">
        <v>0.20669933333333332</v>
      </c>
      <c r="F25" s="25">
        <v>5.1666666666666666E-2</v>
      </c>
      <c r="G25" s="26">
        <v>3.1E-2</v>
      </c>
      <c r="H25" s="28">
        <f t="shared" ref="H25:H27" si="9">IF(OR(OR(G25=0,F25=0),G25=""),"",(G25/F25-1)*100)</f>
        <v>-40</v>
      </c>
      <c r="I25" s="27">
        <f t="shared" si="6"/>
        <v>-75.003950988392148</v>
      </c>
      <c r="J25" s="28">
        <f t="shared" ref="J25:J27" si="10">IF(G25=0,"",G25/$G$13*100)</f>
        <v>0.10472619168271342</v>
      </c>
      <c r="K25" s="27">
        <f t="shared" ref="K25:K27" si="11">IF(F25=0,"",F25/$F$13*100)</f>
        <v>0.23588135928535559</v>
      </c>
      <c r="L25" s="18"/>
    </row>
    <row r="26" spans="1:15">
      <c r="A26" s="16"/>
      <c r="B26" s="11" t="s">
        <v>6</v>
      </c>
      <c r="C26" s="25">
        <v>9.9666666666666667E-2</v>
      </c>
      <c r="D26" s="25">
        <v>0</v>
      </c>
      <c r="E26" s="25">
        <v>0.10533333333333333</v>
      </c>
      <c r="F26" s="25">
        <v>0</v>
      </c>
      <c r="G26" s="26">
        <v>0</v>
      </c>
      <c r="H26" s="28" t="str">
        <f t="shared" si="9"/>
        <v/>
      </c>
      <c r="I26" s="27" t="str">
        <f t="shared" si="6"/>
        <v/>
      </c>
      <c r="J26" s="28" t="str">
        <f t="shared" si="10"/>
        <v/>
      </c>
      <c r="K26" s="27" t="str">
        <f t="shared" si="11"/>
        <v/>
      </c>
      <c r="L26" s="18"/>
    </row>
    <row r="27" spans="1:15">
      <c r="A27" s="16"/>
      <c r="B27" s="11" t="s">
        <v>25</v>
      </c>
      <c r="C27" s="25">
        <v>3.347666666666667</v>
      </c>
      <c r="D27" s="25">
        <v>1.1993333333333334</v>
      </c>
      <c r="E27" s="25">
        <v>0.81366666666666665</v>
      </c>
      <c r="F27" s="25">
        <v>1.1183333333333334</v>
      </c>
      <c r="G27" s="26">
        <v>0</v>
      </c>
      <c r="H27" s="28" t="str">
        <f t="shared" si="9"/>
        <v/>
      </c>
      <c r="I27" s="27" t="str">
        <f t="shared" si="6"/>
        <v/>
      </c>
      <c r="J27" s="28" t="str">
        <f t="shared" si="10"/>
        <v/>
      </c>
      <c r="K27" s="27">
        <f t="shared" si="11"/>
        <v>5.105690067112052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180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191</v>
      </c>
      <c r="C8" s="188"/>
      <c r="D8" s="188"/>
      <c r="E8" s="188"/>
      <c r="F8" s="188"/>
      <c r="G8" s="188"/>
      <c r="H8" s="188"/>
      <c r="I8" s="188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112</v>
      </c>
      <c r="H10" s="190"/>
      <c r="I10" s="190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111</v>
      </c>
      <c r="H11" s="76" t="s">
        <v>113</v>
      </c>
      <c r="I11" s="190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182</v>
      </c>
      <c r="M12" s="34">
        <f>SUM(F13:F14)</f>
        <v>3847.6849999999999</v>
      </c>
    </row>
    <row r="13" spans="1:13">
      <c r="A13" s="16"/>
      <c r="B13" s="11" t="s">
        <v>119</v>
      </c>
      <c r="C13" s="25">
        <v>1964.3736666666666</v>
      </c>
      <c r="D13" s="25">
        <v>1842.9866666666667</v>
      </c>
      <c r="E13" s="25">
        <v>1901.461666666667</v>
      </c>
      <c r="F13" s="93">
        <v>2060.1213333333335</v>
      </c>
      <c r="G13" s="73">
        <f>IF(OR(OR(F13=0,E13=0),F13=""),"",(F13/E13-1)*100)</f>
        <v>8.3440896783789853</v>
      </c>
      <c r="H13" s="26">
        <f>F13-E13</f>
        <v>158.65966666666645</v>
      </c>
      <c r="I13" s="28">
        <f>IF(F13=0,"",F13/$M$12*100)</f>
        <v>53.54183966029791</v>
      </c>
      <c r="J13" s="18"/>
      <c r="L13" s="23" t="s">
        <v>114</v>
      </c>
    </row>
    <row r="14" spans="1:13">
      <c r="A14" s="16"/>
      <c r="B14" s="11" t="s">
        <v>77</v>
      </c>
      <c r="C14" s="25">
        <v>1312.6936666666672</v>
      </c>
      <c r="D14" s="25">
        <v>1527.3993333333333</v>
      </c>
      <c r="E14" s="25">
        <v>1620.2036666666659</v>
      </c>
      <c r="F14" s="93">
        <v>1787.5636666666664</v>
      </c>
      <c r="G14" s="73">
        <f t="shared" ref="G14" si="0">IF(OR(OR(F14=0,E14=0),F14=""),"",(F14/E14-1)*100)</f>
        <v>10.329565562848009</v>
      </c>
      <c r="H14" s="26">
        <f t="shared" ref="H14" si="1">F14-E14</f>
        <v>167.36000000000058</v>
      </c>
      <c r="I14" s="28">
        <f>IF(F14=0,"",F14/$M$12*100)</f>
        <v>46.45816033970209</v>
      </c>
      <c r="J14" s="18"/>
      <c r="L14" s="23" t="s">
        <v>115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88" t="s">
        <v>179</v>
      </c>
      <c r="C25" s="188"/>
      <c r="D25" s="188"/>
      <c r="E25" s="188"/>
      <c r="F25" s="188"/>
      <c r="G25" s="188"/>
      <c r="H25" s="188"/>
      <c r="I25" s="188"/>
      <c r="J25" s="91"/>
      <c r="K25" s="80"/>
      <c r="L25" s="23"/>
      <c r="M25" s="23"/>
    </row>
    <row r="26" spans="1:13" s="58" customFormat="1">
      <c r="A26" s="89"/>
      <c r="B26" s="188" t="s">
        <v>189</v>
      </c>
      <c r="C26" s="188"/>
      <c r="D26" s="188"/>
      <c r="E26" s="188"/>
      <c r="F26" s="188"/>
      <c r="G26" s="188"/>
      <c r="H26" s="188"/>
      <c r="I26" s="188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89" t="s">
        <v>2</v>
      </c>
      <c r="D28" s="189"/>
      <c r="E28" s="189"/>
      <c r="F28" s="189"/>
      <c r="G28" s="189"/>
      <c r="H28" s="3"/>
      <c r="I28" s="3"/>
      <c r="J28" s="18"/>
    </row>
    <row r="29" spans="1:13">
      <c r="A29" s="16"/>
      <c r="B29" s="11"/>
      <c r="C29" s="75">
        <v>2006</v>
      </c>
      <c r="D29" s="75">
        <v>2007</v>
      </c>
      <c r="E29" s="75">
        <v>2008</v>
      </c>
      <c r="F29" s="75">
        <v>2009</v>
      </c>
      <c r="G29" s="75">
        <v>2010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78</v>
      </c>
      <c r="C31" s="52">
        <v>60.751475094370562</v>
      </c>
      <c r="D31" s="52">
        <v>59.943036466954894</v>
      </c>
      <c r="E31" s="52">
        <v>54.681768398832261</v>
      </c>
      <c r="F31" s="52">
        <v>53.993252813347041</v>
      </c>
      <c r="G31" s="36">
        <v>53.54183966029791</v>
      </c>
      <c r="H31" s="8"/>
      <c r="I31" s="87"/>
      <c r="J31" s="18"/>
    </row>
    <row r="32" spans="1:13">
      <c r="A32" s="16"/>
      <c r="B32" s="11" t="s">
        <v>79</v>
      </c>
      <c r="C32" s="52">
        <v>60.751475094370562</v>
      </c>
      <c r="D32" s="52">
        <v>40.056963533045106</v>
      </c>
      <c r="E32" s="52">
        <v>45.318231601167739</v>
      </c>
      <c r="F32" s="52">
        <v>46.006747186652966</v>
      </c>
      <c r="G32" s="36">
        <v>46.45816033970209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190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120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8:I8"/>
    <mergeCell ref="B25:I25"/>
    <mergeCell ref="B26:I26"/>
    <mergeCell ref="C28:G2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75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5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5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91" t="s">
        <v>89</v>
      </c>
      <c r="D7" s="191"/>
      <c r="E7" s="191"/>
      <c r="F7" s="191"/>
      <c r="G7" s="191"/>
      <c r="H7" s="191"/>
      <c r="I7" s="191"/>
      <c r="J7" s="191"/>
      <c r="K7" s="191"/>
      <c r="L7" s="18"/>
      <c r="M7" s="16"/>
    </row>
    <row r="8" spans="1:15">
      <c r="A8" s="67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  <c r="M10" s="16"/>
    </row>
    <row r="11" spans="1:15">
      <c r="A11" s="67"/>
      <c r="B11" s="11"/>
      <c r="C11" s="60">
        <v>2006</v>
      </c>
      <c r="D11" s="60">
        <v>2007</v>
      </c>
      <c r="E11" s="60">
        <v>2008</v>
      </c>
      <c r="F11" s="60">
        <v>2009</v>
      </c>
      <c r="G11" s="60">
        <v>2010</v>
      </c>
      <c r="H11" s="190"/>
      <c r="I11" s="190"/>
      <c r="J11" s="190"/>
      <c r="K11" s="190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28</v>
      </c>
      <c r="C13" s="26">
        <v>7400.4666666666672</v>
      </c>
      <c r="D13" s="26">
        <v>7611.7890000000007</v>
      </c>
      <c r="E13" s="26">
        <v>7194.0079999999998</v>
      </c>
      <c r="F13" s="26">
        <v>7286.6376666666665</v>
      </c>
      <c r="G13" s="26">
        <v>7508.6493333333328</v>
      </c>
      <c r="H13" s="28">
        <f t="shared" ref="H13:H27" si="0">IF(OR(OR(G13=0,F13=0),G13=""),"",(G13/F13-1)*100)</f>
        <v>3.0468328030399672</v>
      </c>
      <c r="I13" s="27">
        <f>IF(OR(OR(G13=0,F13=0),F13=""),"",(F13/E13-1)*100)</f>
        <v>1.2875947130815968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31</v>
      </c>
      <c r="C14" s="25">
        <f>C13-SUM(C15:C27)</f>
        <v>2892.2396666666673</v>
      </c>
      <c r="D14" s="25">
        <f t="shared" ref="D14:G14" si="3">D13-SUM(D15:D27)</f>
        <v>3036.0686666666661</v>
      </c>
      <c r="E14" s="25">
        <f t="shared" si="3"/>
        <v>2821.7076666666662</v>
      </c>
      <c r="F14" s="25">
        <f t="shared" si="3"/>
        <v>2737.7313333333323</v>
      </c>
      <c r="G14" s="26">
        <f t="shared" si="3"/>
        <v>3517.5229999999997</v>
      </c>
      <c r="H14" s="54">
        <f t="shared" ref="H14" si="4">IF(OR(OR(G14=0,F14=0),G14=""),"",(G14/F14-1)*100)</f>
        <v>28.48313335835002</v>
      </c>
      <c r="I14" s="53">
        <f t="shared" ref="I14" si="5">IF(OR(OR(G14=0,F14=0),F14=""),"",(F14/E14-1)*100)</f>
        <v>-2.9760819777810865</v>
      </c>
      <c r="J14" s="54">
        <f t="shared" ref="J14" si="6">IF(G14=0,"",G14/$G$13*100)</f>
        <v>46.846281452838298</v>
      </c>
      <c r="K14" s="53">
        <f t="shared" ref="K14" si="7">IF(F14=0,"",F14/$F$13*100)</f>
        <v>37.571942761162852</v>
      </c>
      <c r="L14" s="18"/>
      <c r="M14" s="16"/>
    </row>
    <row r="15" spans="1:15">
      <c r="A15" s="67"/>
      <c r="B15" s="12" t="s">
        <v>5</v>
      </c>
      <c r="C15" s="109">
        <v>1900.0953333333334</v>
      </c>
      <c r="D15" s="109">
        <v>1964.3736666666666</v>
      </c>
      <c r="E15" s="109">
        <v>1842.9866666666667</v>
      </c>
      <c r="F15" s="109">
        <v>1901.461666666667</v>
      </c>
      <c r="G15" s="109">
        <v>2060.1213333333335</v>
      </c>
      <c r="H15" s="50">
        <f t="shared" si="0"/>
        <v>8.3440896783789853</v>
      </c>
      <c r="I15" s="36">
        <f>IF(OR(OR(G15=0,F15=0),F15=""),"",(F15/E15-1)*100)</f>
        <v>3.1728390149323049</v>
      </c>
      <c r="J15" s="50">
        <f t="shared" si="1"/>
        <v>27.436643287998358</v>
      </c>
      <c r="K15" s="36">
        <f t="shared" si="2"/>
        <v>26.095186197676089</v>
      </c>
      <c r="L15" s="18"/>
      <c r="M15" s="16"/>
      <c r="O15" s="58"/>
    </row>
    <row r="16" spans="1:15">
      <c r="A16" s="67"/>
      <c r="B16" s="11" t="s">
        <v>26</v>
      </c>
      <c r="C16" s="55">
        <v>540.83666666666659</v>
      </c>
      <c r="D16" s="55">
        <v>546.27599999999995</v>
      </c>
      <c r="E16" s="55">
        <v>492.65633333333329</v>
      </c>
      <c r="F16" s="55">
        <v>512.37</v>
      </c>
      <c r="G16" s="56">
        <v>515.31433333333337</v>
      </c>
      <c r="H16" s="54">
        <f t="shared" si="0"/>
        <v>0.57464982987556201</v>
      </c>
      <c r="I16" s="53">
        <f t="shared" ref="I16:I27" si="8">IF(OR(OR(G16=0,F16=0),F16=""),"",(F16/E16-1)*100)</f>
        <v>4.001504767691344</v>
      </c>
      <c r="J16" s="54">
        <f t="shared" si="1"/>
        <v>6.8629431267443222</v>
      </c>
      <c r="K16" s="53">
        <f t="shared" si="2"/>
        <v>7.0316382320460296</v>
      </c>
      <c r="L16" s="18"/>
      <c r="M16" s="16"/>
      <c r="N16" s="23" t="s">
        <v>5</v>
      </c>
      <c r="O16" s="34">
        <f>J15</f>
        <v>27.436643287998358</v>
      </c>
    </row>
    <row r="17" spans="1:15">
      <c r="A17" s="67"/>
      <c r="B17" s="11" t="s">
        <v>27</v>
      </c>
      <c r="C17" s="55">
        <v>245.9186666666667</v>
      </c>
      <c r="D17" s="55">
        <v>242.68166666666667</v>
      </c>
      <c r="E17" s="55">
        <v>269.37933333333331</v>
      </c>
      <c r="F17" s="55">
        <v>278.46566666666666</v>
      </c>
      <c r="G17" s="56">
        <v>313.05666666666673</v>
      </c>
      <c r="H17" s="28">
        <f t="shared" si="0"/>
        <v>12.421998163747316</v>
      </c>
      <c r="I17" s="27">
        <f t="shared" si="8"/>
        <v>3.3730625215000476</v>
      </c>
      <c r="J17" s="28">
        <f t="shared" si="1"/>
        <v>4.1692806890968592</v>
      </c>
      <c r="K17" s="27">
        <f t="shared" si="2"/>
        <v>3.8215934345209881</v>
      </c>
      <c r="L17" s="18"/>
      <c r="M17" s="16"/>
      <c r="N17" s="23" t="s">
        <v>40</v>
      </c>
      <c r="O17" s="34">
        <f>100-O16</f>
        <v>72.563356712001649</v>
      </c>
    </row>
    <row r="18" spans="1:15">
      <c r="A18" s="67"/>
      <c r="B18" s="11" t="s">
        <v>21</v>
      </c>
      <c r="C18" s="25">
        <v>219.38766666666666</v>
      </c>
      <c r="D18" s="25">
        <v>204.31133333333335</v>
      </c>
      <c r="E18" s="25">
        <v>242.19633333333334</v>
      </c>
      <c r="F18" s="25">
        <v>215.59199999999998</v>
      </c>
      <c r="G18" s="26">
        <v>203.77433333333337</v>
      </c>
      <c r="H18" s="28">
        <f t="shared" si="0"/>
        <v>-5.4814959120313418</v>
      </c>
      <c r="I18" s="27">
        <f t="shared" si="8"/>
        <v>-10.984614410622795</v>
      </c>
      <c r="J18" s="28">
        <f t="shared" si="1"/>
        <v>2.713861365568278</v>
      </c>
      <c r="K18" s="27">
        <f t="shared" si="2"/>
        <v>2.9587308970534325</v>
      </c>
      <c r="L18" s="18"/>
      <c r="M18" s="16"/>
    </row>
    <row r="19" spans="1:15">
      <c r="A19" s="67"/>
      <c r="B19" s="11" t="s">
        <v>24</v>
      </c>
      <c r="C19" s="25">
        <v>134.82700000000003</v>
      </c>
      <c r="D19" s="25">
        <v>143.98600000000002</v>
      </c>
      <c r="E19" s="25">
        <v>138.00866666666667</v>
      </c>
      <c r="F19" s="25">
        <v>134.15933333333334</v>
      </c>
      <c r="G19" s="26">
        <v>133.73233333333332</v>
      </c>
      <c r="H19" s="28">
        <f t="shared" si="0"/>
        <v>-0.31827826614126975</v>
      </c>
      <c r="I19" s="27">
        <f t="shared" si="8"/>
        <v>-2.7891968137266798</v>
      </c>
      <c r="J19" s="28">
        <f t="shared" si="1"/>
        <v>1.781043798911371</v>
      </c>
      <c r="K19" s="27">
        <f t="shared" si="2"/>
        <v>1.8411692672335889</v>
      </c>
      <c r="L19" s="18"/>
      <c r="M19" s="16"/>
    </row>
    <row r="20" spans="1:15">
      <c r="A20" s="67"/>
      <c r="B20" s="11" t="s">
        <v>6</v>
      </c>
      <c r="C20" s="25">
        <v>116.39199999999998</v>
      </c>
      <c r="D20" s="25">
        <v>139.72433333333333</v>
      </c>
      <c r="E20" s="25">
        <v>130.33533333333332</v>
      </c>
      <c r="F20" s="25">
        <v>128.67133333333334</v>
      </c>
      <c r="G20" s="26">
        <v>126.84033333333332</v>
      </c>
      <c r="H20" s="28">
        <f t="shared" si="0"/>
        <v>-1.4230053832244516</v>
      </c>
      <c r="I20" s="27">
        <f t="shared" si="8"/>
        <v>-1.2767067513030361</v>
      </c>
      <c r="J20" s="28">
        <f t="shared" si="1"/>
        <v>1.6892563189793388</v>
      </c>
      <c r="K20" s="27">
        <f t="shared" si="2"/>
        <v>1.7658533224720521</v>
      </c>
      <c r="L20" s="18"/>
      <c r="M20" s="16"/>
    </row>
    <row r="21" spans="1:15">
      <c r="A21" s="67"/>
      <c r="B21" s="11" t="s">
        <v>22</v>
      </c>
      <c r="C21" s="25">
        <v>146.483</v>
      </c>
      <c r="D21" s="25">
        <v>106.45833333333333</v>
      </c>
      <c r="E21" s="25">
        <v>103.184</v>
      </c>
      <c r="F21" s="25">
        <v>127.85499999999999</v>
      </c>
      <c r="G21" s="26">
        <v>126.49700000000001</v>
      </c>
      <c r="H21" s="28">
        <f t="shared" si="0"/>
        <v>-1.0621407062687993</v>
      </c>
      <c r="I21" s="27">
        <f t="shared" si="8"/>
        <v>23.909714684447202</v>
      </c>
      <c r="J21" s="28">
        <f t="shared" si="1"/>
        <v>1.6846838144170448</v>
      </c>
      <c r="K21" s="27">
        <f t="shared" si="2"/>
        <v>1.7546501671804458</v>
      </c>
      <c r="L21" s="18"/>
      <c r="M21" s="16"/>
    </row>
    <row r="22" spans="1:15">
      <c r="A22" s="67"/>
      <c r="B22" s="11" t="s">
        <v>25</v>
      </c>
      <c r="C22" s="25">
        <v>825.45100000000014</v>
      </c>
      <c r="D22" s="25">
        <v>835.11333333333334</v>
      </c>
      <c r="E22" s="25">
        <v>767.80033333333324</v>
      </c>
      <c r="F22" s="25">
        <v>876.15133333333324</v>
      </c>
      <c r="G22" s="26">
        <v>112.69866666666667</v>
      </c>
      <c r="H22" s="28">
        <f t="shared" si="0"/>
        <v>-87.137077536833445</v>
      </c>
      <c r="I22" s="27">
        <f t="shared" si="8"/>
        <v>14.111871966713574</v>
      </c>
      <c r="J22" s="28">
        <f t="shared" si="1"/>
        <v>1.5009179635858168</v>
      </c>
      <c r="K22" s="27">
        <f t="shared" si="2"/>
        <v>12.024082621005856</v>
      </c>
      <c r="L22" s="18"/>
      <c r="M22" s="16"/>
    </row>
    <row r="23" spans="1:15">
      <c r="A23" s="67"/>
      <c r="B23" s="11" t="s">
        <v>8</v>
      </c>
      <c r="C23" s="25">
        <v>102.822</v>
      </c>
      <c r="D23" s="25">
        <v>104.23299999999999</v>
      </c>
      <c r="E23" s="25">
        <v>98.174666666666667</v>
      </c>
      <c r="F23" s="25">
        <v>97.505666666666656</v>
      </c>
      <c r="G23" s="26">
        <v>102.79000000000002</v>
      </c>
      <c r="H23" s="28">
        <f t="shared" si="0"/>
        <v>5.419514079523613</v>
      </c>
      <c r="I23" s="27">
        <f t="shared" si="8"/>
        <v>-0.6814385245345167</v>
      </c>
      <c r="J23" s="28">
        <f t="shared" si="1"/>
        <v>1.3689545940530452</v>
      </c>
      <c r="K23" s="27">
        <f t="shared" si="2"/>
        <v>1.3381434775152123</v>
      </c>
      <c r="L23" s="18"/>
      <c r="M23" s="16"/>
    </row>
    <row r="24" spans="1:15">
      <c r="A24" s="67"/>
      <c r="B24" s="11" t="s">
        <v>23</v>
      </c>
      <c r="C24" s="25">
        <v>87.739333333333349</v>
      </c>
      <c r="D24" s="25">
        <v>94.86666666666666</v>
      </c>
      <c r="E24" s="25">
        <v>93.97</v>
      </c>
      <c r="F24" s="25">
        <v>90.399000000000015</v>
      </c>
      <c r="G24" s="26">
        <v>96.535333333333341</v>
      </c>
      <c r="H24" s="28">
        <f t="shared" si="0"/>
        <v>6.7880544401302201</v>
      </c>
      <c r="I24" s="27">
        <f t="shared" si="8"/>
        <v>-3.8001489837181879</v>
      </c>
      <c r="J24" s="28">
        <f t="shared" si="1"/>
        <v>1.2856551031725725</v>
      </c>
      <c r="K24" s="27">
        <f t="shared" si="2"/>
        <v>1.2406133546826104</v>
      </c>
      <c r="L24" s="18"/>
      <c r="M24" s="16"/>
    </row>
    <row r="25" spans="1:15">
      <c r="A25" s="67"/>
      <c r="B25" s="11" t="s">
        <v>20</v>
      </c>
      <c r="C25" s="25">
        <v>71.362333333333325</v>
      </c>
      <c r="D25" s="25">
        <v>75.48233333333333</v>
      </c>
      <c r="E25" s="25">
        <v>73.705333333333328</v>
      </c>
      <c r="F25" s="25">
        <v>77.399666666666661</v>
      </c>
      <c r="G25" s="26">
        <v>77.556666666666658</v>
      </c>
      <c r="H25" s="28">
        <f t="shared" si="0"/>
        <v>0.20284325083226307</v>
      </c>
      <c r="I25" s="27">
        <f t="shared" si="8"/>
        <v>5.0123012355505647</v>
      </c>
      <c r="J25" s="28">
        <f t="shared" si="1"/>
        <v>1.0328977053485162</v>
      </c>
      <c r="K25" s="27">
        <f t="shared" si="2"/>
        <v>1.0622137425707046</v>
      </c>
      <c r="L25" s="18"/>
      <c r="M25" s="16"/>
    </row>
    <row r="26" spans="1:15">
      <c r="A26" s="67"/>
      <c r="B26" s="11" t="s">
        <v>11</v>
      </c>
      <c r="C26" s="25">
        <v>64.115333333333339</v>
      </c>
      <c r="D26" s="25">
        <v>65.153666666666666</v>
      </c>
      <c r="E26" s="25">
        <v>65.024333333333331</v>
      </c>
      <c r="F26" s="25">
        <v>62.606000000000002</v>
      </c>
      <c r="G26" s="26">
        <v>67.709000000000003</v>
      </c>
      <c r="H26" s="28">
        <f t="shared" si="0"/>
        <v>8.1509759447976329</v>
      </c>
      <c r="I26" s="27">
        <f t="shared" si="8"/>
        <v>-3.719120534364051</v>
      </c>
      <c r="J26" s="28">
        <f t="shared" si="1"/>
        <v>0.90174673225739499</v>
      </c>
      <c r="K26" s="27">
        <f t="shared" si="2"/>
        <v>0.85918914681865388</v>
      </c>
      <c r="L26" s="18"/>
      <c r="M26" s="16"/>
    </row>
    <row r="27" spans="1:15">
      <c r="A27" s="67"/>
      <c r="B27" s="11" t="s">
        <v>9</v>
      </c>
      <c r="C27" s="25">
        <v>52.79666666666666</v>
      </c>
      <c r="D27" s="25">
        <v>53.059999999999995</v>
      </c>
      <c r="E27" s="25">
        <v>54.879000000000005</v>
      </c>
      <c r="F27" s="25">
        <v>46.269666666666666</v>
      </c>
      <c r="G27" s="26">
        <v>54.50033333333333</v>
      </c>
      <c r="H27" s="28">
        <f t="shared" si="0"/>
        <v>17.788471929053596</v>
      </c>
      <c r="I27" s="27">
        <f t="shared" si="8"/>
        <v>-15.687846595844201</v>
      </c>
      <c r="J27" s="28">
        <f t="shared" si="1"/>
        <v>0.72583404702878651</v>
      </c>
      <c r="K27" s="27">
        <f t="shared" si="2"/>
        <v>0.63499337806147715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1"/>
  <sheetViews>
    <sheetView view="pageBreakPreview" zoomScaleNormal="100" zoomScaleSheetLayoutView="100" workbookViewId="0">
      <pane ySplit="11" topLeftCell="A12" activePane="bottomLeft" state="frozen"/>
      <selection activeCell="T30" sqref="T30:U30"/>
      <selection pane="bottomLeft" activeCell="N42" sqref="N4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9264.5440000000017</v>
      </c>
      <c r="D13" s="26">
        <v>10241.036666666667</v>
      </c>
      <c r="E13" s="26">
        <v>10421.413333333332</v>
      </c>
      <c r="F13" s="26">
        <v>11961.084666666669</v>
      </c>
      <c r="G13" s="26">
        <v>12279.21966666667</v>
      </c>
      <c r="H13" s="28">
        <f t="shared" ref="H13:H21" si="0">IF(OR(OR(G13=0,F13=0),G13=""),"",(G13/F13-1)*100)</f>
        <v>2.6597504228574209</v>
      </c>
      <c r="I13" s="27">
        <f>IF(OR(OR(G13=0,F13=0),F13=""),"",(F13/E13-1)*100)</f>
        <v>14.774112532401285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5766.4423333333361</v>
      </c>
      <c r="D14" s="25">
        <f t="shared" ref="D14:G14" si="3">D13-SUM(D15:D38)</f>
        <v>6188.0716666666667</v>
      </c>
      <c r="E14" s="25">
        <f t="shared" si="3"/>
        <v>6129.2709999999979</v>
      </c>
      <c r="F14" s="25">
        <f t="shared" si="3"/>
        <v>7354.2723333333379</v>
      </c>
      <c r="G14" s="26">
        <f t="shared" si="3"/>
        <v>5684.054333333338</v>
      </c>
      <c r="H14" s="54">
        <f t="shared" si="0"/>
        <v>-22.710853287683051</v>
      </c>
      <c r="I14" s="53">
        <f t="shared" ref="I14" si="4">IF(OR(OR(G14=0,F14=0),F14=""),"",(F14/E14-1)*100)</f>
        <v>19.986085349029924</v>
      </c>
      <c r="J14" s="54">
        <f t="shared" si="1"/>
        <v>46.290028907645869</v>
      </c>
      <c r="K14" s="53">
        <f t="shared" si="2"/>
        <v>61.484995201382816</v>
      </c>
      <c r="L14" s="18"/>
    </row>
    <row r="15" spans="1:15">
      <c r="A15" s="16"/>
      <c r="B15" s="12" t="s">
        <v>5</v>
      </c>
      <c r="C15" s="29">
        <v>1227.5576666666664</v>
      </c>
      <c r="D15" s="29">
        <v>1312.6936666666672</v>
      </c>
      <c r="E15" s="29">
        <v>1527.3993333333333</v>
      </c>
      <c r="F15" s="29">
        <v>1620.2036666666659</v>
      </c>
      <c r="G15" s="109">
        <v>1787.5636666666664</v>
      </c>
      <c r="H15" s="50">
        <f t="shared" si="0"/>
        <v>10.329565562848009</v>
      </c>
      <c r="I15" s="36">
        <f>IF(OR(OR(G15=0,F15=0),F15=""),"",(F15/E15-1)*100)</f>
        <v>6.075970527681207</v>
      </c>
      <c r="J15" s="50">
        <f t="shared" si="1"/>
        <v>14.557632448902352</v>
      </c>
      <c r="K15" s="36">
        <f t="shared" si="2"/>
        <v>13.545624931339828</v>
      </c>
      <c r="L15" s="18"/>
    </row>
    <row r="16" spans="1:15">
      <c r="A16" s="16"/>
      <c r="B16" s="11" t="s">
        <v>25</v>
      </c>
      <c r="C16" s="55">
        <v>466.27933333333306</v>
      </c>
      <c r="D16" s="55">
        <v>613.93966666666654</v>
      </c>
      <c r="E16" s="55">
        <v>665.8026666666666</v>
      </c>
      <c r="F16" s="55">
        <v>662.42833333333328</v>
      </c>
      <c r="G16" s="56">
        <v>1478.4306666666666</v>
      </c>
      <c r="H16" s="54">
        <f t="shared" si="0"/>
        <v>123.18348903151789</v>
      </c>
      <c r="I16" s="53">
        <f t="shared" ref="I16:I21" si="5">IF(OR(OR(G16=0,F16=0),F16=""),"",(F16/E16-1)*100)</f>
        <v>-0.50680682164084834</v>
      </c>
      <c r="J16" s="54">
        <f t="shared" si="1"/>
        <v>12.040102765487891</v>
      </c>
      <c r="K16" s="53">
        <f t="shared" si="2"/>
        <v>5.5381961736246081</v>
      </c>
      <c r="L16" s="18"/>
      <c r="N16" s="23" t="s">
        <v>5</v>
      </c>
      <c r="O16" s="34">
        <f>J15</f>
        <v>14.557632448902352</v>
      </c>
    </row>
    <row r="17" spans="1:15">
      <c r="A17" s="16"/>
      <c r="B17" s="11" t="s">
        <v>26</v>
      </c>
      <c r="C17" s="55">
        <v>438.3126666666667</v>
      </c>
      <c r="D17" s="55">
        <v>515.60299999999995</v>
      </c>
      <c r="E17" s="55">
        <v>557.15566666666678</v>
      </c>
      <c r="F17" s="55">
        <v>590.9616666666667</v>
      </c>
      <c r="G17" s="56">
        <v>571.84566666666672</v>
      </c>
      <c r="H17" s="28">
        <f t="shared" si="0"/>
        <v>-3.2347275768027761</v>
      </c>
      <c r="I17" s="27">
        <f t="shared" si="5"/>
        <v>6.0676040867094549</v>
      </c>
      <c r="J17" s="28">
        <f t="shared" si="1"/>
        <v>4.6570196005126157</v>
      </c>
      <c r="K17" s="27">
        <f t="shared" si="2"/>
        <v>4.9407029808389167</v>
      </c>
      <c r="L17" s="18"/>
      <c r="N17" s="23" t="s">
        <v>40</v>
      </c>
      <c r="O17" s="34">
        <f>100-O16</f>
        <v>85.442367551097647</v>
      </c>
    </row>
    <row r="18" spans="1:15">
      <c r="A18" s="16"/>
      <c r="B18" s="11" t="s">
        <v>27</v>
      </c>
      <c r="C18" s="25">
        <v>376.37933333333319</v>
      </c>
      <c r="D18" s="25">
        <v>404.76066666666674</v>
      </c>
      <c r="E18" s="25">
        <v>371.35233333333338</v>
      </c>
      <c r="F18" s="25">
        <v>438.98166666666674</v>
      </c>
      <c r="G18" s="26">
        <v>411.54599999999994</v>
      </c>
      <c r="H18" s="28">
        <f t="shared" si="0"/>
        <v>-6.2498433875370907</v>
      </c>
      <c r="I18" s="27">
        <f t="shared" si="5"/>
        <v>18.211635490823184</v>
      </c>
      <c r="J18" s="28">
        <f t="shared" si="1"/>
        <v>3.3515647669142044</v>
      </c>
      <c r="K18" s="27">
        <f t="shared" si="2"/>
        <v>3.6700824289792671</v>
      </c>
      <c r="L18" s="18"/>
    </row>
    <row r="19" spans="1:15">
      <c r="A19" s="16"/>
      <c r="B19" s="11" t="s">
        <v>21</v>
      </c>
      <c r="C19" s="25">
        <v>171.99266666666668</v>
      </c>
      <c r="D19" s="25">
        <v>254.36366666666666</v>
      </c>
      <c r="E19" s="25">
        <v>203.96633333333327</v>
      </c>
      <c r="F19" s="25">
        <v>295.13800000000003</v>
      </c>
      <c r="G19" s="26">
        <v>312.23366666666652</v>
      </c>
      <c r="H19" s="28">
        <f t="shared" si="0"/>
        <v>5.7924315630879297</v>
      </c>
      <c r="I19" s="27">
        <f t="shared" si="5"/>
        <v>44.699370320919044</v>
      </c>
      <c r="J19" s="28">
        <f t="shared" si="1"/>
        <v>2.5427810165678535</v>
      </c>
      <c r="K19" s="27">
        <f t="shared" si="2"/>
        <v>2.4674852509195513</v>
      </c>
      <c r="L19" s="18"/>
    </row>
    <row r="20" spans="1:15">
      <c r="A20" s="16"/>
      <c r="B20" s="11" t="s">
        <v>6</v>
      </c>
      <c r="C20" s="25">
        <v>182.702</v>
      </c>
      <c r="D20" s="25">
        <v>204.85033333333331</v>
      </c>
      <c r="E20" s="25">
        <v>189.05833333333334</v>
      </c>
      <c r="F20" s="25">
        <v>204.63666666666666</v>
      </c>
      <c r="G20" s="26">
        <v>228.4740000000001</v>
      </c>
      <c r="H20" s="28">
        <f t="shared" si="0"/>
        <v>11.648612988874651</v>
      </c>
      <c r="I20" s="27">
        <f t="shared" si="5"/>
        <v>8.2399612112663547</v>
      </c>
      <c r="J20" s="28">
        <f t="shared" si="1"/>
        <v>1.8606556947606256</v>
      </c>
      <c r="K20" s="27">
        <f t="shared" si="2"/>
        <v>1.7108537592493696</v>
      </c>
      <c r="L20" s="18"/>
    </row>
    <row r="21" spans="1:15">
      <c r="A21" s="16"/>
      <c r="B21" s="11" t="s">
        <v>22</v>
      </c>
      <c r="C21" s="25">
        <v>148.17266666666666</v>
      </c>
      <c r="D21" s="25">
        <v>210.89033333333333</v>
      </c>
      <c r="E21" s="25">
        <v>226.35000000000005</v>
      </c>
      <c r="F21" s="25">
        <v>193.15466666666666</v>
      </c>
      <c r="G21" s="26">
        <v>183.0596666666666</v>
      </c>
      <c r="H21" s="28">
        <f t="shared" si="0"/>
        <v>-5.2263816216365777</v>
      </c>
      <c r="I21" s="27">
        <f t="shared" si="5"/>
        <v>-14.665488550180427</v>
      </c>
      <c r="J21" s="28">
        <f t="shared" si="1"/>
        <v>1.490808631460538</v>
      </c>
      <c r="K21" s="27">
        <f t="shared" si="2"/>
        <v>1.6148591206360488</v>
      </c>
      <c r="L21" s="18"/>
    </row>
    <row r="22" spans="1:15">
      <c r="A22" s="16"/>
      <c r="B22" s="11" t="s">
        <v>17</v>
      </c>
      <c r="C22" s="25"/>
      <c r="D22" s="25"/>
      <c r="E22" s="25"/>
      <c r="F22" s="25"/>
      <c r="G22" s="26">
        <v>174.97966666666665</v>
      </c>
      <c r="H22" s="28" t="str">
        <f t="shared" ref="H22:H38" si="6">IF(OR(OR(G22=0,F22=0),G22=""),"",(G22/F22-1)*100)</f>
        <v/>
      </c>
      <c r="I22" s="27" t="str">
        <f t="shared" ref="I22:I38" si="7">IF(OR(OR(G22=0,F22=0),F22=""),"",(F22/E22-1)*100)</f>
        <v/>
      </c>
      <c r="J22" s="28">
        <f t="shared" ref="J22:J38" si="8">IF(G22=0,"",G22/$G$13*100)</f>
        <v>1.4250064044514876</v>
      </c>
      <c r="K22" s="27" t="str">
        <f t="shared" ref="K22:K38" si="9">IF(F22=0,"",F22/$F$13*100)</f>
        <v/>
      </c>
      <c r="L22" s="18"/>
    </row>
    <row r="23" spans="1:15">
      <c r="A23" s="16"/>
      <c r="B23" s="11" t="s">
        <v>19</v>
      </c>
      <c r="C23" s="25"/>
      <c r="D23" s="25"/>
      <c r="E23" s="25"/>
      <c r="F23" s="25"/>
      <c r="G23" s="26">
        <v>143.75366666666665</v>
      </c>
      <c r="H23" s="28" t="str">
        <f t="shared" si="6"/>
        <v/>
      </c>
      <c r="I23" s="27" t="str">
        <f t="shared" si="7"/>
        <v/>
      </c>
      <c r="J23" s="28">
        <f t="shared" si="8"/>
        <v>1.170706857349431</v>
      </c>
      <c r="K23" s="27" t="str">
        <f t="shared" si="9"/>
        <v/>
      </c>
      <c r="L23" s="18"/>
    </row>
    <row r="24" spans="1:15">
      <c r="A24" s="16"/>
      <c r="B24" s="11" t="s">
        <v>10</v>
      </c>
      <c r="C24" s="25"/>
      <c r="D24" s="25"/>
      <c r="E24" s="25"/>
      <c r="F24" s="25"/>
      <c r="G24" s="26">
        <v>141.13233333333332</v>
      </c>
      <c r="H24" s="28" t="str">
        <f t="shared" si="6"/>
        <v/>
      </c>
      <c r="I24" s="27" t="str">
        <f t="shared" si="7"/>
        <v/>
      </c>
      <c r="J24" s="28">
        <f t="shared" si="8"/>
        <v>1.1493591381580459</v>
      </c>
      <c r="K24" s="27" t="str">
        <f t="shared" si="9"/>
        <v/>
      </c>
      <c r="L24" s="18"/>
    </row>
    <row r="25" spans="1:15">
      <c r="A25" s="16"/>
      <c r="B25" s="11" t="s">
        <v>24</v>
      </c>
      <c r="C25" s="25">
        <v>93.237666666666627</v>
      </c>
      <c r="D25" s="25">
        <v>100.3843333333333</v>
      </c>
      <c r="E25" s="25">
        <v>111.59133333333332</v>
      </c>
      <c r="F25" s="25">
        <v>113.70466666666667</v>
      </c>
      <c r="G25" s="26">
        <v>123.49333333333334</v>
      </c>
      <c r="H25" s="28">
        <f t="shared" si="6"/>
        <v>8.6088521725874667</v>
      </c>
      <c r="I25" s="27">
        <f t="shared" si="7"/>
        <v>1.8938149318644903</v>
      </c>
      <c r="J25" s="28">
        <f t="shared" si="8"/>
        <v>1.005709944814897</v>
      </c>
      <c r="K25" s="27">
        <f t="shared" si="9"/>
        <v>0.95062170225699139</v>
      </c>
      <c r="L25" s="18"/>
    </row>
    <row r="26" spans="1:15">
      <c r="A26" s="16"/>
      <c r="B26" s="11" t="s">
        <v>8</v>
      </c>
      <c r="C26" s="25">
        <v>101.04466666666664</v>
      </c>
      <c r="D26" s="25">
        <v>119.31133333333337</v>
      </c>
      <c r="E26" s="25">
        <v>119.91433333333336</v>
      </c>
      <c r="F26" s="25">
        <v>124.15233333333333</v>
      </c>
      <c r="G26" s="26">
        <v>116.77466666666666</v>
      </c>
      <c r="H26" s="28">
        <f t="shared" si="6"/>
        <v>-5.942430938336507</v>
      </c>
      <c r="I26" s="27">
        <f t="shared" si="7"/>
        <v>3.5341896854142796</v>
      </c>
      <c r="J26" s="28">
        <f t="shared" si="8"/>
        <v>0.95099419862700807</v>
      </c>
      <c r="K26" s="27">
        <f t="shared" si="9"/>
        <v>1.0379688531034559</v>
      </c>
      <c r="L26" s="18"/>
    </row>
    <row r="27" spans="1:15">
      <c r="A27" s="16"/>
      <c r="B27" s="11" t="s">
        <v>4</v>
      </c>
      <c r="C27" s="25"/>
      <c r="D27" s="25"/>
      <c r="E27" s="25"/>
      <c r="F27" s="25"/>
      <c r="G27" s="26">
        <v>115.49833333333333</v>
      </c>
      <c r="H27" s="28" t="str">
        <f t="shared" si="6"/>
        <v/>
      </c>
      <c r="I27" s="27" t="str">
        <f t="shared" si="7"/>
        <v/>
      </c>
      <c r="J27" s="28">
        <f t="shared" si="8"/>
        <v>0.94059994420383741</v>
      </c>
      <c r="K27" s="27" t="str">
        <f t="shared" si="9"/>
        <v/>
      </c>
      <c r="L27" s="18"/>
    </row>
    <row r="28" spans="1:15">
      <c r="A28" s="16"/>
      <c r="B28" s="11" t="s">
        <v>20</v>
      </c>
      <c r="C28" s="25">
        <v>87.28166666666668</v>
      </c>
      <c r="D28" s="25">
        <v>88.299333333333337</v>
      </c>
      <c r="E28" s="25">
        <v>100.12733333333335</v>
      </c>
      <c r="F28" s="25">
        <v>107.59266666666667</v>
      </c>
      <c r="G28" s="26">
        <v>109.11666666666666</v>
      </c>
      <c r="H28" s="28">
        <f t="shared" si="6"/>
        <v>1.4164534138014329</v>
      </c>
      <c r="I28" s="27">
        <f t="shared" si="7"/>
        <v>7.4558395642881248</v>
      </c>
      <c r="J28" s="28">
        <f t="shared" si="8"/>
        <v>0.88862867208798457</v>
      </c>
      <c r="K28" s="27">
        <f t="shared" si="9"/>
        <v>0.89952265756054328</v>
      </c>
      <c r="L28" s="18"/>
    </row>
    <row r="29" spans="1:15">
      <c r="A29" s="16"/>
      <c r="B29" s="11" t="s">
        <v>16</v>
      </c>
      <c r="C29" s="25"/>
      <c r="D29" s="25"/>
      <c r="E29" s="25"/>
      <c r="F29" s="25"/>
      <c r="G29" s="26">
        <v>101.36800000000001</v>
      </c>
      <c r="H29" s="28" t="str">
        <f t="shared" si="6"/>
        <v/>
      </c>
      <c r="I29" s="27" t="str">
        <f t="shared" si="7"/>
        <v/>
      </c>
      <c r="J29" s="28">
        <f t="shared" si="8"/>
        <v>0.82552477072443708</v>
      </c>
      <c r="K29" s="27" t="str">
        <f t="shared" si="9"/>
        <v/>
      </c>
      <c r="L29" s="18"/>
    </row>
    <row r="30" spans="1:15">
      <c r="A30" s="16"/>
      <c r="B30" s="11" t="s">
        <v>12</v>
      </c>
      <c r="C30" s="25"/>
      <c r="D30" s="25"/>
      <c r="E30" s="25"/>
      <c r="F30" s="25"/>
      <c r="G30" s="26">
        <v>95.525333333333336</v>
      </c>
      <c r="H30" s="28" t="str">
        <f t="shared" si="6"/>
        <v/>
      </c>
      <c r="I30" s="27" t="str">
        <f t="shared" si="7"/>
        <v/>
      </c>
      <c r="J30" s="28">
        <f t="shared" si="8"/>
        <v>0.77794302835584628</v>
      </c>
      <c r="K30" s="27" t="str">
        <f t="shared" si="9"/>
        <v/>
      </c>
      <c r="L30" s="18"/>
    </row>
    <row r="31" spans="1:15">
      <c r="A31" s="16"/>
      <c r="B31" s="11" t="s">
        <v>9</v>
      </c>
      <c r="C31" s="25">
        <v>68.034666666666681</v>
      </c>
      <c r="D31" s="25">
        <v>76.53400000000002</v>
      </c>
      <c r="E31" s="25">
        <v>84.978999999999971</v>
      </c>
      <c r="F31" s="25">
        <v>91.663666666666671</v>
      </c>
      <c r="G31" s="26">
        <v>91.238000000000014</v>
      </c>
      <c r="H31" s="28">
        <f t="shared" si="6"/>
        <v>-0.46437883421638348</v>
      </c>
      <c r="I31" s="27">
        <f t="shared" si="7"/>
        <v>7.8662571537282178</v>
      </c>
      <c r="J31" s="28">
        <f t="shared" si="8"/>
        <v>0.74302767176383266</v>
      </c>
      <c r="K31" s="27">
        <f t="shared" si="9"/>
        <v>0.76634911649874327</v>
      </c>
      <c r="L31" s="18"/>
    </row>
    <row r="32" spans="1:15">
      <c r="A32" s="16"/>
      <c r="B32" s="11" t="s">
        <v>11</v>
      </c>
      <c r="C32" s="25">
        <v>74.787666666666652</v>
      </c>
      <c r="D32" s="25">
        <v>78.396333333333345</v>
      </c>
      <c r="E32" s="25">
        <v>76.104333333333344</v>
      </c>
      <c r="F32" s="25">
        <v>89.093666666666678</v>
      </c>
      <c r="G32" s="26">
        <v>87.958333333333314</v>
      </c>
      <c r="H32" s="28">
        <f t="shared" si="6"/>
        <v>-1.2743142984350198</v>
      </c>
      <c r="I32" s="27">
        <f t="shared" si="7"/>
        <v>17.067797278297768</v>
      </c>
      <c r="J32" s="28">
        <f t="shared" si="8"/>
        <v>0.7163185912546719</v>
      </c>
      <c r="K32" s="27">
        <f t="shared" si="9"/>
        <v>0.74486277080668317</v>
      </c>
      <c r="L32" s="18"/>
    </row>
    <row r="33" spans="1:14">
      <c r="A33" s="16"/>
      <c r="B33" s="11" t="s">
        <v>14</v>
      </c>
      <c r="C33" s="25"/>
      <c r="D33" s="25"/>
      <c r="E33" s="25"/>
      <c r="F33" s="25"/>
      <c r="G33" s="26">
        <v>71.521666666666675</v>
      </c>
      <c r="H33" s="28" t="str">
        <f t="shared" si="6"/>
        <v/>
      </c>
      <c r="I33" s="27" t="str">
        <f t="shared" si="7"/>
        <v/>
      </c>
      <c r="J33" s="28">
        <f t="shared" si="8"/>
        <v>0.58246100817644242</v>
      </c>
      <c r="K33" s="27" t="str">
        <f t="shared" si="9"/>
        <v/>
      </c>
      <c r="L33" s="18"/>
    </row>
    <row r="34" spans="1:14">
      <c r="A34" s="16"/>
      <c r="B34" s="11" t="s">
        <v>18</v>
      </c>
      <c r="C34" s="25"/>
      <c r="D34" s="25"/>
      <c r="E34" s="25"/>
      <c r="F34" s="25"/>
      <c r="G34" s="26">
        <v>68.94</v>
      </c>
      <c r="H34" s="28" t="str">
        <f t="shared" si="6"/>
        <v/>
      </c>
      <c r="I34" s="27" t="str">
        <f t="shared" si="7"/>
        <v/>
      </c>
      <c r="J34" s="28">
        <f t="shared" si="8"/>
        <v>0.56143632797078658</v>
      </c>
      <c r="K34" s="27" t="str">
        <f t="shared" si="9"/>
        <v/>
      </c>
      <c r="L34" s="18"/>
    </row>
    <row r="35" spans="1:14">
      <c r="A35" s="16"/>
      <c r="B35" s="11" t="s">
        <v>23</v>
      </c>
      <c r="C35" s="25">
        <v>62.31899999999996</v>
      </c>
      <c r="D35" s="25">
        <v>72.938333333333347</v>
      </c>
      <c r="E35" s="25">
        <v>58.341333333333353</v>
      </c>
      <c r="F35" s="25">
        <v>75.100666666666669</v>
      </c>
      <c r="G35" s="26">
        <v>68.414666666666648</v>
      </c>
      <c r="H35" s="28">
        <f t="shared" si="6"/>
        <v>-8.9027172417466609</v>
      </c>
      <c r="I35" s="27">
        <f t="shared" si="7"/>
        <v>28.726346101106092</v>
      </c>
      <c r="J35" s="28">
        <f t="shared" si="8"/>
        <v>0.55715809736986788</v>
      </c>
      <c r="K35" s="27">
        <f t="shared" si="9"/>
        <v>0.62787505280318212</v>
      </c>
      <c r="L35" s="18"/>
    </row>
    <row r="36" spans="1:14">
      <c r="A36" s="16"/>
      <c r="B36" s="11" t="s">
        <v>7</v>
      </c>
      <c r="C36" s="25"/>
      <c r="D36" s="25"/>
      <c r="E36" s="25"/>
      <c r="F36" s="25"/>
      <c r="G36" s="26">
        <v>52.733000000000004</v>
      </c>
      <c r="H36" s="28" t="str">
        <f t="shared" si="6"/>
        <v/>
      </c>
      <c r="I36" s="27" t="str">
        <f t="shared" si="7"/>
        <v/>
      </c>
      <c r="J36" s="28">
        <f t="shared" si="8"/>
        <v>0.42944911347379588</v>
      </c>
      <c r="K36" s="27" t="str">
        <f t="shared" si="9"/>
        <v/>
      </c>
      <c r="L36" s="18"/>
    </row>
    <row r="37" spans="1:14">
      <c r="A37" s="16"/>
      <c r="B37" s="11" t="s">
        <v>13</v>
      </c>
      <c r="C37" s="25"/>
      <c r="D37" s="25"/>
      <c r="E37" s="25"/>
      <c r="F37" s="25"/>
      <c r="G37" s="26">
        <v>35.906666666666666</v>
      </c>
      <c r="H37" s="28" t="str">
        <f t="shared" si="6"/>
        <v/>
      </c>
      <c r="I37" s="27" t="str">
        <f t="shared" si="7"/>
        <v/>
      </c>
      <c r="J37" s="28">
        <f t="shared" si="8"/>
        <v>0.29241814741810812</v>
      </c>
      <c r="K37" s="27" t="str">
        <f t="shared" si="9"/>
        <v/>
      </c>
      <c r="L37" s="18"/>
    </row>
    <row r="38" spans="1:14">
      <c r="A38" s="16"/>
      <c r="B38" s="11" t="s">
        <v>15</v>
      </c>
      <c r="C38" s="25"/>
      <c r="D38" s="25"/>
      <c r="E38" s="25"/>
      <c r="F38" s="25"/>
      <c r="G38" s="26">
        <v>23.657666666666668</v>
      </c>
      <c r="H38" s="28" t="str">
        <f t="shared" si="6"/>
        <v/>
      </c>
      <c r="I38" s="27" t="str">
        <f t="shared" si="7"/>
        <v/>
      </c>
      <c r="J38" s="28">
        <f t="shared" si="8"/>
        <v>0.19266425154758066</v>
      </c>
      <c r="K38" s="27" t="str">
        <f t="shared" si="9"/>
        <v/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74" t="s">
        <v>196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197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198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91" t="s">
        <v>91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6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2" t="s">
        <v>2</v>
      </c>
      <c r="D10" s="192"/>
      <c r="E10" s="192"/>
      <c r="F10" s="192"/>
      <c r="G10" s="192"/>
      <c r="H10" s="192"/>
      <c r="I10" s="192"/>
      <c r="J10" s="192"/>
      <c r="K10" s="190" t="s">
        <v>54</v>
      </c>
      <c r="L10" s="18"/>
    </row>
    <row r="11" spans="1:16" ht="15.75" customHeight="1">
      <c r="A11" s="16"/>
      <c r="B11" s="11"/>
      <c r="C11" s="75">
        <v>2003</v>
      </c>
      <c r="D11" s="7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0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150" t="s">
        <v>28</v>
      </c>
      <c r="C13" s="144">
        <v>7051.3760000000002</v>
      </c>
      <c r="D13" s="144">
        <v>6909.7520000000004</v>
      </c>
      <c r="E13" s="144">
        <v>7549.0230000000001</v>
      </c>
      <c r="F13" s="144">
        <v>7400.4666666666672</v>
      </c>
      <c r="G13" s="145">
        <v>7611.7890000000007</v>
      </c>
      <c r="H13" s="145">
        <v>7194.0079999999998</v>
      </c>
      <c r="I13" s="145">
        <v>7286.6376666666665</v>
      </c>
      <c r="J13" s="149">
        <v>7508.6493333333328</v>
      </c>
      <c r="K13" s="178"/>
      <c r="L13" s="18"/>
    </row>
    <row r="14" spans="1:16" s="51" customFormat="1">
      <c r="A14" s="94"/>
      <c r="B14" s="150" t="s">
        <v>5</v>
      </c>
      <c r="C14" s="179">
        <v>1749.6566666666668</v>
      </c>
      <c r="D14" s="179">
        <v>1795.9656666666669</v>
      </c>
      <c r="E14" s="179">
        <v>1935.1703333333332</v>
      </c>
      <c r="F14" s="179">
        <v>1900.0953333333334</v>
      </c>
      <c r="G14" s="180">
        <v>1964.3736666666666</v>
      </c>
      <c r="H14" s="180">
        <v>1842.9866666666667</v>
      </c>
      <c r="I14" s="177">
        <v>1901.461666666667</v>
      </c>
      <c r="J14" s="149">
        <v>2060.1213333333335</v>
      </c>
      <c r="K14" s="185">
        <v>1</v>
      </c>
      <c r="L14" s="95"/>
      <c r="N14" s="81"/>
      <c r="O14" s="81"/>
      <c r="P14" s="81"/>
    </row>
    <row r="15" spans="1:16">
      <c r="A15" s="16"/>
      <c r="B15" s="68" t="s">
        <v>26</v>
      </c>
      <c r="C15" s="140">
        <v>521.69633333333331</v>
      </c>
      <c r="D15" s="140">
        <v>510.84666666666664</v>
      </c>
      <c r="E15" s="140">
        <v>562.85100000000011</v>
      </c>
      <c r="F15" s="140">
        <v>540.83666666666659</v>
      </c>
      <c r="G15" s="141">
        <v>546.27599999999995</v>
      </c>
      <c r="H15" s="141">
        <v>492.65633333333329</v>
      </c>
      <c r="I15" s="139">
        <v>512.37</v>
      </c>
      <c r="J15" s="148">
        <v>515.31433333333337</v>
      </c>
      <c r="K15" s="146">
        <v>2</v>
      </c>
      <c r="L15" s="18"/>
    </row>
    <row r="16" spans="1:16">
      <c r="A16" s="16"/>
      <c r="B16" s="68" t="s">
        <v>27</v>
      </c>
      <c r="C16" s="140">
        <v>243.88600000000002</v>
      </c>
      <c r="D16" s="140">
        <v>241.52266666666668</v>
      </c>
      <c r="E16" s="140">
        <v>241.19966666666667</v>
      </c>
      <c r="F16" s="140">
        <v>245.9186666666667</v>
      </c>
      <c r="G16" s="141">
        <v>242.68166666666667</v>
      </c>
      <c r="H16" s="141">
        <v>269.37933333333331</v>
      </c>
      <c r="I16" s="139">
        <v>278.46566666666666</v>
      </c>
      <c r="J16" s="148">
        <v>313.05666666666673</v>
      </c>
      <c r="K16" s="146">
        <v>3</v>
      </c>
      <c r="L16" s="18"/>
    </row>
    <row r="17" spans="1:16">
      <c r="A17" s="16"/>
      <c r="B17" s="68" t="s">
        <v>21</v>
      </c>
      <c r="C17" s="140">
        <v>219.14833333333337</v>
      </c>
      <c r="D17" s="140">
        <v>213.33199999999999</v>
      </c>
      <c r="E17" s="140">
        <v>232.53399999999999</v>
      </c>
      <c r="F17" s="140">
        <v>219.38766666666666</v>
      </c>
      <c r="G17" s="141">
        <v>204.31133333333335</v>
      </c>
      <c r="H17" s="141">
        <v>242.19633333333334</v>
      </c>
      <c r="I17" s="139">
        <v>215.59199999999998</v>
      </c>
      <c r="J17" s="148">
        <v>203.77433333333337</v>
      </c>
      <c r="K17" s="146">
        <v>4</v>
      </c>
      <c r="L17" s="18"/>
    </row>
    <row r="18" spans="1:16">
      <c r="A18" s="16"/>
      <c r="B18" s="68" t="s">
        <v>24</v>
      </c>
      <c r="C18" s="140">
        <v>137.54733333333334</v>
      </c>
      <c r="D18" s="140">
        <v>137.86433333333332</v>
      </c>
      <c r="E18" s="140">
        <v>136.66200000000001</v>
      </c>
      <c r="F18" s="140">
        <v>134.82700000000003</v>
      </c>
      <c r="G18" s="141">
        <v>143.98600000000002</v>
      </c>
      <c r="H18" s="141">
        <v>138.00866666666667</v>
      </c>
      <c r="I18" s="139">
        <v>134.15933333333334</v>
      </c>
      <c r="J18" s="148">
        <v>133.73233333333332</v>
      </c>
      <c r="K18" s="146">
        <v>5</v>
      </c>
      <c r="L18" s="18"/>
    </row>
    <row r="19" spans="1:16">
      <c r="A19" s="16"/>
      <c r="B19" s="68" t="s">
        <v>6</v>
      </c>
      <c r="C19" s="140">
        <v>108.67399999999999</v>
      </c>
      <c r="D19" s="140">
        <v>100.01766666666668</v>
      </c>
      <c r="E19" s="140">
        <v>127.63366666666667</v>
      </c>
      <c r="F19" s="140">
        <v>116.39199999999998</v>
      </c>
      <c r="G19" s="141">
        <v>139.72433333333333</v>
      </c>
      <c r="H19" s="141">
        <v>130.33533333333332</v>
      </c>
      <c r="I19" s="139">
        <v>128.67133333333334</v>
      </c>
      <c r="J19" s="148">
        <v>126.84033333333332</v>
      </c>
      <c r="K19" s="146">
        <v>6</v>
      </c>
      <c r="L19" s="18"/>
    </row>
    <row r="20" spans="1:16">
      <c r="A20" s="16"/>
      <c r="B20" s="68" t="s">
        <v>22</v>
      </c>
      <c r="C20" s="140">
        <v>122.42833333333333</v>
      </c>
      <c r="D20" s="140">
        <v>134.49799999999999</v>
      </c>
      <c r="E20" s="140">
        <v>131.10400000000001</v>
      </c>
      <c r="F20" s="140">
        <v>146.483</v>
      </c>
      <c r="G20" s="141">
        <v>106.45833333333333</v>
      </c>
      <c r="H20" s="141">
        <v>103.184</v>
      </c>
      <c r="I20" s="139">
        <v>127.85499999999999</v>
      </c>
      <c r="J20" s="148">
        <v>126.49700000000001</v>
      </c>
      <c r="K20" s="146">
        <v>7</v>
      </c>
      <c r="L20" s="18"/>
    </row>
    <row r="21" spans="1:16">
      <c r="A21" s="16"/>
      <c r="B21" s="68" t="s">
        <v>25</v>
      </c>
      <c r="C21" s="142">
        <v>762.55733333333342</v>
      </c>
      <c r="D21" s="142">
        <v>793.9799999999999</v>
      </c>
      <c r="E21" s="142">
        <v>812.83333333333337</v>
      </c>
      <c r="F21" s="142">
        <v>825.45100000000014</v>
      </c>
      <c r="G21" s="143">
        <v>835.11333333333334</v>
      </c>
      <c r="H21" s="143">
        <v>767.80033333333324</v>
      </c>
      <c r="I21" s="139">
        <v>876.15133333333324</v>
      </c>
      <c r="J21" s="148">
        <v>112.69866666666667</v>
      </c>
      <c r="K21" s="146">
        <v>8</v>
      </c>
      <c r="L21" s="18"/>
    </row>
    <row r="22" spans="1:16" s="51" customFormat="1">
      <c r="A22" s="94"/>
      <c r="B22" s="68" t="s">
        <v>8</v>
      </c>
      <c r="C22" s="140">
        <v>89.191666666666649</v>
      </c>
      <c r="D22" s="140">
        <v>89.079333333333338</v>
      </c>
      <c r="E22" s="140">
        <v>92.694999999999993</v>
      </c>
      <c r="F22" s="140">
        <v>102.822</v>
      </c>
      <c r="G22" s="141">
        <v>104.23299999999999</v>
      </c>
      <c r="H22" s="141">
        <v>98.174666666666667</v>
      </c>
      <c r="I22" s="139">
        <v>97.505666666666656</v>
      </c>
      <c r="J22" s="148">
        <v>102.79000000000002</v>
      </c>
      <c r="K22" s="146">
        <v>9</v>
      </c>
      <c r="L22" s="95"/>
      <c r="N22" s="81"/>
      <c r="O22" s="81"/>
      <c r="P22" s="81"/>
    </row>
    <row r="23" spans="1:16">
      <c r="A23" s="16"/>
      <c r="B23" s="68" t="s">
        <v>23</v>
      </c>
      <c r="C23" s="140">
        <v>82.912999999999997</v>
      </c>
      <c r="D23" s="140">
        <v>88.598333333333329</v>
      </c>
      <c r="E23" s="140">
        <v>86.099666666666678</v>
      </c>
      <c r="F23" s="140">
        <v>87.739333333333349</v>
      </c>
      <c r="G23" s="141">
        <v>94.86666666666666</v>
      </c>
      <c r="H23" s="141">
        <v>93.97</v>
      </c>
      <c r="I23" s="139">
        <v>90.399000000000015</v>
      </c>
      <c r="J23" s="148">
        <v>96.535333333333341</v>
      </c>
      <c r="K23" s="146">
        <v>10</v>
      </c>
      <c r="L23" s="18"/>
      <c r="O23" s="78"/>
    </row>
    <row r="24" spans="1:16" s="51" customFormat="1">
      <c r="A24" s="94"/>
      <c r="B24" s="68" t="s">
        <v>20</v>
      </c>
      <c r="C24" s="140">
        <v>62.122999999999998</v>
      </c>
      <c r="D24" s="140">
        <v>64.129333333333335</v>
      </c>
      <c r="E24" s="140">
        <v>67.117666666666665</v>
      </c>
      <c r="F24" s="140">
        <v>71.362333333333325</v>
      </c>
      <c r="G24" s="141">
        <v>75.48233333333333</v>
      </c>
      <c r="H24" s="141">
        <v>73.705333333333328</v>
      </c>
      <c r="I24" s="139">
        <v>77.399666666666661</v>
      </c>
      <c r="J24" s="148">
        <v>77.556666666666658</v>
      </c>
      <c r="K24" s="146">
        <v>11</v>
      </c>
      <c r="L24" s="95"/>
      <c r="N24" s="81"/>
      <c r="O24" s="138"/>
      <c r="P24" s="81"/>
    </row>
    <row r="25" spans="1:16">
      <c r="A25" s="16"/>
      <c r="B25" s="68" t="s">
        <v>11</v>
      </c>
      <c r="C25" s="140">
        <v>58.018999999999998</v>
      </c>
      <c r="D25" s="140">
        <v>58.25633333333333</v>
      </c>
      <c r="E25" s="140">
        <v>60.87233333333333</v>
      </c>
      <c r="F25" s="140">
        <v>64.115333333333339</v>
      </c>
      <c r="G25" s="141">
        <v>65.153666666666666</v>
      </c>
      <c r="H25" s="141">
        <v>65.024333333333331</v>
      </c>
      <c r="I25" s="139">
        <v>62.606000000000002</v>
      </c>
      <c r="J25" s="148">
        <v>67.709000000000003</v>
      </c>
      <c r="K25" s="146">
        <v>12</v>
      </c>
      <c r="L25" s="18"/>
    </row>
    <row r="26" spans="1:16">
      <c r="A26" s="16"/>
      <c r="B26" s="68" t="s">
        <v>9</v>
      </c>
      <c r="C26" s="140">
        <v>43.26</v>
      </c>
      <c r="D26" s="140">
        <v>44.948666666666668</v>
      </c>
      <c r="E26" s="140">
        <v>50.762333333333331</v>
      </c>
      <c r="F26" s="140">
        <v>52.79666666666666</v>
      </c>
      <c r="G26" s="141">
        <v>53.059999999999995</v>
      </c>
      <c r="H26" s="141">
        <v>54.879000000000005</v>
      </c>
      <c r="I26" s="139">
        <v>46.269666666666666</v>
      </c>
      <c r="J26" s="148">
        <v>54.50033333333333</v>
      </c>
      <c r="K26" s="146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190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186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3"/>
  <sheetViews>
    <sheetView view="pageBreakPreview" zoomScaleNormal="100" zoomScaleSheetLayoutView="100" workbookViewId="0">
      <pane ySplit="11" topLeftCell="A12" activePane="bottomLeft" state="frozen"/>
      <selection activeCell="T30" sqref="T30:U30"/>
      <selection pane="bottomLeft" activeCell="H49" sqref="H49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91" t="s">
        <v>92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6">
      <c r="A8" s="16"/>
      <c r="B8" s="10"/>
      <c r="C8" s="188" t="s">
        <v>189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89" t="s">
        <v>2</v>
      </c>
      <c r="D10" s="189"/>
      <c r="E10" s="189"/>
      <c r="F10" s="189"/>
      <c r="G10" s="189"/>
      <c r="H10" s="189"/>
      <c r="I10" s="189"/>
      <c r="J10" s="189"/>
      <c r="K10" s="193" t="s">
        <v>54</v>
      </c>
      <c r="L10" s="18"/>
    </row>
    <row r="11" spans="1:16">
      <c r="A11" s="16"/>
      <c r="C11" s="125">
        <v>2003</v>
      </c>
      <c r="D11" s="12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4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150" t="s">
        <v>28</v>
      </c>
      <c r="C13" s="144">
        <v>10221.477333333332</v>
      </c>
      <c r="D13" s="144">
        <v>10122.370333333332</v>
      </c>
      <c r="E13" s="144">
        <v>10160.547999999999</v>
      </c>
      <c r="F13" s="144">
        <v>9264.5440000000017</v>
      </c>
      <c r="G13" s="145">
        <v>10241.036666666667</v>
      </c>
      <c r="H13" s="145">
        <v>10421.413333333332</v>
      </c>
      <c r="I13" s="145">
        <v>11961.084666666669</v>
      </c>
      <c r="J13" s="149">
        <v>12279.21966666667</v>
      </c>
      <c r="K13" s="167"/>
      <c r="L13" s="18"/>
    </row>
    <row r="14" spans="1:16" s="12" customFormat="1">
      <c r="A14" s="94"/>
      <c r="B14" s="150" t="s">
        <v>5</v>
      </c>
      <c r="C14" s="179">
        <v>1282.4580000000001</v>
      </c>
      <c r="D14" s="179">
        <v>1247.3809999999999</v>
      </c>
      <c r="E14" s="179">
        <v>1298.8999999999999</v>
      </c>
      <c r="F14" s="179">
        <v>1227.5576666666664</v>
      </c>
      <c r="G14" s="180">
        <v>1312.6936666666672</v>
      </c>
      <c r="H14" s="180">
        <v>1527.3993333333333</v>
      </c>
      <c r="I14" s="177">
        <v>1620.2036666666659</v>
      </c>
      <c r="J14" s="149">
        <v>1787.5636666666664</v>
      </c>
      <c r="K14" s="132">
        <v>1</v>
      </c>
      <c r="L14" s="95"/>
      <c r="N14" s="82"/>
      <c r="O14" s="82"/>
      <c r="P14" s="82"/>
    </row>
    <row r="15" spans="1:16">
      <c r="A15" s="16"/>
      <c r="B15" s="68" t="s">
        <v>25</v>
      </c>
      <c r="C15" s="140">
        <v>590.51566666666668</v>
      </c>
      <c r="D15" s="140">
        <v>568.16566666666665</v>
      </c>
      <c r="E15" s="140">
        <v>547.64066666666656</v>
      </c>
      <c r="F15" s="140">
        <v>466.27933333333306</v>
      </c>
      <c r="G15" s="141">
        <v>613.93966666666654</v>
      </c>
      <c r="H15" s="141">
        <v>665.8026666666666</v>
      </c>
      <c r="I15" s="139">
        <v>662.42833333333328</v>
      </c>
      <c r="J15" s="148">
        <v>1478.4306666666666</v>
      </c>
      <c r="K15" s="147">
        <v>2</v>
      </c>
      <c r="L15" s="18"/>
    </row>
    <row r="16" spans="1:16">
      <c r="A16" s="16"/>
      <c r="B16" s="68" t="s">
        <v>26</v>
      </c>
      <c r="C16" s="140">
        <v>477.08833333333325</v>
      </c>
      <c r="D16" s="140">
        <v>468.62933333333336</v>
      </c>
      <c r="E16" s="140">
        <v>483.45966666666641</v>
      </c>
      <c r="F16" s="140">
        <v>438.3126666666667</v>
      </c>
      <c r="G16" s="141">
        <v>515.60299999999995</v>
      </c>
      <c r="H16" s="141">
        <v>557.15566666666678</v>
      </c>
      <c r="I16" s="139">
        <v>590.9616666666667</v>
      </c>
      <c r="J16" s="148">
        <v>571.84566666666672</v>
      </c>
      <c r="K16" s="147">
        <v>3</v>
      </c>
      <c r="L16" s="18"/>
    </row>
    <row r="17" spans="1:16">
      <c r="A17" s="16"/>
      <c r="B17" s="68" t="s">
        <v>27</v>
      </c>
      <c r="C17" s="140">
        <v>344.68566666666658</v>
      </c>
      <c r="D17" s="140">
        <v>329.70733333333334</v>
      </c>
      <c r="E17" s="140">
        <v>361.37633333333338</v>
      </c>
      <c r="F17" s="140">
        <v>376.37933333333319</v>
      </c>
      <c r="G17" s="141">
        <v>404.76066666666674</v>
      </c>
      <c r="H17" s="141">
        <v>371.35233333333338</v>
      </c>
      <c r="I17" s="139">
        <v>438.98166666666674</v>
      </c>
      <c r="J17" s="148">
        <v>411.54599999999994</v>
      </c>
      <c r="K17" s="147">
        <v>4</v>
      </c>
      <c r="L17" s="18"/>
    </row>
    <row r="18" spans="1:16">
      <c r="A18" s="16"/>
      <c r="B18" s="68" t="s">
        <v>21</v>
      </c>
      <c r="C18" s="140">
        <v>221.72866666666658</v>
      </c>
      <c r="D18" s="140">
        <v>220.11</v>
      </c>
      <c r="E18" s="140">
        <v>205.4353333333334</v>
      </c>
      <c r="F18" s="140">
        <v>171.99266666666668</v>
      </c>
      <c r="G18" s="141">
        <v>254.36366666666666</v>
      </c>
      <c r="H18" s="141">
        <v>203.96633333333327</v>
      </c>
      <c r="I18" s="139">
        <v>295.13800000000003</v>
      </c>
      <c r="J18" s="148">
        <v>312.23366666666652</v>
      </c>
      <c r="K18" s="147">
        <v>5</v>
      </c>
      <c r="L18" s="18"/>
    </row>
    <row r="19" spans="1:16">
      <c r="A19" s="16"/>
      <c r="B19" s="68" t="s">
        <v>6</v>
      </c>
      <c r="C19" s="140">
        <v>191.49266666666671</v>
      </c>
      <c r="D19" s="140">
        <v>192.72066666666666</v>
      </c>
      <c r="E19" s="140">
        <v>196.07433333333336</v>
      </c>
      <c r="F19" s="140">
        <v>182.702</v>
      </c>
      <c r="G19" s="141">
        <v>204.85033333333331</v>
      </c>
      <c r="H19" s="141">
        <v>189.05833333333334</v>
      </c>
      <c r="I19" s="139">
        <v>204.63666666666666</v>
      </c>
      <c r="J19" s="148">
        <v>228.4740000000001</v>
      </c>
      <c r="K19" s="147">
        <v>6</v>
      </c>
      <c r="L19" s="18"/>
    </row>
    <row r="20" spans="1:16">
      <c r="A20" s="16"/>
      <c r="B20" s="68" t="s">
        <v>22</v>
      </c>
      <c r="C20" s="140">
        <v>165.47833333333335</v>
      </c>
      <c r="D20" s="140">
        <v>158.56600000000003</v>
      </c>
      <c r="E20" s="140">
        <v>152.16433333333336</v>
      </c>
      <c r="F20" s="140">
        <v>148.17266666666666</v>
      </c>
      <c r="G20" s="141">
        <v>210.89033333333333</v>
      </c>
      <c r="H20" s="141">
        <v>226.35000000000005</v>
      </c>
      <c r="I20" s="139">
        <v>193.15466666666666</v>
      </c>
      <c r="J20" s="148">
        <v>183.0596666666666</v>
      </c>
      <c r="K20" s="147">
        <v>7</v>
      </c>
      <c r="L20" s="18"/>
    </row>
    <row r="21" spans="1:16">
      <c r="A21" s="16"/>
      <c r="B21" s="68" t="s">
        <v>17</v>
      </c>
      <c r="C21" s="142"/>
      <c r="D21" s="142"/>
      <c r="E21" s="142"/>
      <c r="F21" s="142"/>
      <c r="G21" s="143"/>
      <c r="H21" s="143"/>
      <c r="I21" s="139"/>
      <c r="J21" s="148">
        <v>174.97966666666665</v>
      </c>
      <c r="K21" s="147">
        <v>8</v>
      </c>
      <c r="L21" s="18"/>
    </row>
    <row r="22" spans="1:16" s="12" customFormat="1">
      <c r="A22" s="94"/>
      <c r="B22" s="68" t="s">
        <v>19</v>
      </c>
      <c r="C22" s="140"/>
      <c r="D22" s="140"/>
      <c r="E22" s="140"/>
      <c r="F22" s="140"/>
      <c r="G22" s="141"/>
      <c r="H22" s="141"/>
      <c r="I22" s="139"/>
      <c r="J22" s="148">
        <v>143.75366666666665</v>
      </c>
      <c r="K22" s="147">
        <v>9</v>
      </c>
      <c r="L22" s="95"/>
      <c r="N22" s="82"/>
      <c r="O22" s="82"/>
      <c r="P22" s="82"/>
    </row>
    <row r="23" spans="1:16">
      <c r="A23" s="16"/>
      <c r="B23" s="68" t="s">
        <v>10</v>
      </c>
      <c r="C23" s="140"/>
      <c r="D23" s="140"/>
      <c r="E23" s="140"/>
      <c r="F23" s="140"/>
      <c r="G23" s="141"/>
      <c r="H23" s="141"/>
      <c r="I23" s="139"/>
      <c r="J23" s="148">
        <v>141.13233333333332</v>
      </c>
      <c r="K23" s="147">
        <v>10</v>
      </c>
      <c r="L23" s="18"/>
      <c r="O23" s="83"/>
    </row>
    <row r="24" spans="1:16">
      <c r="A24" s="16"/>
      <c r="B24" s="68" t="s">
        <v>24</v>
      </c>
      <c r="C24" s="140">
        <v>109.00666666666666</v>
      </c>
      <c r="D24" s="140">
        <v>102.49533333333332</v>
      </c>
      <c r="E24" s="140">
        <v>114.56700000000001</v>
      </c>
      <c r="F24" s="140">
        <v>93.237666666666627</v>
      </c>
      <c r="G24" s="141">
        <v>100.3843333333333</v>
      </c>
      <c r="H24" s="141">
        <v>111.59133333333332</v>
      </c>
      <c r="I24" s="139">
        <v>113.70466666666667</v>
      </c>
      <c r="J24" s="148">
        <v>123.49333333333334</v>
      </c>
      <c r="K24" s="181">
        <v>11</v>
      </c>
      <c r="L24" s="18"/>
      <c r="O24" s="83"/>
    </row>
    <row r="25" spans="1:16">
      <c r="A25" s="16"/>
      <c r="B25" s="68" t="s">
        <v>8</v>
      </c>
      <c r="C25" s="140">
        <v>110.48633333333335</v>
      </c>
      <c r="D25" s="140">
        <v>108.81066666666665</v>
      </c>
      <c r="E25" s="140">
        <v>103.82866666666669</v>
      </c>
      <c r="F25" s="140">
        <v>101.04466666666664</v>
      </c>
      <c r="G25" s="141">
        <v>119.31133333333337</v>
      </c>
      <c r="H25" s="141">
        <v>119.91433333333336</v>
      </c>
      <c r="I25" s="139">
        <v>124.15233333333333</v>
      </c>
      <c r="J25" s="148">
        <v>116.77466666666666</v>
      </c>
      <c r="K25" s="181">
        <v>12</v>
      </c>
      <c r="L25" s="18"/>
    </row>
    <row r="26" spans="1:16">
      <c r="A26" s="16"/>
      <c r="B26" s="68" t="s">
        <v>4</v>
      </c>
      <c r="C26" s="140"/>
      <c r="D26" s="140"/>
      <c r="E26" s="140"/>
      <c r="F26" s="140"/>
      <c r="G26" s="141"/>
      <c r="H26" s="141"/>
      <c r="I26" s="139"/>
      <c r="J26" s="148">
        <v>115.49833333333333</v>
      </c>
      <c r="K26" s="147">
        <v>13</v>
      </c>
      <c r="L26" s="18"/>
    </row>
    <row r="27" spans="1:16">
      <c r="A27" s="16"/>
      <c r="B27" s="68" t="s">
        <v>20</v>
      </c>
      <c r="C27" s="140">
        <v>86.568999999999988</v>
      </c>
      <c r="D27" s="140">
        <v>93.753666666666675</v>
      </c>
      <c r="E27" s="140">
        <v>92.646000000000001</v>
      </c>
      <c r="F27" s="140">
        <v>87.28166666666668</v>
      </c>
      <c r="G27" s="141">
        <v>88.299333333333337</v>
      </c>
      <c r="H27" s="141">
        <v>100.12733333333335</v>
      </c>
      <c r="I27" s="139">
        <v>107.59266666666667</v>
      </c>
      <c r="J27" s="148">
        <v>109.11666666666666</v>
      </c>
      <c r="K27" s="181">
        <v>14</v>
      </c>
      <c r="L27" s="18"/>
    </row>
    <row r="28" spans="1:16">
      <c r="A28" s="16"/>
      <c r="B28" s="68" t="s">
        <v>16</v>
      </c>
      <c r="C28" s="140"/>
      <c r="D28" s="140"/>
      <c r="E28" s="140"/>
      <c r="F28" s="140"/>
      <c r="G28" s="141"/>
      <c r="H28" s="141"/>
      <c r="I28" s="139"/>
      <c r="J28" s="148">
        <v>101.36800000000001</v>
      </c>
      <c r="K28" s="181">
        <v>15</v>
      </c>
      <c r="L28" s="18"/>
    </row>
    <row r="29" spans="1:16">
      <c r="A29" s="16"/>
      <c r="B29" s="68" t="s">
        <v>12</v>
      </c>
      <c r="C29" s="140"/>
      <c r="D29" s="140"/>
      <c r="E29" s="140"/>
      <c r="F29" s="140"/>
      <c r="G29" s="141"/>
      <c r="H29" s="141"/>
      <c r="I29" s="139"/>
      <c r="J29" s="148">
        <v>95.525333333333336</v>
      </c>
      <c r="K29" s="147">
        <v>16</v>
      </c>
      <c r="L29" s="18"/>
    </row>
    <row r="30" spans="1:16">
      <c r="A30" s="16"/>
      <c r="B30" s="68" t="s">
        <v>9</v>
      </c>
      <c r="C30" s="140">
        <v>82.219666666666683</v>
      </c>
      <c r="D30" s="140">
        <v>74.228999999999999</v>
      </c>
      <c r="E30" s="140">
        <v>75.356999999999999</v>
      </c>
      <c r="F30" s="140">
        <v>68.034666666666681</v>
      </c>
      <c r="G30" s="141">
        <v>76.53400000000002</v>
      </c>
      <c r="H30" s="141">
        <v>84.978999999999971</v>
      </c>
      <c r="I30" s="139">
        <v>91.663666666666671</v>
      </c>
      <c r="J30" s="148">
        <v>91.238000000000014</v>
      </c>
      <c r="K30" s="181">
        <v>17</v>
      </c>
      <c r="L30" s="18"/>
    </row>
    <row r="31" spans="1:16">
      <c r="A31" s="16"/>
      <c r="B31" s="68" t="s">
        <v>11</v>
      </c>
      <c r="C31" s="140">
        <v>71.934666666666658</v>
      </c>
      <c r="D31" s="140">
        <v>73.545333333333318</v>
      </c>
      <c r="E31" s="140">
        <v>73.547666666666657</v>
      </c>
      <c r="F31" s="140">
        <v>74.787666666666652</v>
      </c>
      <c r="G31" s="141">
        <v>78.396333333333345</v>
      </c>
      <c r="H31" s="141">
        <v>76.104333333333344</v>
      </c>
      <c r="I31" s="139">
        <v>89.093666666666678</v>
      </c>
      <c r="J31" s="148">
        <v>87.958333333333314</v>
      </c>
      <c r="K31" s="181">
        <v>18</v>
      </c>
      <c r="L31" s="18"/>
    </row>
    <row r="32" spans="1:16">
      <c r="A32" s="16"/>
      <c r="B32" s="68" t="s">
        <v>14</v>
      </c>
      <c r="C32" s="140"/>
      <c r="D32" s="140"/>
      <c r="E32" s="140"/>
      <c r="F32" s="140"/>
      <c r="G32" s="141"/>
      <c r="H32" s="141"/>
      <c r="I32" s="139"/>
      <c r="J32" s="148">
        <v>71.521666666666675</v>
      </c>
      <c r="K32" s="147">
        <v>19</v>
      </c>
      <c r="L32" s="18"/>
    </row>
    <row r="33" spans="1:14">
      <c r="A33" s="16"/>
      <c r="B33" s="68" t="s">
        <v>18</v>
      </c>
      <c r="C33" s="140"/>
      <c r="D33" s="140"/>
      <c r="E33" s="140"/>
      <c r="F33" s="140"/>
      <c r="G33" s="141"/>
      <c r="H33" s="141"/>
      <c r="I33" s="139"/>
      <c r="J33" s="148">
        <v>68.94</v>
      </c>
      <c r="K33" s="181">
        <v>20</v>
      </c>
      <c r="L33" s="18"/>
    </row>
    <row r="34" spans="1:14">
      <c r="A34" s="16"/>
      <c r="B34" s="68" t="s">
        <v>23</v>
      </c>
      <c r="C34" s="140">
        <v>72.870999999999995</v>
      </c>
      <c r="D34" s="140">
        <v>66.715666666666664</v>
      </c>
      <c r="E34" s="140">
        <v>65.620333333333321</v>
      </c>
      <c r="F34" s="140">
        <v>62.31899999999996</v>
      </c>
      <c r="G34" s="141">
        <v>72.938333333333347</v>
      </c>
      <c r="H34" s="141">
        <v>58.341333333333353</v>
      </c>
      <c r="I34" s="139">
        <v>75.100666666666669</v>
      </c>
      <c r="J34" s="148">
        <v>68.414666666666648</v>
      </c>
      <c r="K34" s="181">
        <v>21</v>
      </c>
      <c r="L34" s="18"/>
    </row>
    <row r="35" spans="1:14">
      <c r="A35" s="16"/>
      <c r="B35" s="68" t="s">
        <v>7</v>
      </c>
      <c r="C35" s="140"/>
      <c r="D35" s="140"/>
      <c r="E35" s="140"/>
      <c r="F35" s="140"/>
      <c r="G35" s="141"/>
      <c r="H35" s="141"/>
      <c r="I35" s="139"/>
      <c r="J35" s="148">
        <v>52.733000000000004</v>
      </c>
      <c r="K35" s="147">
        <v>22</v>
      </c>
      <c r="L35" s="18"/>
    </row>
    <row r="36" spans="1:14">
      <c r="A36" s="16"/>
      <c r="B36" s="68" t="s">
        <v>13</v>
      </c>
      <c r="C36" s="140"/>
      <c r="D36" s="140"/>
      <c r="E36" s="140"/>
      <c r="F36" s="140"/>
      <c r="G36" s="141"/>
      <c r="H36" s="141"/>
      <c r="I36" s="139"/>
      <c r="J36" s="148">
        <v>35.906666666666666</v>
      </c>
      <c r="K36" s="181">
        <v>23</v>
      </c>
      <c r="L36" s="18"/>
    </row>
    <row r="37" spans="1:14">
      <c r="A37" s="16"/>
      <c r="B37" s="68" t="s">
        <v>15</v>
      </c>
      <c r="C37" s="140"/>
      <c r="D37" s="140"/>
      <c r="E37" s="140"/>
      <c r="F37" s="140"/>
      <c r="G37" s="141"/>
      <c r="H37" s="141"/>
      <c r="I37" s="139"/>
      <c r="J37" s="148">
        <v>23.657666666666668</v>
      </c>
      <c r="K37" s="181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61" t="str">
        <f>IF(F39="","",1)</f>
        <v/>
      </c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61" t="str">
        <f>IF(F40="","",1)</f>
        <v/>
      </c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  <c r="N44" s="61" t="str">
        <f>IF(F44="","",1)</f>
        <v/>
      </c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B47" s="74" t="s">
        <v>190</v>
      </c>
      <c r="L47" s="18"/>
    </row>
    <row r="48" spans="1:14">
      <c r="A48" s="16"/>
      <c r="B48" s="74" t="s">
        <v>110</v>
      </c>
      <c r="L48" s="18"/>
    </row>
    <row r="49" spans="1:12">
      <c r="A49" s="16"/>
      <c r="B49" s="74" t="s">
        <v>107</v>
      </c>
      <c r="L49" s="18"/>
    </row>
    <row r="50" spans="1:12">
      <c r="A50" s="16"/>
      <c r="B50" s="74" t="s">
        <v>108</v>
      </c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B52" s="63"/>
      <c r="C52" s="63"/>
      <c r="D52" s="63"/>
      <c r="E52" s="63"/>
    </row>
    <row r="53" spans="1:12">
      <c r="B53" s="63"/>
      <c r="C53" s="63"/>
      <c r="D53" s="63"/>
      <c r="E53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SheetLayoutView="100" workbookViewId="0">
      <pane ySplit="11" topLeftCell="A12" activePane="bottomLeft" state="frozen"/>
      <selection activeCell="T30" sqref="T30:U30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57"/>
      <c r="G2" s="157"/>
      <c r="H2" s="157"/>
      <c r="I2" s="10"/>
      <c r="J2" s="17"/>
      <c r="K2" s="33"/>
    </row>
    <row r="3" spans="1:22">
      <c r="A3" s="16"/>
      <c r="B3" s="10"/>
      <c r="C3" s="10"/>
      <c r="D3" s="11"/>
      <c r="E3" s="10"/>
      <c r="F3" s="157"/>
      <c r="G3" s="157"/>
      <c r="H3" s="157"/>
      <c r="I3" s="10"/>
      <c r="J3" s="17"/>
      <c r="K3" s="33"/>
    </row>
    <row r="4" spans="1:22">
      <c r="A4" s="16"/>
      <c r="B4" s="10"/>
      <c r="C4" s="10"/>
      <c r="D4" s="11"/>
      <c r="E4" s="10"/>
      <c r="F4" s="157"/>
      <c r="G4" s="157"/>
      <c r="H4" s="157"/>
      <c r="I4" s="10"/>
      <c r="J4" s="18"/>
    </row>
    <row r="5" spans="1:22">
      <c r="A5" s="16"/>
      <c r="B5" s="10"/>
      <c r="C5" s="10"/>
      <c r="D5" s="10"/>
      <c r="E5" s="10"/>
      <c r="F5" s="157"/>
      <c r="G5" s="157"/>
      <c r="H5" s="157"/>
      <c r="I5" s="10"/>
      <c r="J5" s="18"/>
    </row>
    <row r="6" spans="1:22">
      <c r="A6" s="16"/>
      <c r="B6" s="10"/>
      <c r="C6" s="10"/>
      <c r="D6" s="10"/>
      <c r="E6" s="10"/>
      <c r="F6" s="157"/>
      <c r="G6" s="157"/>
      <c r="H6" s="157"/>
      <c r="I6" s="10"/>
      <c r="J6" s="18"/>
    </row>
    <row r="7" spans="1:22">
      <c r="A7" s="16"/>
      <c r="B7" s="188" t="s">
        <v>177</v>
      </c>
      <c r="C7" s="188"/>
      <c r="D7" s="188"/>
      <c r="E7" s="188"/>
      <c r="F7" s="188"/>
      <c r="G7" s="188"/>
      <c r="H7" s="188"/>
      <c r="I7" s="188"/>
      <c r="J7" s="18"/>
    </row>
    <row r="8" spans="1:22">
      <c r="A8" s="16"/>
      <c r="B8" s="188" t="s">
        <v>191</v>
      </c>
      <c r="C8" s="188"/>
      <c r="D8" s="188"/>
      <c r="E8" s="188"/>
      <c r="F8" s="188"/>
      <c r="G8" s="188"/>
      <c r="H8" s="188"/>
      <c r="I8" s="188"/>
      <c r="J8" s="18"/>
    </row>
    <row r="9" spans="1:22">
      <c r="A9" s="16"/>
      <c r="B9" s="10"/>
      <c r="C9" s="119"/>
      <c r="D9" s="10"/>
      <c r="E9" s="10"/>
      <c r="F9" s="157"/>
      <c r="G9" s="157"/>
      <c r="H9" s="157"/>
      <c r="I9" s="10"/>
      <c r="J9" s="18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90" t="s">
        <v>112</v>
      </c>
      <c r="H10" s="190"/>
      <c r="I10" s="190" t="s">
        <v>29</v>
      </c>
      <c r="J10" s="18"/>
    </row>
    <row r="11" spans="1:22" ht="15.75" customHeight="1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56" t="s">
        <v>111</v>
      </c>
      <c r="H11" s="156" t="s">
        <v>113</v>
      </c>
      <c r="I11" s="190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55"/>
      <c r="H12" s="155"/>
      <c r="I12" s="155"/>
      <c r="J12" s="18"/>
    </row>
    <row r="13" spans="1:22">
      <c r="A13" s="16"/>
      <c r="B13" s="120" t="s">
        <v>126</v>
      </c>
      <c r="C13" s="27">
        <v>4.0316666666666663</v>
      </c>
      <c r="D13" s="27">
        <v>4.2696666666666667</v>
      </c>
      <c r="E13" s="27">
        <v>1.4773333333333334</v>
      </c>
      <c r="F13" s="36">
        <v>0.78733333333333333</v>
      </c>
      <c r="G13" s="28">
        <f>IF(OR(OR(F13=0,E13=0),F13=""),"",(F13/E13-1)*100)</f>
        <v>-46.705776173285194</v>
      </c>
      <c r="H13" s="26">
        <f>F13-E13</f>
        <v>-0.69000000000000006</v>
      </c>
      <c r="I13" s="28">
        <f>IF(F13=0,"",F13/$L$13*100)</f>
        <v>2.0462524082666862E-2</v>
      </c>
      <c r="J13" s="18"/>
      <c r="K13" s="169" t="s">
        <v>182</v>
      </c>
      <c r="L13" s="87">
        <f>SUM(F13:F23)</f>
        <v>3847.6843333333336</v>
      </c>
      <c r="M13" s="184">
        <f>F13/'Población económicamente activa'!$G$15</f>
        <v>1.8708396688027666E-4</v>
      </c>
      <c r="N13" s="183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163</v>
      </c>
      <c r="C14" s="27">
        <v>27.951333333333334</v>
      </c>
      <c r="D14" s="27">
        <v>22.372</v>
      </c>
      <c r="E14" s="27">
        <v>19.076333333333334</v>
      </c>
      <c r="F14" s="36">
        <v>14.949666666666667</v>
      </c>
      <c r="G14" s="28">
        <f>IF(OR(OR(F14=0,E14=0),F14=""),"",(F14/E14-1)*100)</f>
        <v>-21.632389173321222</v>
      </c>
      <c r="H14" s="26">
        <f>F14-E14</f>
        <v>-4.1266666666666669</v>
      </c>
      <c r="I14" s="28">
        <f t="shared" ref="I14:I23" si="0">IF(F14=0,"",F14/$L$13*100)</f>
        <v>0.38853672420979091</v>
      </c>
      <c r="J14" s="18"/>
      <c r="K14" s="120"/>
      <c r="L14" s="23"/>
      <c r="M14" s="184">
        <f>F14/'Población económicamente activa'!$G$15</f>
        <v>3.5522984041547537E-3</v>
      </c>
      <c r="N14" s="183"/>
    </row>
    <row r="15" spans="1:22">
      <c r="A15" s="16"/>
      <c r="B15" s="120" t="s">
        <v>128</v>
      </c>
      <c r="C15" s="53">
        <v>21.090333333333337</v>
      </c>
      <c r="D15" s="53">
        <v>13.815999999999997</v>
      </c>
      <c r="E15" s="53">
        <v>17.120333333333335</v>
      </c>
      <c r="F15" s="36">
        <v>18.944000000000003</v>
      </c>
      <c r="G15" s="28">
        <f t="shared" ref="G15:G23" si="1">IF(OR(OR(F15=0,E15=0),F15=""),"",(F15/E15-1)*100)</f>
        <v>10.652051167228048</v>
      </c>
      <c r="H15" s="26">
        <f t="shared" ref="H15:H23" si="2">F15-E15</f>
        <v>1.8236666666666679</v>
      </c>
      <c r="I15" s="28">
        <f t="shared" si="0"/>
        <v>0.49234808156906151</v>
      </c>
      <c r="J15" s="18"/>
      <c r="K15" s="120"/>
      <c r="M15" s="184">
        <f>F15/'Población económicamente activa'!$G$15</f>
        <v>4.5014208322353448E-3</v>
      </c>
      <c r="N15" s="183"/>
    </row>
    <row r="16" spans="1:22">
      <c r="A16" s="16"/>
      <c r="B16" s="121" t="s">
        <v>129</v>
      </c>
      <c r="C16" s="27">
        <v>618.69166666666672</v>
      </c>
      <c r="D16" s="27">
        <v>611.38866666666661</v>
      </c>
      <c r="E16" s="27">
        <v>592.48266666666666</v>
      </c>
      <c r="F16" s="36">
        <v>663.77833333333331</v>
      </c>
      <c r="G16" s="28">
        <f t="shared" si="1"/>
        <v>12.0333759412371</v>
      </c>
      <c r="H16" s="26">
        <f t="shared" si="2"/>
        <v>71.295666666666648</v>
      </c>
      <c r="I16" s="28">
        <f t="shared" si="0"/>
        <v>17.25137188575674</v>
      </c>
      <c r="J16" s="18"/>
      <c r="K16" s="121"/>
      <c r="M16" s="184">
        <f>F16/'Población económicamente activa'!$G$15</f>
        <v>0.15772516985077717</v>
      </c>
      <c r="N16" s="183"/>
    </row>
    <row r="17" spans="1:14">
      <c r="A17" s="16"/>
      <c r="B17" s="120" t="s">
        <v>165</v>
      </c>
      <c r="C17" s="27">
        <v>14.204666666666666</v>
      </c>
      <c r="D17" s="27">
        <v>8.315666666666667</v>
      </c>
      <c r="E17" s="27">
        <v>15.097</v>
      </c>
      <c r="F17" s="36">
        <v>16.172333333333331</v>
      </c>
      <c r="G17" s="28">
        <f t="shared" si="1"/>
        <v>7.1228279349097923</v>
      </c>
      <c r="H17" s="26">
        <f t="shared" si="2"/>
        <v>1.0753333333333313</v>
      </c>
      <c r="I17" s="28">
        <f t="shared" si="0"/>
        <v>0.42031341275137513</v>
      </c>
      <c r="J17" s="18"/>
      <c r="K17" s="120"/>
      <c r="M17" s="184">
        <f>F17/'Población económicamente activa'!$G$15</f>
        <v>3.8428250724514739E-3</v>
      </c>
      <c r="N17" s="183"/>
    </row>
    <row r="18" spans="1:14">
      <c r="A18" s="16"/>
      <c r="B18" s="120" t="s">
        <v>131</v>
      </c>
      <c r="C18" s="27">
        <v>174.62866666666665</v>
      </c>
      <c r="D18" s="27">
        <v>178.37066666666669</v>
      </c>
      <c r="E18" s="27">
        <v>180.84633333333332</v>
      </c>
      <c r="F18" s="36">
        <v>232.59633333333332</v>
      </c>
      <c r="G18" s="28">
        <f t="shared" si="1"/>
        <v>28.615454372865369</v>
      </c>
      <c r="H18" s="26">
        <f t="shared" si="2"/>
        <v>51.75</v>
      </c>
      <c r="I18" s="28">
        <f t="shared" si="0"/>
        <v>6.0450991605080562</v>
      </c>
      <c r="J18" s="18"/>
      <c r="K18" s="120"/>
      <c r="M18" s="184">
        <f>F18/'Población económicamente activa'!$G$15</f>
        <v>5.5268896767748245E-2</v>
      </c>
      <c r="N18" s="183"/>
    </row>
    <row r="19" spans="1:14">
      <c r="A19" s="16"/>
      <c r="B19" s="120" t="s">
        <v>132</v>
      </c>
      <c r="C19" s="27">
        <v>837.65899999999999</v>
      </c>
      <c r="D19" s="27">
        <v>939.11699999999985</v>
      </c>
      <c r="E19" s="27">
        <v>985.98166666666657</v>
      </c>
      <c r="F19" s="36">
        <v>1134.5086666666666</v>
      </c>
      <c r="G19" s="28">
        <f t="shared" si="1"/>
        <v>15.063870355939679</v>
      </c>
      <c r="H19" s="26">
        <f t="shared" si="2"/>
        <v>148.52700000000004</v>
      </c>
      <c r="I19" s="28">
        <f t="shared" si="0"/>
        <v>29.48549226967943</v>
      </c>
      <c r="J19" s="18"/>
      <c r="K19" s="120"/>
      <c r="M19" s="184">
        <f>F19/'Población económicamente activa'!$G$15</f>
        <v>0.26957880840819665</v>
      </c>
      <c r="N19" s="183"/>
    </row>
    <row r="20" spans="1:14">
      <c r="A20" s="16"/>
      <c r="B20" s="120" t="s">
        <v>167</v>
      </c>
      <c r="C20" s="27">
        <v>300.87799999999999</v>
      </c>
      <c r="D20" s="27">
        <v>322.08</v>
      </c>
      <c r="E20" s="27">
        <v>341.44766666666663</v>
      </c>
      <c r="F20" s="36">
        <v>330.31</v>
      </c>
      <c r="G20" s="28">
        <f t="shared" si="1"/>
        <v>-3.2618956736171323</v>
      </c>
      <c r="H20" s="26">
        <f t="shared" si="2"/>
        <v>-11.137666666666632</v>
      </c>
      <c r="I20" s="28">
        <f t="shared" si="0"/>
        <v>8.5846439412519366</v>
      </c>
      <c r="J20" s="18"/>
      <c r="K20" s="120"/>
      <c r="M20" s="184">
        <f>F20/'Población económicamente activa'!$G$15</f>
        <v>7.8487347714086594E-2</v>
      </c>
      <c r="N20" s="183"/>
    </row>
    <row r="21" spans="1:14">
      <c r="A21" s="16"/>
      <c r="B21" s="120" t="s">
        <v>134</v>
      </c>
      <c r="C21" s="27">
        <v>86.855666666666664</v>
      </c>
      <c r="D21" s="27">
        <v>76.03</v>
      </c>
      <c r="E21" s="27">
        <v>102.69499999999999</v>
      </c>
      <c r="F21" s="36">
        <v>102.83533333333332</v>
      </c>
      <c r="G21" s="28">
        <f t="shared" si="1"/>
        <v>0.1366505996721612</v>
      </c>
      <c r="H21" s="26">
        <f t="shared" si="2"/>
        <v>0.14033333333333076</v>
      </c>
      <c r="I21" s="28">
        <f t="shared" si="0"/>
        <v>2.6726551459133034</v>
      </c>
      <c r="J21" s="18"/>
      <c r="K21" s="120"/>
      <c r="M21" s="184">
        <f>F21/'Población económicamente activa'!$G$15</f>
        <v>2.4435447199985871E-2</v>
      </c>
      <c r="N21" s="183"/>
    </row>
    <row r="22" spans="1:14">
      <c r="A22" s="16"/>
      <c r="B22" s="120" t="s">
        <v>135</v>
      </c>
      <c r="C22" s="27">
        <v>364.9403333333334</v>
      </c>
      <c r="D22" s="27">
        <v>412.05566666666664</v>
      </c>
      <c r="E22" s="27">
        <v>434.19700000000006</v>
      </c>
      <c r="F22" s="36">
        <v>472.62299999999999</v>
      </c>
      <c r="G22" s="28">
        <f t="shared" si="1"/>
        <v>8.8498999302159866</v>
      </c>
      <c r="H22" s="26">
        <f t="shared" si="2"/>
        <v>38.425999999999931</v>
      </c>
      <c r="I22" s="28">
        <f t="shared" si="0"/>
        <v>12.283310143339026</v>
      </c>
      <c r="J22" s="18"/>
      <c r="K22" s="120"/>
      <c r="M22" s="184">
        <f>F22/'Población económicamente activa'!$G$15</f>
        <v>0.11230336877077518</v>
      </c>
      <c r="N22" s="183"/>
    </row>
    <row r="23" spans="1:14">
      <c r="A23" s="16"/>
      <c r="B23" s="120" t="s">
        <v>169</v>
      </c>
      <c r="C23" s="27">
        <v>826.13633333333325</v>
      </c>
      <c r="D23" s="27">
        <v>782.57066666666663</v>
      </c>
      <c r="E23" s="27">
        <v>831.245</v>
      </c>
      <c r="F23" s="36">
        <v>860.17933333333337</v>
      </c>
      <c r="G23" s="28">
        <f t="shared" si="1"/>
        <v>3.4808429925393014</v>
      </c>
      <c r="H23" s="26">
        <f t="shared" si="2"/>
        <v>28.93433333333337</v>
      </c>
      <c r="I23" s="28">
        <f t="shared" si="0"/>
        <v>22.355766710938603</v>
      </c>
      <c r="J23" s="18"/>
      <c r="K23" s="120"/>
      <c r="M23" s="184">
        <f>F23/'Población económicamente activa'!$G$15</f>
        <v>0.2043934317211242</v>
      </c>
      <c r="N23" s="183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164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166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168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170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190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108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186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B8:I8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52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14.048999999999999</v>
      </c>
      <c r="D13" s="28">
        <v>10.260666666666667</v>
      </c>
      <c r="E13" s="28">
        <v>30.104666666666663</v>
      </c>
      <c r="F13" s="28">
        <v>6.4823333333333339</v>
      </c>
      <c r="G13" s="28">
        <v>8.1010000000000009</v>
      </c>
      <c r="H13" s="28">
        <f t="shared" ref="H13:H17" si="0">IF(OR(OR(G13=0,F13=0),G13=""),"",(G13/F13-1)*100)</f>
        <v>24.970432457448453</v>
      </c>
      <c r="I13" s="27">
        <f>IF(OR(OR(G13=0,F13=0),F13=""),"",(F13/E13-1)*100)</f>
        <v>-78.467347255132097</v>
      </c>
      <c r="J13" s="28">
        <f>IF(G13=0,"",G13/$G$13*100)</f>
        <v>100</v>
      </c>
      <c r="K13" s="27">
        <f>IF(F13=0,"",F13/$F$13*100)</f>
        <v>100</v>
      </c>
      <c r="L13" s="18"/>
      <c r="N13" s="172">
        <f>SUM(G15:G27)</f>
        <v>1.1263333333333334</v>
      </c>
    </row>
    <row r="14" spans="1:15">
      <c r="A14" s="16"/>
      <c r="B14" s="11" t="s">
        <v>31</v>
      </c>
      <c r="C14" s="25">
        <f>C13-SUM(C15:C27)</f>
        <v>3.4089999999999971</v>
      </c>
      <c r="D14" s="27">
        <f>D13-SUM(D15:D27)</f>
        <v>4.1396666666666677</v>
      </c>
      <c r="E14" s="27">
        <f>E13-SUM(E15:E27)</f>
        <v>17.326666666666661</v>
      </c>
      <c r="F14" s="27">
        <f>F13-SUM(F15:F27)</f>
        <v>4.1230000000000011</v>
      </c>
      <c r="G14" s="28">
        <f>G13-SUM(G15:G27)</f>
        <v>6.9746666666666677</v>
      </c>
      <c r="H14" s="28">
        <f>IF(OR(OR(G14=0,F14=0),G14=""),"",(G14/F14-1)*100)</f>
        <v>69.164847602878126</v>
      </c>
      <c r="I14" s="27">
        <f>IF(OR(OR(G14=0,F14=0),F14=""),"",(F14/E14-1)*100)</f>
        <v>-76.204309349749892</v>
      </c>
      <c r="J14" s="28">
        <f>IF(G14=0,"",G14/$G$13*100)</f>
        <v>86.096366703699132</v>
      </c>
      <c r="K14" s="27">
        <f t="shared" ref="K14:K17" si="1">IF(F14=0,"",F14/$F$13*100)</f>
        <v>63.603640664369834</v>
      </c>
      <c r="L14" s="18"/>
      <c r="N14" s="124"/>
    </row>
    <row r="15" spans="1:15">
      <c r="A15" s="16"/>
      <c r="B15" s="12" t="s">
        <v>5</v>
      </c>
      <c r="C15" s="50">
        <v>2.9043333333333337</v>
      </c>
      <c r="D15" s="50">
        <v>4.0316666666666663</v>
      </c>
      <c r="E15" s="50">
        <v>4.2696666666666667</v>
      </c>
      <c r="F15" s="50">
        <v>1.4773333333333334</v>
      </c>
      <c r="G15" s="50">
        <v>0.78733333333333333</v>
      </c>
      <c r="H15" s="50">
        <f t="shared" si="0"/>
        <v>-46.705776173285194</v>
      </c>
      <c r="I15" s="36">
        <f t="shared" ref="I15:I17" si="2">IF(OR(OR(G15=0,F15=0),F15=""),"",(F15/E15-1)*100)</f>
        <v>-65.399328597080171</v>
      </c>
      <c r="J15" s="50">
        <f>IF(G15=0,"",G15/$G$13*100)</f>
        <v>9.7189647368637608</v>
      </c>
      <c r="K15" s="36">
        <f t="shared" si="1"/>
        <v>22.790147580603691</v>
      </c>
      <c r="L15" s="18"/>
      <c r="N15" s="23" t="s">
        <v>5</v>
      </c>
      <c r="O15" s="34">
        <f>J15</f>
        <v>9.7189647368637608</v>
      </c>
    </row>
    <row r="16" spans="1:15">
      <c r="A16" s="16"/>
      <c r="B16" s="11" t="s">
        <v>27</v>
      </c>
      <c r="C16" s="53">
        <v>0.54733333333333334</v>
      </c>
      <c r="D16" s="53">
        <v>0.14066666666666666</v>
      </c>
      <c r="E16" s="53">
        <v>0.73066666666666669</v>
      </c>
      <c r="F16" s="53">
        <v>0.26766666666666666</v>
      </c>
      <c r="G16" s="54">
        <v>0.18266666666666667</v>
      </c>
      <c r="H16" s="28">
        <f t="shared" si="0"/>
        <v>-31.755915317559147</v>
      </c>
      <c r="I16" s="27">
        <f t="shared" si="2"/>
        <v>-63.366788321167888</v>
      </c>
      <c r="J16" s="28">
        <f t="shared" ref="J16:J17" si="3">IF(G16=0,"",G16/$G$13*100)</f>
        <v>2.2548656544459531</v>
      </c>
      <c r="K16" s="27">
        <f t="shared" si="1"/>
        <v>4.1291715945904253</v>
      </c>
      <c r="L16" s="18"/>
      <c r="N16" s="23" t="s">
        <v>40</v>
      </c>
      <c r="O16" s="34">
        <f>100-O15</f>
        <v>90.281035263136232</v>
      </c>
    </row>
    <row r="17" spans="1:14">
      <c r="A17" s="16"/>
      <c r="B17" s="11" t="s">
        <v>6</v>
      </c>
      <c r="C17" s="27">
        <v>0.747</v>
      </c>
      <c r="D17" s="27">
        <v>0.49066666666666664</v>
      </c>
      <c r="E17" s="27">
        <v>1.4440000000000002</v>
      </c>
      <c r="F17" s="27">
        <v>0.27</v>
      </c>
      <c r="G17" s="28">
        <v>0.11066666666666668</v>
      </c>
      <c r="H17" s="28">
        <f t="shared" si="0"/>
        <v>-59.012345679012348</v>
      </c>
      <c r="I17" s="27">
        <f t="shared" si="2"/>
        <v>-81.30193905817174</v>
      </c>
      <c r="J17" s="28">
        <f t="shared" si="3"/>
        <v>1.3660864913796651</v>
      </c>
      <c r="K17" s="27">
        <f t="shared" si="1"/>
        <v>4.1651668637836172</v>
      </c>
      <c r="L17" s="18"/>
    </row>
    <row r="18" spans="1:14">
      <c r="A18" s="16"/>
      <c r="B18" s="11" t="s">
        <v>9</v>
      </c>
      <c r="C18" s="27">
        <v>0.126</v>
      </c>
      <c r="D18" s="27">
        <v>0</v>
      </c>
      <c r="E18" s="27">
        <v>0.13100000000000001</v>
      </c>
      <c r="F18" s="27">
        <v>0</v>
      </c>
      <c r="G18" s="28">
        <v>4.5666666666666668E-2</v>
      </c>
      <c r="H18" s="28" t="str">
        <f t="shared" ref="H18:H27" si="4">IF(OR(OR(G18=0,F18=0),G18=""),"",(G18/F18-1)*100)</f>
        <v/>
      </c>
      <c r="I18" s="27" t="str">
        <f t="shared" ref="I18:I27" si="5">IF(OR(OR(G18=0,F18=0),F18=""),"",(F18/E18-1)*100)</f>
        <v/>
      </c>
      <c r="J18" s="28">
        <f t="shared" ref="J18:J27" si="6">IF(G18=0,"",G18/$G$13*100)</f>
        <v>0.56371641361148828</v>
      </c>
      <c r="K18" s="27" t="str">
        <f t="shared" ref="K18:K27" si="7">IF(F18=0,"",F18/$F$13*100)</f>
        <v/>
      </c>
      <c r="L18" s="18"/>
      <c r="N18" s="171"/>
    </row>
    <row r="19" spans="1:14">
      <c r="A19" s="16"/>
      <c r="B19" s="11" t="s">
        <v>21</v>
      </c>
      <c r="C19" s="27">
        <v>0.30599999999999999</v>
      </c>
      <c r="D19" s="27">
        <v>0.26566666666666666</v>
      </c>
      <c r="E19" s="27">
        <v>0.52400000000000002</v>
      </c>
      <c r="F19" s="27">
        <v>0</v>
      </c>
      <c r="G19" s="28">
        <v>0</v>
      </c>
      <c r="H19" s="28" t="str">
        <f t="shared" si="4"/>
        <v/>
      </c>
      <c r="I19" s="27" t="str">
        <f t="shared" si="5"/>
        <v/>
      </c>
      <c r="J19" s="28" t="str">
        <f t="shared" si="6"/>
        <v/>
      </c>
      <c r="K19" s="27" t="str">
        <f t="shared" si="7"/>
        <v/>
      </c>
      <c r="L19" s="18"/>
      <c r="N19" s="171"/>
    </row>
    <row r="20" spans="1:14">
      <c r="A20" s="16"/>
      <c r="B20" s="11" t="s">
        <v>22</v>
      </c>
      <c r="C20" s="27">
        <v>0.49066666666666664</v>
      </c>
      <c r="D20" s="27">
        <v>0.11433333333333334</v>
      </c>
      <c r="E20" s="27">
        <v>0.32366666666666666</v>
      </c>
      <c r="F20" s="27">
        <v>0</v>
      </c>
      <c r="G20" s="28">
        <v>0</v>
      </c>
      <c r="H20" s="28" t="str">
        <f t="shared" si="4"/>
        <v/>
      </c>
      <c r="I20" s="27" t="str">
        <f t="shared" si="5"/>
        <v/>
      </c>
      <c r="J20" s="28" t="str">
        <f t="shared" si="6"/>
        <v/>
      </c>
      <c r="K20" s="27" t="str">
        <f t="shared" si="7"/>
        <v/>
      </c>
      <c r="L20" s="18"/>
    </row>
    <row r="21" spans="1:14">
      <c r="A21" s="16"/>
      <c r="B21" s="11" t="s">
        <v>8</v>
      </c>
      <c r="C21" s="27">
        <v>0</v>
      </c>
      <c r="D21" s="27">
        <v>0</v>
      </c>
      <c r="E21" s="27">
        <v>6.3666666666666663E-2</v>
      </c>
      <c r="F21" s="27">
        <v>0</v>
      </c>
      <c r="G21" s="28">
        <v>0</v>
      </c>
      <c r="H21" s="28" t="str">
        <f t="shared" si="4"/>
        <v/>
      </c>
      <c r="I21" s="27" t="str">
        <f t="shared" si="5"/>
        <v/>
      </c>
      <c r="J21" s="28" t="str">
        <f t="shared" si="6"/>
        <v/>
      </c>
      <c r="K21" s="27" t="str">
        <f t="shared" si="7"/>
        <v/>
      </c>
      <c r="L21" s="18"/>
    </row>
    <row r="22" spans="1:14">
      <c r="A22" s="16"/>
      <c r="B22" s="11" t="s">
        <v>23</v>
      </c>
      <c r="C22" s="27">
        <v>0.42366666666666664</v>
      </c>
      <c r="D22" s="27">
        <v>5.8999999999999997E-2</v>
      </c>
      <c r="E22" s="27">
        <v>9.6333333333333326E-2</v>
      </c>
      <c r="F22" s="27">
        <v>0</v>
      </c>
      <c r="G22" s="28">
        <v>0</v>
      </c>
      <c r="H22" s="28" t="str">
        <f t="shared" si="4"/>
        <v/>
      </c>
      <c r="I22" s="27" t="str">
        <f t="shared" si="5"/>
        <v/>
      </c>
      <c r="J22" s="28" t="str">
        <f t="shared" si="6"/>
        <v/>
      </c>
      <c r="K22" s="27" t="str">
        <f t="shared" si="7"/>
        <v/>
      </c>
      <c r="L22" s="18"/>
    </row>
    <row r="23" spans="1:14">
      <c r="A23" s="16"/>
      <c r="B23" s="11" t="s">
        <v>11</v>
      </c>
      <c r="C23" s="27">
        <v>0.15133333333333335</v>
      </c>
      <c r="D23" s="27">
        <v>9.5000000000000001E-2</v>
      </c>
      <c r="E23" s="27">
        <v>0</v>
      </c>
      <c r="F23" s="27">
        <v>0</v>
      </c>
      <c r="G23" s="28">
        <v>0</v>
      </c>
      <c r="H23" s="28" t="str">
        <f t="shared" si="4"/>
        <v/>
      </c>
      <c r="I23" s="27" t="str">
        <f t="shared" si="5"/>
        <v/>
      </c>
      <c r="J23" s="28" t="str">
        <f t="shared" si="6"/>
        <v/>
      </c>
      <c r="K23" s="27" t="str">
        <f t="shared" si="7"/>
        <v/>
      </c>
      <c r="L23" s="18"/>
    </row>
    <row r="24" spans="1:14">
      <c r="A24" s="16"/>
      <c r="B24" s="11" t="s">
        <v>24</v>
      </c>
      <c r="C24" s="27">
        <v>6.133333333333333E-2</v>
      </c>
      <c r="D24" s="27">
        <v>0</v>
      </c>
      <c r="E24" s="27">
        <v>0.38500000000000001</v>
      </c>
      <c r="F24" s="27">
        <v>0</v>
      </c>
      <c r="G24" s="28">
        <v>0</v>
      </c>
      <c r="H24" s="28" t="str">
        <f t="shared" si="4"/>
        <v/>
      </c>
      <c r="I24" s="27" t="str">
        <f t="shared" si="5"/>
        <v/>
      </c>
      <c r="J24" s="28" t="str">
        <f t="shared" si="6"/>
        <v/>
      </c>
      <c r="K24" s="27" t="str">
        <f t="shared" si="7"/>
        <v/>
      </c>
      <c r="L24" s="18"/>
    </row>
    <row r="25" spans="1:14">
      <c r="A25" s="16"/>
      <c r="B25" s="11" t="s">
        <v>20</v>
      </c>
      <c r="C25" s="27">
        <v>0.21099999999999999</v>
      </c>
      <c r="D25" s="27">
        <v>9.3333333333333338E-2</v>
      </c>
      <c r="E25" s="27">
        <v>0</v>
      </c>
      <c r="F25" s="27">
        <v>0</v>
      </c>
      <c r="G25" s="28">
        <v>0</v>
      </c>
      <c r="H25" s="28" t="str">
        <f t="shared" si="4"/>
        <v/>
      </c>
      <c r="I25" s="27" t="str">
        <f t="shared" si="5"/>
        <v/>
      </c>
      <c r="J25" s="28" t="str">
        <f t="shared" si="6"/>
        <v/>
      </c>
      <c r="K25" s="27" t="str">
        <f t="shared" si="7"/>
        <v/>
      </c>
      <c r="L25" s="18"/>
    </row>
    <row r="26" spans="1:14" s="23" customFormat="1">
      <c r="A26" s="16"/>
      <c r="B26" s="11" t="s">
        <v>25</v>
      </c>
      <c r="C26" s="27">
        <v>3.1333333333333333</v>
      </c>
      <c r="D26" s="27">
        <v>0.57300000000000006</v>
      </c>
      <c r="E26" s="27">
        <v>2.3069999999999999</v>
      </c>
      <c r="F26" s="27">
        <v>0.34433333333333332</v>
      </c>
      <c r="G26" s="28">
        <v>0</v>
      </c>
      <c r="H26" s="28" t="str">
        <f t="shared" si="4"/>
        <v/>
      </c>
      <c r="I26" s="27" t="str">
        <f t="shared" si="5"/>
        <v/>
      </c>
      <c r="J26" s="28" t="str">
        <f t="shared" si="6"/>
        <v/>
      </c>
      <c r="K26" s="27">
        <f t="shared" si="7"/>
        <v>5.3118732966524389</v>
      </c>
      <c r="L26" s="18"/>
      <c r="M26" s="9"/>
    </row>
    <row r="27" spans="1:14" s="23" customFormat="1">
      <c r="A27" s="16"/>
      <c r="B27" s="11" t="s">
        <v>26</v>
      </c>
      <c r="C27" s="27">
        <v>1.538</v>
      </c>
      <c r="D27" s="27">
        <v>0.25766666666666665</v>
      </c>
      <c r="E27" s="27">
        <v>2.5029999999999997</v>
      </c>
      <c r="F27" s="27">
        <v>0</v>
      </c>
      <c r="G27" s="28">
        <v>0</v>
      </c>
      <c r="H27" s="28" t="str">
        <f t="shared" si="4"/>
        <v/>
      </c>
      <c r="I27" s="27" t="str">
        <f t="shared" si="5"/>
        <v/>
      </c>
      <c r="J27" s="28" t="str">
        <f t="shared" si="6"/>
        <v/>
      </c>
      <c r="K27" s="27" t="str">
        <f t="shared" si="7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3090.2639999999997</v>
      </c>
      <c r="D13" s="26">
        <v>3181.1163333333334</v>
      </c>
      <c r="E13" s="26">
        <v>3151.8619999999996</v>
      </c>
      <c r="F13" s="26">
        <v>3542.7090000000003</v>
      </c>
      <c r="G13" s="26">
        <v>3612.8520000000003</v>
      </c>
      <c r="H13" s="28">
        <f t="shared" ref="H13:H27" si="0">IF(OR(OR(G13=0,F13=0),G13=""),"",(G13/F13-1)*100)</f>
        <v>1.9799255315635644</v>
      </c>
      <c r="I13" s="27">
        <f>IF(OR(OR(G13=0,F13=0),F13=""),"",(F13/E13-1)*100)</f>
        <v>12.400511189893493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3002.4193333333328</v>
      </c>
      <c r="D14" s="25">
        <f>D13-SUM(D15:D27)</f>
        <v>3093.2460000000001</v>
      </c>
      <c r="E14" s="25">
        <f>E13-SUM(E15:E27)</f>
        <v>3075.9443333333329</v>
      </c>
      <c r="F14" s="25">
        <f>F13-SUM(F15:F27)</f>
        <v>3455.3430000000003</v>
      </c>
      <c r="G14" s="26">
        <f>G13-SUM(G15:G27)</f>
        <v>3530.6753333333336</v>
      </c>
      <c r="H14" s="28">
        <f t="shared" si="0"/>
        <v>2.1801694747332734</v>
      </c>
      <c r="I14" s="27">
        <f>IF(OR(OR(G14=0,F14=0),F14=""),"",(F14/E14-1)*100)</f>
        <v>12.334380130199607</v>
      </c>
      <c r="J14" s="28">
        <f t="shared" si="1"/>
        <v>97.725435011822597</v>
      </c>
      <c r="K14" s="27">
        <f t="shared" si="2"/>
        <v>97.533921075651435</v>
      </c>
      <c r="L14" s="18"/>
    </row>
    <row r="15" spans="1:15">
      <c r="A15" s="16"/>
      <c r="B15" s="11" t="s">
        <v>25</v>
      </c>
      <c r="C15" s="25">
        <v>13.199666666666667</v>
      </c>
      <c r="D15" s="25">
        <v>9.1539999999999999</v>
      </c>
      <c r="E15" s="25">
        <v>9.5963333333333338</v>
      </c>
      <c r="F15" s="25">
        <v>11.689333333333332</v>
      </c>
      <c r="G15" s="26">
        <v>15.743666666666664</v>
      </c>
      <c r="H15" s="28">
        <f t="shared" si="0"/>
        <v>34.684042431846684</v>
      </c>
      <c r="I15" s="27">
        <f t="shared" ref="I15:I27" si="3">IF(OR(OR(G15=0,F15=0),F15=""),"",(F15/E15-1)*100)</f>
        <v>21.810413699676936</v>
      </c>
      <c r="J15" s="28">
        <f t="shared" si="1"/>
        <v>0.43576838095406795</v>
      </c>
      <c r="K15" s="27">
        <f t="shared" si="2"/>
        <v>0.32995465710938521</v>
      </c>
      <c r="L15" s="18"/>
      <c r="N15" s="23" t="s">
        <v>5</v>
      </c>
      <c r="O15" s="170">
        <f>J16</f>
        <v>0.41379128363593815</v>
      </c>
    </row>
    <row r="16" spans="1:15">
      <c r="A16" s="16"/>
      <c r="B16" s="12" t="s">
        <v>5</v>
      </c>
      <c r="C16" s="56">
        <v>33.136666666666663</v>
      </c>
      <c r="D16" s="56">
        <v>27.951333333333334</v>
      </c>
      <c r="E16" s="56">
        <v>22.372</v>
      </c>
      <c r="F16" s="56">
        <v>19.076333333333334</v>
      </c>
      <c r="G16" s="56">
        <v>14.949666666666667</v>
      </c>
      <c r="H16" s="28">
        <f t="shared" si="0"/>
        <v>-21.632389173321222</v>
      </c>
      <c r="I16" s="27">
        <f t="shared" si="3"/>
        <v>-14.731211633589602</v>
      </c>
      <c r="J16" s="28">
        <f t="shared" si="1"/>
        <v>0.41379128363593815</v>
      </c>
      <c r="K16" s="27">
        <f t="shared" si="2"/>
        <v>0.53846740822724459</v>
      </c>
      <c r="L16" s="18"/>
      <c r="N16" s="23" t="s">
        <v>40</v>
      </c>
      <c r="O16" s="170">
        <f>100-O15</f>
        <v>99.586208716364055</v>
      </c>
    </row>
    <row r="17" spans="1:14">
      <c r="A17" s="16"/>
      <c r="B17" s="11" t="s">
        <v>21</v>
      </c>
      <c r="C17" s="25">
        <v>5.2869999999999999</v>
      </c>
      <c r="D17" s="25">
        <v>6.4663333333333339</v>
      </c>
      <c r="E17" s="25">
        <v>6.708333333333333</v>
      </c>
      <c r="F17" s="25">
        <v>11.16</v>
      </c>
      <c r="G17" s="26">
        <v>9.7970000000000006</v>
      </c>
      <c r="H17" s="28">
        <f t="shared" si="0"/>
        <v>-12.21326164874551</v>
      </c>
      <c r="I17" s="27">
        <f t="shared" si="3"/>
        <v>66.360248447204981</v>
      </c>
      <c r="J17" s="28">
        <f t="shared" si="1"/>
        <v>0.27117080910040042</v>
      </c>
      <c r="K17" s="27">
        <f t="shared" si="2"/>
        <v>0.31501317212336655</v>
      </c>
      <c r="L17" s="18"/>
    </row>
    <row r="18" spans="1:14">
      <c r="A18" s="16"/>
      <c r="B18" s="11" t="s">
        <v>26</v>
      </c>
      <c r="C18" s="25">
        <v>4.1313333333333331</v>
      </c>
      <c r="D18" s="25">
        <v>12.504333333333333</v>
      </c>
      <c r="E18" s="25">
        <v>8.9849999999999994</v>
      </c>
      <c r="F18" s="25">
        <v>15.069333333333333</v>
      </c>
      <c r="G18" s="26">
        <v>9.3763333333333332</v>
      </c>
      <c r="H18" s="28">
        <f t="shared" si="0"/>
        <v>-37.778711732436733</v>
      </c>
      <c r="I18" s="27">
        <f t="shared" si="3"/>
        <v>67.71656464477833</v>
      </c>
      <c r="J18" s="28">
        <f t="shared" si="1"/>
        <v>0.25952719162958604</v>
      </c>
      <c r="K18" s="27">
        <f t="shared" si="2"/>
        <v>0.42536187232237621</v>
      </c>
      <c r="L18" s="18"/>
    </row>
    <row r="19" spans="1:14">
      <c r="A19" s="16"/>
      <c r="B19" s="11" t="s">
        <v>8</v>
      </c>
      <c r="C19" s="25">
        <v>4.8323333333333336</v>
      </c>
      <c r="D19" s="25">
        <v>5.761333333333333</v>
      </c>
      <c r="E19" s="25">
        <v>4.46</v>
      </c>
      <c r="F19" s="25">
        <v>5.152333333333333</v>
      </c>
      <c r="G19" s="26">
        <v>6.3939999999999992</v>
      </c>
      <c r="H19" s="28">
        <f t="shared" si="0"/>
        <v>24.099113670181783</v>
      </c>
      <c r="I19" s="27">
        <f t="shared" si="3"/>
        <v>15.52316890881913</v>
      </c>
      <c r="J19" s="28">
        <f t="shared" si="1"/>
        <v>0.17697929502786161</v>
      </c>
      <c r="K19" s="27">
        <f t="shared" si="2"/>
        <v>0.14543484472852083</v>
      </c>
      <c r="L19" s="18"/>
    </row>
    <row r="20" spans="1:14">
      <c r="A20" s="16"/>
      <c r="B20" s="11" t="s">
        <v>22</v>
      </c>
      <c r="C20" s="25">
        <v>2.8263333333333329</v>
      </c>
      <c r="D20" s="25">
        <v>2.1030000000000002</v>
      </c>
      <c r="E20" s="25">
        <v>3.1406666666666667</v>
      </c>
      <c r="F20" s="25">
        <v>4.0446666666666671</v>
      </c>
      <c r="G20" s="26">
        <v>4.4283333333333337</v>
      </c>
      <c r="H20" s="28">
        <f t="shared" si="0"/>
        <v>9.4857425416185812</v>
      </c>
      <c r="I20" s="27">
        <f t="shared" si="3"/>
        <v>28.783697728720025</v>
      </c>
      <c r="J20" s="28">
        <f t="shared" si="1"/>
        <v>0.12257167836748732</v>
      </c>
      <c r="K20" s="27">
        <f t="shared" si="2"/>
        <v>0.11416875240576256</v>
      </c>
      <c r="L20" s="18"/>
    </row>
    <row r="21" spans="1:14">
      <c r="A21" s="16"/>
      <c r="B21" s="11" t="s">
        <v>24</v>
      </c>
      <c r="C21" s="25">
        <v>6.8009999999999993</v>
      </c>
      <c r="D21" s="25">
        <v>4.4719999999999995</v>
      </c>
      <c r="E21" s="25">
        <v>4.5449999999999999</v>
      </c>
      <c r="F21" s="25">
        <v>5.1003333333333334</v>
      </c>
      <c r="G21" s="26">
        <v>4.1246666666666671</v>
      </c>
      <c r="H21" s="28">
        <f t="shared" si="0"/>
        <v>-19.12946866217894</v>
      </c>
      <c r="I21" s="27">
        <f t="shared" si="3"/>
        <v>12.218555188852221</v>
      </c>
      <c r="J21" s="28">
        <f t="shared" si="1"/>
        <v>0.11416649967025128</v>
      </c>
      <c r="K21" s="27">
        <f t="shared" si="2"/>
        <v>0.14396704141755173</v>
      </c>
      <c r="L21" s="18"/>
    </row>
    <row r="22" spans="1:14">
      <c r="A22" s="16"/>
      <c r="B22" s="11" t="s">
        <v>27</v>
      </c>
      <c r="C22" s="25">
        <v>5.1836666666666664</v>
      </c>
      <c r="D22" s="25">
        <v>4.9643333333333333</v>
      </c>
      <c r="E22" s="25">
        <v>4.2856666666666667</v>
      </c>
      <c r="F22" s="25">
        <v>3.6836666666666669</v>
      </c>
      <c r="G22" s="26">
        <v>3.4826666666666668</v>
      </c>
      <c r="H22" s="28">
        <f t="shared" si="0"/>
        <v>-5.4565197719663399</v>
      </c>
      <c r="I22" s="27">
        <f t="shared" si="3"/>
        <v>-14.046822742474918</v>
      </c>
      <c r="J22" s="28">
        <f>IF(G22=0,"",G22/$G$13*100)</f>
        <v>9.6396604861385585E-2</v>
      </c>
      <c r="K22" s="27">
        <f t="shared" si="2"/>
        <v>0.10397881018922714</v>
      </c>
      <c r="L22" s="18"/>
    </row>
    <row r="23" spans="1:14">
      <c r="A23" s="16"/>
      <c r="B23" s="11" t="s">
        <v>23</v>
      </c>
      <c r="C23" s="25">
        <v>2.3123333333333336</v>
      </c>
      <c r="D23" s="25">
        <v>2.9033333333333338</v>
      </c>
      <c r="E23" s="25">
        <v>2.0536666666666665</v>
      </c>
      <c r="F23" s="25">
        <v>3.0853333333333333</v>
      </c>
      <c r="G23" s="26">
        <v>3.1303333333333341</v>
      </c>
      <c r="H23" s="28">
        <f t="shared" si="0"/>
        <v>1.4585133967156771</v>
      </c>
      <c r="I23" s="27">
        <f t="shared" si="3"/>
        <v>50.235351403992865</v>
      </c>
      <c r="J23" s="28">
        <f t="shared" si="1"/>
        <v>8.6644383255481655E-2</v>
      </c>
      <c r="K23" s="27">
        <f t="shared" si="2"/>
        <v>8.7089663117499438E-2</v>
      </c>
      <c r="L23" s="18"/>
    </row>
    <row r="24" spans="1:14">
      <c r="A24" s="16"/>
      <c r="B24" s="11" t="s">
        <v>20</v>
      </c>
      <c r="C24" s="25">
        <v>2.7146666666666666</v>
      </c>
      <c r="D24" s="25">
        <v>3.8996666666666671</v>
      </c>
      <c r="E24" s="25">
        <v>3.7886666666666664</v>
      </c>
      <c r="F24" s="25">
        <v>2.6533333333333329</v>
      </c>
      <c r="G24" s="26">
        <v>2.8716666666666666</v>
      </c>
      <c r="H24" s="28">
        <f t="shared" si="0"/>
        <v>8.2286432160804104</v>
      </c>
      <c r="I24" s="27">
        <f t="shared" si="3"/>
        <v>-29.96656695407356</v>
      </c>
      <c r="J24" s="28">
        <f t="shared" si="1"/>
        <v>7.9484757932698769E-2</v>
      </c>
      <c r="K24" s="27">
        <f t="shared" si="2"/>
        <v>7.4895604841756197E-2</v>
      </c>
      <c r="L24" s="18"/>
    </row>
    <row r="25" spans="1:14">
      <c r="A25" s="16"/>
      <c r="B25" s="11" t="s">
        <v>9</v>
      </c>
      <c r="C25" s="25">
        <v>1.9766666666666666</v>
      </c>
      <c r="D25" s="25">
        <v>2.0293333333333332</v>
      </c>
      <c r="E25" s="25">
        <v>1.4206666666666665</v>
      </c>
      <c r="F25" s="25">
        <v>2.3636666666666666</v>
      </c>
      <c r="G25" s="26">
        <v>2.8493333333333335</v>
      </c>
      <c r="H25" s="28">
        <f t="shared" si="0"/>
        <v>20.547172472147814</v>
      </c>
      <c r="I25" s="27">
        <f t="shared" si="3"/>
        <v>66.37728765837636</v>
      </c>
      <c r="J25" s="28">
        <f t="shared" si="1"/>
        <v>7.8866594406118304E-2</v>
      </c>
      <c r="K25" s="27">
        <f t="shared" si="2"/>
        <v>6.6719187680011727E-2</v>
      </c>
      <c r="L25" s="18"/>
    </row>
    <row r="26" spans="1:14">
      <c r="A26" s="16"/>
      <c r="B26" s="11" t="s">
        <v>6</v>
      </c>
      <c r="C26" s="25">
        <v>4.133</v>
      </c>
      <c r="D26" s="25">
        <v>4.8183333333333334</v>
      </c>
      <c r="E26" s="25">
        <v>3.0730000000000004</v>
      </c>
      <c r="F26" s="25">
        <v>2.5603333333333333</v>
      </c>
      <c r="G26" s="26">
        <v>2.5593333333333335</v>
      </c>
      <c r="H26" s="28">
        <f t="shared" si="0"/>
        <v>-3.9057414399157331E-2</v>
      </c>
      <c r="I26" s="27">
        <f t="shared" si="3"/>
        <v>-16.682937411866806</v>
      </c>
      <c r="J26" s="28">
        <f t="shared" si="1"/>
        <v>7.083969488186434E-2</v>
      </c>
      <c r="K26" s="27">
        <f t="shared" si="2"/>
        <v>7.2270495074061497E-2</v>
      </c>
      <c r="L26" s="18"/>
    </row>
    <row r="27" spans="1:14">
      <c r="A27" s="16"/>
      <c r="B27" s="11" t="s">
        <v>11</v>
      </c>
      <c r="C27" s="25">
        <v>1.31</v>
      </c>
      <c r="D27" s="25">
        <v>0.84299999999999997</v>
      </c>
      <c r="E27" s="25">
        <v>1.4886666666666668</v>
      </c>
      <c r="F27" s="25">
        <v>1.7273333333333332</v>
      </c>
      <c r="G27" s="26">
        <v>2.4696666666666665</v>
      </c>
      <c r="H27" s="28">
        <f t="shared" si="0"/>
        <v>42.975685063681965</v>
      </c>
      <c r="I27" s="27">
        <f t="shared" si="3"/>
        <v>16.032243618450504</v>
      </c>
      <c r="J27" s="28">
        <f t="shared" si="1"/>
        <v>6.8357814454250168E-2</v>
      </c>
      <c r="K27" s="27">
        <f t="shared" si="2"/>
        <v>4.8757415111806618E-2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256.05</v>
      </c>
      <c r="D13" s="26">
        <v>242.952</v>
      </c>
      <c r="E13" s="26">
        <v>254.56866666666664</v>
      </c>
      <c r="F13" s="26">
        <v>150.89766666666665</v>
      </c>
      <c r="G13" s="26">
        <v>151.20599999999999</v>
      </c>
      <c r="H13" s="28">
        <f t="shared" ref="H13:H27" si="0">IF(OR(OR(G13=0,F13=0),G13=""),"",(G13/F13-1)*100)</f>
        <v>0.20433273763897919</v>
      </c>
      <c r="I13" s="27">
        <f>IF(OR(OR(G13=0,F13=0),F13=""),"",(F13/E13-1)*100)</f>
        <v>-40.724179199849154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237.24299999999999</v>
      </c>
      <c r="D14" s="25">
        <f>D13-SUM(D15:D27)</f>
        <v>211.76266666666666</v>
      </c>
      <c r="E14" s="25">
        <f>E13-SUM(E15:E27)</f>
        <v>230.53266666666664</v>
      </c>
      <c r="F14" s="25">
        <f>F13-SUM(F15:F27)</f>
        <v>123.13366666666666</v>
      </c>
      <c r="G14" s="26">
        <f>G13-SUM(G15:G27)</f>
        <v>117.82666666666665</v>
      </c>
      <c r="H14" s="28">
        <f t="shared" si="0"/>
        <v>-4.3099504332689946</v>
      </c>
      <c r="I14" s="27">
        <f>IF(OR(OR(G14=0,F14=0),F14=""),"",(F14/E14-1)*100)</f>
        <v>-46.587323849982212</v>
      </c>
      <c r="J14" s="28">
        <f t="shared" si="1"/>
        <v>77.924597348429742</v>
      </c>
      <c r="K14" s="27">
        <f t="shared" si="2"/>
        <v>81.60077580170227</v>
      </c>
      <c r="L14" s="18"/>
    </row>
    <row r="15" spans="1:15">
      <c r="A15" s="16"/>
      <c r="B15" s="12" t="s">
        <v>5</v>
      </c>
      <c r="C15" s="109">
        <v>7.54</v>
      </c>
      <c r="D15" s="109">
        <v>21.090333333333337</v>
      </c>
      <c r="E15" s="109">
        <v>13.815999999999997</v>
      </c>
      <c r="F15" s="109">
        <v>17.120333333333335</v>
      </c>
      <c r="G15" s="109">
        <v>18.944000000000003</v>
      </c>
      <c r="H15" s="50">
        <f t="shared" si="0"/>
        <v>10.652051167228048</v>
      </c>
      <c r="I15" s="36">
        <f t="shared" ref="I15:I27" si="3">IF(OR(OR(G15=0,F15=0),F15=""),"",(F15/E15-1)*100)</f>
        <v>23.916714919899661</v>
      </c>
      <c r="J15" s="50">
        <f t="shared" si="1"/>
        <v>12.528603362300442</v>
      </c>
      <c r="K15" s="36">
        <f t="shared" si="2"/>
        <v>11.345658095000367</v>
      </c>
      <c r="L15" s="18"/>
      <c r="N15" s="23" t="s">
        <v>5</v>
      </c>
      <c r="O15" s="34">
        <f>J15</f>
        <v>12.528603362300442</v>
      </c>
    </row>
    <row r="16" spans="1:15">
      <c r="A16" s="16"/>
      <c r="B16" s="11" t="s">
        <v>26</v>
      </c>
      <c r="C16" s="55">
        <v>0.51233333333333331</v>
      </c>
      <c r="D16" s="55">
        <v>0.94066666666666665</v>
      </c>
      <c r="E16" s="55">
        <v>0</v>
      </c>
      <c r="F16" s="55">
        <v>1.1693333333333333</v>
      </c>
      <c r="G16" s="56">
        <v>3.1419999999999999</v>
      </c>
      <c r="H16" s="28">
        <f t="shared" si="0"/>
        <v>168.7001140250855</v>
      </c>
      <c r="I16" s="27"/>
      <c r="J16" s="28">
        <f t="shared" si="1"/>
        <v>2.0779598693173553</v>
      </c>
      <c r="K16" s="27">
        <f t="shared" si="2"/>
        <v>0.7749181012297518</v>
      </c>
      <c r="L16" s="18"/>
      <c r="N16" s="23" t="s">
        <v>40</v>
      </c>
      <c r="O16" s="34">
        <f>100-O15</f>
        <v>87.471396637699556</v>
      </c>
    </row>
    <row r="17" spans="1:14">
      <c r="A17" s="16"/>
      <c r="B17" s="11" t="s">
        <v>6</v>
      </c>
      <c r="C17" s="25">
        <v>1.5069999999999999</v>
      </c>
      <c r="D17" s="25">
        <v>1.5739999999999998</v>
      </c>
      <c r="E17" s="25">
        <v>1.0776666666666668</v>
      </c>
      <c r="F17" s="25">
        <v>1.1633333333333333</v>
      </c>
      <c r="G17" s="26">
        <v>2.5803333333333334</v>
      </c>
      <c r="H17" s="28">
        <f t="shared" si="0"/>
        <v>121.8051575931232</v>
      </c>
      <c r="I17" s="27">
        <f t="shared" si="3"/>
        <v>7.9492731209402923</v>
      </c>
      <c r="J17" s="28">
        <f t="shared" si="1"/>
        <v>1.7065019465717854</v>
      </c>
      <c r="K17" s="27">
        <f t="shared" si="2"/>
        <v>0.77094189660542578</v>
      </c>
      <c r="L17" s="18"/>
    </row>
    <row r="18" spans="1:14">
      <c r="A18" s="16"/>
      <c r="B18" s="11" t="s">
        <v>25</v>
      </c>
      <c r="C18" s="25">
        <v>1.5626666666666666</v>
      </c>
      <c r="D18" s="25">
        <v>1.5436666666666667</v>
      </c>
      <c r="E18" s="25">
        <v>1.0196666666666667</v>
      </c>
      <c r="F18" s="25">
        <v>1.1846666666666668</v>
      </c>
      <c r="G18" s="26">
        <v>2.2949999999999999</v>
      </c>
      <c r="H18" s="28">
        <f t="shared" si="0"/>
        <v>93.725379853685965</v>
      </c>
      <c r="I18" s="27">
        <f t="shared" si="3"/>
        <v>16.181758744687812</v>
      </c>
      <c r="J18" s="28">
        <f t="shared" si="1"/>
        <v>1.5177969128209199</v>
      </c>
      <c r="K18" s="27">
        <f t="shared" si="2"/>
        <v>0.78507951304747381</v>
      </c>
      <c r="L18" s="18"/>
    </row>
    <row r="19" spans="1:14">
      <c r="A19" s="16"/>
      <c r="B19" s="11" t="s">
        <v>22</v>
      </c>
      <c r="C19" s="25">
        <v>2.3333333333333335</v>
      </c>
      <c r="D19" s="25">
        <v>1.3380000000000001</v>
      </c>
      <c r="E19" s="25">
        <v>2.2883333333333336</v>
      </c>
      <c r="F19" s="25">
        <v>1.5246666666666666</v>
      </c>
      <c r="G19" s="26">
        <v>1.5660000000000001</v>
      </c>
      <c r="H19" s="28">
        <f t="shared" si="0"/>
        <v>2.7109750765194729</v>
      </c>
      <c r="I19" s="27">
        <f t="shared" si="3"/>
        <v>-33.372177713037154</v>
      </c>
      <c r="J19" s="28">
        <f t="shared" si="1"/>
        <v>1.0356731875719218</v>
      </c>
      <c r="K19" s="27">
        <f t="shared" si="2"/>
        <v>1.0103977750926125</v>
      </c>
      <c r="L19" s="18"/>
    </row>
    <row r="20" spans="1:14">
      <c r="A20" s="16"/>
      <c r="B20" s="11" t="s">
        <v>20</v>
      </c>
      <c r="C20" s="25">
        <v>0.69933333333333325</v>
      </c>
      <c r="D20" s="25">
        <v>0.77266666666666672</v>
      </c>
      <c r="E20" s="25">
        <v>0.81866666666666665</v>
      </c>
      <c r="F20" s="25">
        <v>1.2493333333333334</v>
      </c>
      <c r="G20" s="26">
        <v>1.37</v>
      </c>
      <c r="H20" s="28">
        <f t="shared" si="0"/>
        <v>9.6584845250800466</v>
      </c>
      <c r="I20" s="27">
        <f t="shared" si="3"/>
        <v>52.605863192182412</v>
      </c>
      <c r="J20" s="28">
        <f t="shared" si="1"/>
        <v>0.90604870177109398</v>
      </c>
      <c r="K20" s="27">
        <f t="shared" si="2"/>
        <v>0.8279341628874316</v>
      </c>
      <c r="L20" s="18"/>
    </row>
    <row r="21" spans="1:14">
      <c r="A21" s="16"/>
      <c r="B21" s="11" t="s">
        <v>21</v>
      </c>
      <c r="C21" s="25">
        <v>1.5503333333333333</v>
      </c>
      <c r="D21" s="25">
        <v>1.4790000000000001</v>
      </c>
      <c r="E21" s="25">
        <v>1.6286666666666669</v>
      </c>
      <c r="F21" s="25">
        <v>2.754666666666667</v>
      </c>
      <c r="G21" s="26">
        <v>1.252</v>
      </c>
      <c r="H21" s="28">
        <f t="shared" si="0"/>
        <v>-54.549854791868356</v>
      </c>
      <c r="I21" s="27">
        <f t="shared" si="3"/>
        <v>69.136307818256242</v>
      </c>
      <c r="J21" s="28">
        <f t="shared" si="1"/>
        <v>0.82800947052365648</v>
      </c>
      <c r="K21" s="27">
        <f t="shared" si="2"/>
        <v>1.8255197230794384</v>
      </c>
      <c r="L21" s="18"/>
    </row>
    <row r="22" spans="1:14">
      <c r="A22" s="16"/>
      <c r="B22" s="11" t="s">
        <v>9</v>
      </c>
      <c r="C22" s="25">
        <v>0.30466666666666664</v>
      </c>
      <c r="D22" s="25">
        <v>0.48033333333333333</v>
      </c>
      <c r="E22" s="25">
        <v>0.307</v>
      </c>
      <c r="F22" s="25">
        <v>0.52700000000000002</v>
      </c>
      <c r="G22" s="26">
        <v>0.50866666666666671</v>
      </c>
      <c r="H22" s="28">
        <f t="shared" si="0"/>
        <v>-3.478810879190386</v>
      </c>
      <c r="I22" s="27">
        <f t="shared" si="3"/>
        <v>71.661237785016297</v>
      </c>
      <c r="J22" s="28">
        <f t="shared" si="1"/>
        <v>0.33640640362595847</v>
      </c>
      <c r="K22" s="27">
        <f t="shared" si="2"/>
        <v>0.34924330616996513</v>
      </c>
      <c r="L22" s="18"/>
    </row>
    <row r="23" spans="1:14">
      <c r="A23" s="16"/>
      <c r="B23" s="11" t="s">
        <v>24</v>
      </c>
      <c r="C23" s="25">
        <v>0.60233333333333328</v>
      </c>
      <c r="D23" s="25">
        <v>0.35899999999999999</v>
      </c>
      <c r="E23" s="25">
        <v>0.60333333333333328</v>
      </c>
      <c r="F23" s="25">
        <v>0.18466666666666667</v>
      </c>
      <c r="G23" s="26">
        <v>0.48266666666666663</v>
      </c>
      <c r="H23" s="28">
        <f t="shared" si="0"/>
        <v>161.37184115523465</v>
      </c>
      <c r="I23" s="27">
        <f t="shared" si="3"/>
        <v>-69.392265193370164</v>
      </c>
      <c r="J23" s="28">
        <f t="shared" si="1"/>
        <v>0.31921131877482817</v>
      </c>
      <c r="K23" s="27">
        <f t="shared" si="2"/>
        <v>0.12237874232647733</v>
      </c>
      <c r="L23" s="18"/>
    </row>
    <row r="24" spans="1:14">
      <c r="A24" s="16"/>
      <c r="B24" s="11" t="s">
        <v>8</v>
      </c>
      <c r="C24" s="25">
        <v>1.1743333333333332</v>
      </c>
      <c r="D24" s="25">
        <v>0.46633333333333332</v>
      </c>
      <c r="E24" s="25">
        <v>0.26300000000000001</v>
      </c>
      <c r="F24" s="25">
        <v>0.20833333333333334</v>
      </c>
      <c r="G24" s="26">
        <v>0.4346666666666667</v>
      </c>
      <c r="H24" s="28">
        <f t="shared" si="0"/>
        <v>108.64000000000003</v>
      </c>
      <c r="I24" s="27">
        <f t="shared" si="3"/>
        <v>-20.785804816223063</v>
      </c>
      <c r="J24" s="28">
        <f t="shared" si="1"/>
        <v>0.28746654674197236</v>
      </c>
      <c r="K24" s="27">
        <f t="shared" si="2"/>
        <v>0.13806266056687427</v>
      </c>
      <c r="L24" s="18"/>
    </row>
    <row r="25" spans="1:14">
      <c r="A25" s="16"/>
      <c r="B25" s="11" t="s">
        <v>27</v>
      </c>
      <c r="C25" s="25">
        <v>0.96899999999999997</v>
      </c>
      <c r="D25" s="25">
        <v>0.59766666666666668</v>
      </c>
      <c r="E25" s="25">
        <v>1.5843333333333334</v>
      </c>
      <c r="F25" s="25">
        <v>0.42833333333333329</v>
      </c>
      <c r="G25" s="26">
        <v>0.43033333333333329</v>
      </c>
      <c r="H25" s="28">
        <f t="shared" si="0"/>
        <v>0.46692607003890885</v>
      </c>
      <c r="I25" s="27">
        <f t="shared" si="3"/>
        <v>-72.964443509362511</v>
      </c>
      <c r="J25" s="28">
        <f t="shared" si="1"/>
        <v>0.28460069926678394</v>
      </c>
      <c r="K25" s="27">
        <f t="shared" si="2"/>
        <v>0.28385683012549345</v>
      </c>
      <c r="L25" s="18"/>
    </row>
    <row r="26" spans="1:14">
      <c r="A26" s="16"/>
      <c r="B26" s="11" t="s">
        <v>23</v>
      </c>
      <c r="C26" s="25">
        <v>5.1666666666666666E-2</v>
      </c>
      <c r="D26" s="25">
        <v>0.36166666666666664</v>
      </c>
      <c r="E26" s="25">
        <v>0.32633333333333331</v>
      </c>
      <c r="F26" s="25">
        <v>0.18066666666666667</v>
      </c>
      <c r="G26" s="26">
        <v>0.37366666666666665</v>
      </c>
      <c r="H26" s="28">
        <f t="shared" si="0"/>
        <v>106.82656826568264</v>
      </c>
      <c r="I26" s="27">
        <f t="shared" si="3"/>
        <v>-44.637385086823286</v>
      </c>
      <c r="J26" s="28">
        <f t="shared" si="1"/>
        <v>0.24712423228355138</v>
      </c>
      <c r="K26" s="27">
        <f t="shared" si="2"/>
        <v>0.11972793924359335</v>
      </c>
      <c r="L26" s="18"/>
    </row>
    <row r="27" spans="1:14" s="23" customFormat="1">
      <c r="A27" s="16"/>
      <c r="B27" s="11" t="s">
        <v>11</v>
      </c>
      <c r="C27" s="25">
        <v>0</v>
      </c>
      <c r="D27" s="25">
        <v>0.18600000000000003</v>
      </c>
      <c r="E27" s="25">
        <v>0.30299999999999999</v>
      </c>
      <c r="F27" s="25">
        <v>6.8666666666666668E-2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4.5505452922841756E-2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2177.6363333333334</v>
      </c>
      <c r="D13" s="26">
        <v>2436.145</v>
      </c>
      <c r="E13" s="26">
        <v>2395.6406666666667</v>
      </c>
      <c r="F13" s="26">
        <v>2582.6236666666664</v>
      </c>
      <c r="G13" s="26">
        <v>2662.6179999999999</v>
      </c>
      <c r="H13" s="28">
        <f t="shared" ref="H13:H27" si="0">IF(OR(OR(G13=0,F13=0),G13=""),"",(G13/F13-1)*100)</f>
        <v>3.0974057260375165</v>
      </c>
      <c r="I13" s="27">
        <f>IF(OR(OR(G13=0,F13=0),F13=""),"",(F13/E13-1)*100)</f>
        <v>7.8051354947222151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683.97966666666662</v>
      </c>
      <c r="D14" s="25">
        <f>D13-SUM(D15:D27)</f>
        <v>760.50933333333342</v>
      </c>
      <c r="E14" s="25">
        <f>E13-SUM(E15:E27)</f>
        <v>765.17200000000048</v>
      </c>
      <c r="F14" s="25">
        <f>F13-SUM(F15:F27)</f>
        <v>959.63799999999947</v>
      </c>
      <c r="G14" s="26">
        <f>G13-SUM(G15:G27)</f>
        <v>974.89399999999978</v>
      </c>
      <c r="H14" s="28">
        <f t="shared" si="0"/>
        <v>1.5897661409823627</v>
      </c>
      <c r="I14" s="27">
        <f>IF(OR(OR(G14=0,F14=0),F14=""),"",(F14/E14-1)*100)</f>
        <v>25.414678007036184</v>
      </c>
      <c r="J14" s="28">
        <f t="shared" si="1"/>
        <v>36.614114379156149</v>
      </c>
      <c r="K14" s="27">
        <f t="shared" si="2"/>
        <v>37.15748494005642</v>
      </c>
      <c r="L14" s="18"/>
    </row>
    <row r="15" spans="1:15">
      <c r="A15" s="16"/>
      <c r="B15" s="12" t="s">
        <v>5</v>
      </c>
      <c r="C15" s="109">
        <v>556.27833333333331</v>
      </c>
      <c r="D15" s="109">
        <v>618.69166666666672</v>
      </c>
      <c r="E15" s="109">
        <v>611.38866666666661</v>
      </c>
      <c r="F15" s="109">
        <v>592.48266666666666</v>
      </c>
      <c r="G15" s="109">
        <v>663.77833333333331</v>
      </c>
      <c r="H15" s="50">
        <f t="shared" si="0"/>
        <v>12.0333759412371</v>
      </c>
      <c r="I15" s="36">
        <f t="shared" ref="I15:I27" si="3">IF(OR(OR(G15=0,F15=0),F15=""),"",(F15/E15-1)*100)</f>
        <v>-3.0923046223733208</v>
      </c>
      <c r="J15" s="50">
        <f t="shared" si="1"/>
        <v>24.929536769199835</v>
      </c>
      <c r="K15" s="36">
        <f t="shared" si="2"/>
        <v>22.941115049540709</v>
      </c>
      <c r="L15" s="18"/>
      <c r="N15" s="23" t="s">
        <v>5</v>
      </c>
      <c r="O15" s="34">
        <f>J15</f>
        <v>24.929536769199835</v>
      </c>
    </row>
    <row r="16" spans="1:15">
      <c r="A16" s="16"/>
      <c r="B16" s="11" t="s">
        <v>25</v>
      </c>
      <c r="C16" s="55">
        <v>309.62366666666668</v>
      </c>
      <c r="D16" s="55">
        <v>341.40800000000007</v>
      </c>
      <c r="E16" s="55">
        <v>338.77299999999997</v>
      </c>
      <c r="F16" s="55">
        <v>342.26</v>
      </c>
      <c r="G16" s="56">
        <v>350.60833333333335</v>
      </c>
      <c r="H16" s="28">
        <f t="shared" si="0"/>
        <v>2.4391787919515462</v>
      </c>
      <c r="I16" s="27">
        <f t="shared" si="3"/>
        <v>1.0293028074846555</v>
      </c>
      <c r="J16" s="28">
        <f t="shared" si="1"/>
        <v>13.167804519211293</v>
      </c>
      <c r="K16" s="27">
        <f t="shared" si="2"/>
        <v>13.252414760132172</v>
      </c>
      <c r="L16" s="18"/>
      <c r="N16" s="23" t="s">
        <v>40</v>
      </c>
      <c r="O16" s="34">
        <f>100-O15</f>
        <v>75.070463230800158</v>
      </c>
    </row>
    <row r="17" spans="1:14">
      <c r="A17" s="16"/>
      <c r="B17" s="11" t="s">
        <v>26</v>
      </c>
      <c r="C17" s="25">
        <v>199.74033333333333</v>
      </c>
      <c r="D17" s="25">
        <v>230.43766666666667</v>
      </c>
      <c r="E17" s="25">
        <v>209.11600000000001</v>
      </c>
      <c r="F17" s="25">
        <v>208.12233333333333</v>
      </c>
      <c r="G17" s="26">
        <v>195.49566666666669</v>
      </c>
      <c r="H17" s="28">
        <f t="shared" si="0"/>
        <v>-6.0669446014923745</v>
      </c>
      <c r="I17" s="27">
        <f t="shared" si="3"/>
        <v>-0.47517486307441237</v>
      </c>
      <c r="J17" s="28">
        <f t="shared" si="1"/>
        <v>7.3422348480580659</v>
      </c>
      <c r="K17" s="27">
        <f t="shared" si="2"/>
        <v>8.0585621521060435</v>
      </c>
      <c r="L17" s="18"/>
    </row>
    <row r="18" spans="1:14">
      <c r="A18" s="16"/>
      <c r="B18" s="11" t="s">
        <v>27</v>
      </c>
      <c r="C18" s="25">
        <v>98.87466666666667</v>
      </c>
      <c r="D18" s="25">
        <v>112.27</v>
      </c>
      <c r="E18" s="25">
        <v>107.96266666666666</v>
      </c>
      <c r="F18" s="25">
        <v>126.32866666666666</v>
      </c>
      <c r="G18" s="26">
        <v>130.17933333333335</v>
      </c>
      <c r="H18" s="28">
        <f t="shared" si="0"/>
        <v>3.0481337041474044</v>
      </c>
      <c r="I18" s="27">
        <f t="shared" si="3"/>
        <v>17.011436051968577</v>
      </c>
      <c r="J18" s="28">
        <f t="shared" si="1"/>
        <v>4.8891479488733776</v>
      </c>
      <c r="K18" s="27">
        <f t="shared" si="2"/>
        <v>4.8914856739354597</v>
      </c>
      <c r="L18" s="18"/>
    </row>
    <row r="19" spans="1:14">
      <c r="A19" s="16"/>
      <c r="B19" s="11" t="s">
        <v>21</v>
      </c>
      <c r="C19" s="25">
        <v>83.759333333333345</v>
      </c>
      <c r="D19" s="25">
        <v>110.577</v>
      </c>
      <c r="E19" s="25">
        <v>101.65433333333333</v>
      </c>
      <c r="F19" s="25">
        <v>102.83733333333333</v>
      </c>
      <c r="G19" s="26">
        <v>97.446333333333328</v>
      </c>
      <c r="H19" s="28">
        <f t="shared" si="0"/>
        <v>-5.2422596203713372</v>
      </c>
      <c r="I19" s="27">
        <f t="shared" si="3"/>
        <v>1.1637477333315882</v>
      </c>
      <c r="J19" s="28">
        <f t="shared" si="1"/>
        <v>3.6597939822134955</v>
      </c>
      <c r="K19" s="27">
        <f t="shared" si="2"/>
        <v>3.9818938647791118</v>
      </c>
      <c r="L19" s="18"/>
    </row>
    <row r="20" spans="1:14">
      <c r="A20" s="16"/>
      <c r="B20" s="11" t="s">
        <v>22</v>
      </c>
      <c r="C20" s="25">
        <v>71.921333333333337</v>
      </c>
      <c r="D20" s="25">
        <v>63.123333333333328</v>
      </c>
      <c r="E20" s="25">
        <v>64.936333333333337</v>
      </c>
      <c r="F20" s="25">
        <v>57.651666666666664</v>
      </c>
      <c r="G20" s="26">
        <v>53.137</v>
      </c>
      <c r="H20" s="28">
        <f t="shared" si="0"/>
        <v>-7.8309386834725769</v>
      </c>
      <c r="I20" s="27">
        <f t="shared" si="3"/>
        <v>-11.218167538460754</v>
      </c>
      <c r="J20" s="28">
        <f t="shared" si="1"/>
        <v>1.995667422063548</v>
      </c>
      <c r="K20" s="27">
        <f t="shared" si="2"/>
        <v>2.232290651199536</v>
      </c>
      <c r="L20" s="18"/>
    </row>
    <row r="21" spans="1:14">
      <c r="A21" s="16"/>
      <c r="B21" s="11" t="s">
        <v>24</v>
      </c>
      <c r="C21" s="25">
        <v>37.464333333333336</v>
      </c>
      <c r="D21" s="25">
        <v>43.903666666666673</v>
      </c>
      <c r="E21" s="25">
        <v>46.494999999999997</v>
      </c>
      <c r="F21" s="25">
        <v>43.195333333333338</v>
      </c>
      <c r="G21" s="26">
        <v>46.23</v>
      </c>
      <c r="H21" s="28">
        <f t="shared" si="0"/>
        <v>7.0254502801228247</v>
      </c>
      <c r="I21" s="27">
        <f t="shared" si="3"/>
        <v>-7.0968204466429929</v>
      </c>
      <c r="J21" s="28">
        <f t="shared" si="1"/>
        <v>1.7362610783822539</v>
      </c>
      <c r="K21" s="27">
        <f t="shared" si="2"/>
        <v>1.6725368814220063</v>
      </c>
      <c r="L21" s="18"/>
    </row>
    <row r="22" spans="1:14">
      <c r="A22" s="16"/>
      <c r="B22" s="11" t="s">
        <v>6</v>
      </c>
      <c r="C22" s="25">
        <v>33.366000000000007</v>
      </c>
      <c r="D22" s="25">
        <v>43.400333333333343</v>
      </c>
      <c r="E22" s="25">
        <v>38.562333333333335</v>
      </c>
      <c r="F22" s="25">
        <v>35.24</v>
      </c>
      <c r="G22" s="26">
        <v>39.599333333333334</v>
      </c>
      <c r="H22" s="28">
        <f t="shared" si="0"/>
        <v>12.370412410139986</v>
      </c>
      <c r="I22" s="27">
        <f t="shared" si="3"/>
        <v>-8.615488343547673</v>
      </c>
      <c r="J22" s="28">
        <f t="shared" si="1"/>
        <v>1.4872329914893287</v>
      </c>
      <c r="K22" s="27">
        <f t="shared" si="2"/>
        <v>1.3645038746773148</v>
      </c>
      <c r="L22" s="18"/>
    </row>
    <row r="23" spans="1:14">
      <c r="A23" s="16"/>
      <c r="B23" s="11" t="s">
        <v>8</v>
      </c>
      <c r="C23" s="25">
        <v>33.957333333333331</v>
      </c>
      <c r="D23" s="25">
        <v>38.822333333333333</v>
      </c>
      <c r="E23" s="25">
        <v>35.925333333333334</v>
      </c>
      <c r="F23" s="25">
        <v>35.213666666666668</v>
      </c>
      <c r="G23" s="26">
        <v>33.437666666666665</v>
      </c>
      <c r="H23" s="28">
        <f t="shared" si="0"/>
        <v>-5.0434963697806872</v>
      </c>
      <c r="I23" s="27">
        <f t="shared" si="3"/>
        <v>-1.9809605106888339</v>
      </c>
      <c r="J23" s="28">
        <f t="shared" si="1"/>
        <v>1.2558191474205713</v>
      </c>
      <c r="K23" s="27">
        <f t="shared" si="2"/>
        <v>1.3634842397350191</v>
      </c>
      <c r="L23" s="18"/>
    </row>
    <row r="24" spans="1:14">
      <c r="A24" s="16"/>
      <c r="B24" s="11" t="s">
        <v>23</v>
      </c>
      <c r="C24" s="25">
        <v>26.113</v>
      </c>
      <c r="D24" s="25">
        <v>27.74366666666667</v>
      </c>
      <c r="E24" s="25">
        <v>25.042999999999996</v>
      </c>
      <c r="F24" s="25">
        <v>25.685666666666666</v>
      </c>
      <c r="G24" s="26">
        <v>25.746666666666666</v>
      </c>
      <c r="H24" s="28">
        <f t="shared" si="0"/>
        <v>0.23748653594093394</v>
      </c>
      <c r="I24" s="27">
        <f t="shared" si="3"/>
        <v>2.5662527120020373</v>
      </c>
      <c r="J24" s="28">
        <f t="shared" si="1"/>
        <v>0.96696809931678773</v>
      </c>
      <c r="K24" s="27">
        <f t="shared" si="2"/>
        <v>0.99455708542385401</v>
      </c>
      <c r="L24" s="18"/>
    </row>
    <row r="25" spans="1:14">
      <c r="A25" s="16"/>
      <c r="B25" s="11" t="s">
        <v>9</v>
      </c>
      <c r="C25" s="25">
        <v>14.054333333333332</v>
      </c>
      <c r="D25" s="25">
        <v>16.341666666666665</v>
      </c>
      <c r="E25" s="25">
        <v>17.326666666666668</v>
      </c>
      <c r="F25" s="25">
        <v>17.884</v>
      </c>
      <c r="G25" s="26">
        <v>17.64</v>
      </c>
      <c r="H25" s="28">
        <f t="shared" si="0"/>
        <v>-1.3643480205770553</v>
      </c>
      <c r="I25" s="27">
        <f t="shared" si="3"/>
        <v>3.2166217776067763</v>
      </c>
      <c r="J25" s="28">
        <f t="shared" si="1"/>
        <v>0.66250584950601255</v>
      </c>
      <c r="K25" s="27">
        <f t="shared" si="2"/>
        <v>0.69247410030445788</v>
      </c>
      <c r="L25" s="18"/>
    </row>
    <row r="26" spans="1:14">
      <c r="A26" s="16"/>
      <c r="B26" s="11" t="s">
        <v>11</v>
      </c>
      <c r="C26" s="25">
        <v>15.27</v>
      </c>
      <c r="D26" s="25">
        <v>16.425999999999998</v>
      </c>
      <c r="E26" s="25">
        <v>16.006333333333334</v>
      </c>
      <c r="F26" s="25">
        <v>17.620666666666665</v>
      </c>
      <c r="G26" s="26">
        <v>17.236333333333334</v>
      </c>
      <c r="H26" s="28">
        <f t="shared" si="0"/>
        <v>-2.1811509212666835</v>
      </c>
      <c r="I26" s="27">
        <f t="shared" si="3"/>
        <v>10.085591120181569</v>
      </c>
      <c r="J26" s="28">
        <f t="shared" si="1"/>
        <v>0.64734533205038558</v>
      </c>
      <c r="K26" s="27">
        <f t="shared" si="2"/>
        <v>0.68227775088150022</v>
      </c>
      <c r="L26" s="18"/>
    </row>
    <row r="27" spans="1:14">
      <c r="A27" s="16"/>
      <c r="B27" s="11" t="s">
        <v>20</v>
      </c>
      <c r="C27" s="25">
        <v>13.234</v>
      </c>
      <c r="D27" s="25">
        <v>12.490333333333334</v>
      </c>
      <c r="E27" s="25">
        <v>17.279</v>
      </c>
      <c r="F27" s="25">
        <v>18.463666666666665</v>
      </c>
      <c r="G27" s="26">
        <v>17.189000000000004</v>
      </c>
      <c r="H27" s="28">
        <f t="shared" si="0"/>
        <v>-6.9036486071744179</v>
      </c>
      <c r="I27" s="27">
        <f t="shared" si="3"/>
        <v>6.8561066419738692</v>
      </c>
      <c r="J27" s="28">
        <f t="shared" si="1"/>
        <v>0.64556763305889175</v>
      </c>
      <c r="K27" s="27">
        <f t="shared" si="2"/>
        <v>0.71491897580638597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75.64800000000001</v>
      </c>
      <c r="D13" s="26">
        <v>75.378</v>
      </c>
      <c r="E13" s="26">
        <v>73.958000000000013</v>
      </c>
      <c r="F13" s="26">
        <v>86.143333333333317</v>
      </c>
      <c r="G13" s="26">
        <v>98.390666666666675</v>
      </c>
      <c r="H13" s="28">
        <f t="shared" ref="H13:H27" si="0">IF(OR(OR(G13=0,F13=0),G13=""),"",(G13/F13-1)*100)</f>
        <v>14.217389621947941</v>
      </c>
      <c r="I13" s="27">
        <f>IF(OR(OR(G13=0,F13=0),F13=""),"",(F13/E13-1)*100)</f>
        <v>16.476017920080732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38.373333333333342</v>
      </c>
      <c r="D14" s="25">
        <f>D13-SUM(D15:D27)</f>
        <v>35.441666666666677</v>
      </c>
      <c r="E14" s="25">
        <f>E13-SUM(E15:E27)</f>
        <v>33.455000000000013</v>
      </c>
      <c r="F14" s="25">
        <f>F13-SUM(F15:F27)</f>
        <v>44.720999999999989</v>
      </c>
      <c r="G14" s="26">
        <f>G13-SUM(G15:G27)</f>
        <v>39.365333333333339</v>
      </c>
      <c r="H14" s="28">
        <f t="shared" si="0"/>
        <v>-11.975731013766799</v>
      </c>
      <c r="I14" s="27">
        <f>IF(OR(OR(G14=0,F14=0),F14=""),"",(F14/E14-1)*100)</f>
        <v>33.675085936332309</v>
      </c>
      <c r="J14" s="28">
        <f t="shared" si="1"/>
        <v>40.009214966189205</v>
      </c>
      <c r="K14" s="27">
        <f t="shared" si="2"/>
        <v>51.914638393375377</v>
      </c>
      <c r="L14" s="18"/>
    </row>
    <row r="15" spans="1:15">
      <c r="A15" s="16"/>
      <c r="B15" s="12" t="s">
        <v>5</v>
      </c>
      <c r="C15" s="109">
        <v>7.6943333333333328</v>
      </c>
      <c r="D15" s="109">
        <v>14.204666666666666</v>
      </c>
      <c r="E15" s="109">
        <v>8.315666666666667</v>
      </c>
      <c r="F15" s="109">
        <v>15.097</v>
      </c>
      <c r="G15" s="109">
        <v>16.172333333333331</v>
      </c>
      <c r="H15" s="50">
        <f t="shared" si="0"/>
        <v>7.1228279349097923</v>
      </c>
      <c r="I15" s="36">
        <f t="shared" ref="I15:I27" si="3">IF(OR(OR(G15=0,F15=0),F15=""),"",(F15/E15-1)*100)</f>
        <v>81.548883633302594</v>
      </c>
      <c r="J15" s="50">
        <f t="shared" si="1"/>
        <v>16.436857154472641</v>
      </c>
      <c r="K15" s="36">
        <f t="shared" si="2"/>
        <v>17.525442092636307</v>
      </c>
      <c r="L15" s="18"/>
      <c r="N15" s="23" t="s">
        <v>5</v>
      </c>
      <c r="O15" s="34">
        <f>J15</f>
        <v>16.436857154472641</v>
      </c>
    </row>
    <row r="16" spans="1:15">
      <c r="A16" s="16"/>
      <c r="B16" s="11" t="s">
        <v>25</v>
      </c>
      <c r="C16" s="25">
        <v>8.0766666666666662</v>
      </c>
      <c r="D16" s="25">
        <v>5.3580000000000005</v>
      </c>
      <c r="E16" s="25">
        <v>5.7406666666666668</v>
      </c>
      <c r="F16" s="25">
        <v>5.2506666666666666</v>
      </c>
      <c r="G16" s="26">
        <v>15.658333333333333</v>
      </c>
      <c r="H16" s="28">
        <f t="shared" si="0"/>
        <v>198.2160995429152</v>
      </c>
      <c r="I16" s="27">
        <f t="shared" si="3"/>
        <v>-8.5355940076646153</v>
      </c>
      <c r="J16" s="28">
        <f t="shared" si="1"/>
        <v>15.914449880069926</v>
      </c>
      <c r="K16" s="27">
        <f t="shared" si="2"/>
        <v>6.0952675772936589</v>
      </c>
      <c r="L16" s="18"/>
      <c r="N16" s="23" t="s">
        <v>40</v>
      </c>
      <c r="O16" s="34">
        <f>100-O15</f>
        <v>83.563142845527352</v>
      </c>
    </row>
    <row r="17" spans="1:14">
      <c r="A17" s="16"/>
      <c r="B17" s="11" t="s">
        <v>27</v>
      </c>
      <c r="C17" s="162">
        <v>5.8213333333333326</v>
      </c>
      <c r="D17" s="162">
        <v>2.8423333333333329</v>
      </c>
      <c r="E17" s="162">
        <v>6.344666666666666</v>
      </c>
      <c r="F17" s="162">
        <v>5.7356666666666669</v>
      </c>
      <c r="G17" s="163">
        <v>5.9763333333333337</v>
      </c>
      <c r="H17" s="164">
        <f t="shared" si="0"/>
        <v>4.1959667577148752</v>
      </c>
      <c r="I17" s="49">
        <f t="shared" si="3"/>
        <v>-9.5986130083009265</v>
      </c>
      <c r="J17" s="164">
        <f t="shared" si="1"/>
        <v>6.0740856178770342</v>
      </c>
      <c r="K17" s="49">
        <f t="shared" si="2"/>
        <v>6.6582827071160491</v>
      </c>
      <c r="L17" s="18"/>
    </row>
    <row r="18" spans="1:14">
      <c r="A18" s="16"/>
      <c r="B18" s="11" t="s">
        <v>26</v>
      </c>
      <c r="C18" s="25">
        <v>4.7423333333333337</v>
      </c>
      <c r="D18" s="25">
        <v>3.1926666666666663</v>
      </c>
      <c r="E18" s="25">
        <v>3.3103333333333329</v>
      </c>
      <c r="F18" s="25">
        <v>1.149</v>
      </c>
      <c r="G18" s="26">
        <v>4.9746666666666668</v>
      </c>
      <c r="H18" s="28">
        <f t="shared" si="0"/>
        <v>332.95619379170296</v>
      </c>
      <c r="I18" s="27">
        <f t="shared" si="3"/>
        <v>-65.290504480918329</v>
      </c>
      <c r="J18" s="28">
        <f t="shared" si="1"/>
        <v>5.0560351252828859</v>
      </c>
      <c r="K18" s="27">
        <f t="shared" si="2"/>
        <v>1.3338234725070621</v>
      </c>
      <c r="L18" s="18"/>
    </row>
    <row r="19" spans="1:14">
      <c r="A19" s="16"/>
      <c r="B19" s="11" t="s">
        <v>21</v>
      </c>
      <c r="C19" s="25">
        <v>1.742</v>
      </c>
      <c r="D19" s="25">
        <v>2.5886666666666667</v>
      </c>
      <c r="E19" s="25">
        <v>4.5826666666666673</v>
      </c>
      <c r="F19" s="25">
        <v>2.8960000000000004</v>
      </c>
      <c r="G19" s="26">
        <v>3.1516666666666668</v>
      </c>
      <c r="H19" s="28">
        <f t="shared" si="0"/>
        <v>8.8282688766114106</v>
      </c>
      <c r="I19" s="27">
        <f t="shared" si="3"/>
        <v>-36.805353505964511</v>
      </c>
      <c r="J19" s="28">
        <f t="shared" si="1"/>
        <v>3.2032171073137015</v>
      </c>
      <c r="K19" s="27">
        <f t="shared" si="2"/>
        <v>3.3618387958054412</v>
      </c>
      <c r="L19" s="18"/>
    </row>
    <row r="20" spans="1:14">
      <c r="A20" s="16"/>
      <c r="B20" s="11" t="s">
        <v>22</v>
      </c>
      <c r="C20" s="25">
        <v>1.2013333333333334</v>
      </c>
      <c r="D20" s="25">
        <v>1.2343333333333333</v>
      </c>
      <c r="E20" s="25">
        <v>1.8373333333333335</v>
      </c>
      <c r="F20" s="25">
        <v>1.2326666666666666</v>
      </c>
      <c r="G20" s="26">
        <v>2.3623333333333334</v>
      </c>
      <c r="H20" s="28">
        <f t="shared" si="0"/>
        <v>91.644131963223387</v>
      </c>
      <c r="I20" s="27">
        <f t="shared" si="3"/>
        <v>-32.910014513788113</v>
      </c>
      <c r="J20" s="28">
        <f t="shared" si="1"/>
        <v>2.4009729920182128</v>
      </c>
      <c r="K20" s="27">
        <f t="shared" si="2"/>
        <v>1.430948419301165</v>
      </c>
      <c r="L20" s="18"/>
    </row>
    <row r="21" spans="1:14">
      <c r="A21" s="16"/>
      <c r="B21" s="11" t="s">
        <v>6</v>
      </c>
      <c r="C21" s="25">
        <v>2.2283333333333331</v>
      </c>
      <c r="D21" s="25">
        <v>3.427</v>
      </c>
      <c r="E21" s="25">
        <v>2.3943333333333334</v>
      </c>
      <c r="F21" s="25">
        <v>2.4119999999999995</v>
      </c>
      <c r="G21" s="26">
        <v>2.2523333333333331</v>
      </c>
      <c r="H21" s="28">
        <f t="shared" si="0"/>
        <v>-6.6196793808734</v>
      </c>
      <c r="I21" s="27">
        <f t="shared" si="3"/>
        <v>0.73785326465263257</v>
      </c>
      <c r="J21" s="28">
        <f t="shared" si="1"/>
        <v>2.2891737698697701</v>
      </c>
      <c r="K21" s="27">
        <f t="shared" si="2"/>
        <v>2.7999845219208295</v>
      </c>
      <c r="L21" s="18"/>
    </row>
    <row r="22" spans="1:14">
      <c r="A22" s="16"/>
      <c r="B22" s="11" t="s">
        <v>23</v>
      </c>
      <c r="C22" s="25">
        <v>1.3709999999999998</v>
      </c>
      <c r="D22" s="25">
        <v>1.4993333333333332</v>
      </c>
      <c r="E22" s="25">
        <v>2.1103333333333332</v>
      </c>
      <c r="F22" s="25">
        <v>1.3283333333333334</v>
      </c>
      <c r="G22" s="26">
        <v>2.1240000000000001</v>
      </c>
      <c r="H22" s="28">
        <f t="shared" si="0"/>
        <v>59.899623588456706</v>
      </c>
      <c r="I22" s="27">
        <f t="shared" si="3"/>
        <v>-37.055757384299469</v>
      </c>
      <c r="J22" s="28">
        <f t="shared" si="1"/>
        <v>2.1587413440299215</v>
      </c>
      <c r="K22" s="27">
        <f t="shared" si="2"/>
        <v>1.5420036373486055</v>
      </c>
      <c r="L22" s="18"/>
    </row>
    <row r="23" spans="1:14">
      <c r="A23" s="16"/>
      <c r="B23" s="11" t="s">
        <v>8</v>
      </c>
      <c r="C23" s="25">
        <v>1.1236666666666666</v>
      </c>
      <c r="D23" s="25">
        <v>1.6413333333333335</v>
      </c>
      <c r="E23" s="25">
        <v>1.5330000000000001</v>
      </c>
      <c r="F23" s="25">
        <v>1.7629999999999999</v>
      </c>
      <c r="G23" s="26">
        <v>1.9843333333333335</v>
      </c>
      <c r="H23" s="28">
        <f t="shared" si="0"/>
        <v>12.554358101720563</v>
      </c>
      <c r="I23" s="27">
        <f t="shared" si="3"/>
        <v>15.003261578604032</v>
      </c>
      <c r="J23" s="28">
        <f t="shared" si="1"/>
        <v>2.016790210453566</v>
      </c>
      <c r="K23" s="27">
        <f t="shared" si="2"/>
        <v>2.0465890183028286</v>
      </c>
      <c r="L23" s="18"/>
    </row>
    <row r="24" spans="1:14">
      <c r="A24" s="16"/>
      <c r="B24" s="11" t="s">
        <v>11</v>
      </c>
      <c r="C24" s="25">
        <v>0.41866666666666669</v>
      </c>
      <c r="D24" s="25">
        <v>0.72833333333333339</v>
      </c>
      <c r="E24" s="25">
        <v>1.0876666666666666</v>
      </c>
      <c r="F24" s="25">
        <v>0.73499999999999999</v>
      </c>
      <c r="G24" s="26">
        <v>1.4486666666666668</v>
      </c>
      <c r="H24" s="28">
        <f t="shared" si="0"/>
        <v>97.097505668934247</v>
      </c>
      <c r="I24" s="27">
        <f t="shared" si="3"/>
        <v>-32.42414955562365</v>
      </c>
      <c r="J24" s="28">
        <f t="shared" si="1"/>
        <v>1.4723618771428184</v>
      </c>
      <c r="K24" s="27">
        <f t="shared" si="2"/>
        <v>0.85322911426691972</v>
      </c>
      <c r="L24" s="18"/>
    </row>
    <row r="25" spans="1:14">
      <c r="A25" s="16"/>
      <c r="B25" s="11" t="s">
        <v>24</v>
      </c>
      <c r="C25" s="25">
        <v>1.1946666666666665</v>
      </c>
      <c r="D25" s="25">
        <v>1.7526666666666664</v>
      </c>
      <c r="E25" s="25">
        <v>1.6679999999999999</v>
      </c>
      <c r="F25" s="25">
        <v>1.8693333333333333</v>
      </c>
      <c r="G25" s="26">
        <v>1.2173333333333334</v>
      </c>
      <c r="H25" s="28">
        <f t="shared" si="0"/>
        <v>-34.878744650499286</v>
      </c>
      <c r="I25" s="27">
        <f t="shared" si="3"/>
        <v>12.070343725019983</v>
      </c>
      <c r="J25" s="28">
        <f t="shared" si="1"/>
        <v>1.2372447251094276</v>
      </c>
      <c r="K25" s="27">
        <f t="shared" si="2"/>
        <v>2.1700266996865691</v>
      </c>
      <c r="L25" s="18"/>
    </row>
    <row r="26" spans="1:14">
      <c r="A26" s="16"/>
      <c r="B26" s="11" t="s">
        <v>9</v>
      </c>
      <c r="C26" s="25">
        <v>1.0426666666666666</v>
      </c>
      <c r="D26" s="25">
        <v>0.38666666666666666</v>
      </c>
      <c r="E26" s="25">
        <v>0.67133333333333345</v>
      </c>
      <c r="F26" s="25">
        <v>0.81700000000000006</v>
      </c>
      <c r="G26" s="26">
        <v>0.85166666666666657</v>
      </c>
      <c r="H26" s="28">
        <f t="shared" si="0"/>
        <v>4.2431660546715433</v>
      </c>
      <c r="I26" s="27">
        <f t="shared" si="3"/>
        <v>21.698113207547152</v>
      </c>
      <c r="J26" s="28">
        <f t="shared" si="1"/>
        <v>0.86559700784627247</v>
      </c>
      <c r="K26" s="27">
        <f t="shared" si="2"/>
        <v>0.94841930116472584</v>
      </c>
      <c r="L26" s="18"/>
    </row>
    <row r="27" spans="1:14">
      <c r="A27" s="16"/>
      <c r="B27" s="11" t="s">
        <v>20</v>
      </c>
      <c r="C27" s="25">
        <v>0.6176666666666667</v>
      </c>
      <c r="D27" s="25">
        <v>1.0803333333333334</v>
      </c>
      <c r="E27" s="25">
        <v>0.90700000000000003</v>
      </c>
      <c r="F27" s="25">
        <v>1.1366666666666667</v>
      </c>
      <c r="G27" s="26">
        <v>0.85133333333333328</v>
      </c>
      <c r="H27" s="28">
        <f t="shared" si="0"/>
        <v>-25.102639296187689</v>
      </c>
      <c r="I27" s="27">
        <f t="shared" si="3"/>
        <v>25.32157295112092</v>
      </c>
      <c r="J27" s="28">
        <f t="shared" si="1"/>
        <v>0.86525822232461058</v>
      </c>
      <c r="K27" s="27">
        <f t="shared" si="2"/>
        <v>1.3195062492744654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842.48866666666663</v>
      </c>
      <c r="D13" s="26">
        <v>960.07166666666672</v>
      </c>
      <c r="E13" s="26">
        <v>910.1193333333332</v>
      </c>
      <c r="F13" s="26">
        <v>1012.4083333333334</v>
      </c>
      <c r="G13" s="26">
        <v>1131.8916666666667</v>
      </c>
      <c r="H13" s="28">
        <f t="shared" ref="H13:H27" si="0">IF(OR(OR(G13=0,F13=0),G13=""),"",(G13/F13-1)*100)</f>
        <v>11.801891529274243</v>
      </c>
      <c r="I13" s="27">
        <f>IF(OR(OR(G13=0,F13=0),F13=""),"",(F13/E13-1)*100)</f>
        <v>11.239075608400096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370.8933333333332</v>
      </c>
      <c r="D14" s="25">
        <f>D13-SUM(D15:D27)</f>
        <v>447.82433333333336</v>
      </c>
      <c r="E14" s="25">
        <f>E13-SUM(E15:E27)</f>
        <v>403.66466666666651</v>
      </c>
      <c r="F14" s="25">
        <f>F13-SUM(F15:F27)</f>
        <v>471.49266666666688</v>
      </c>
      <c r="G14" s="26">
        <f>G13-SUM(G15:G27)</f>
        <v>530.36700000000008</v>
      </c>
      <c r="H14" s="28">
        <f t="shared" si="0"/>
        <v>12.486797249586035</v>
      </c>
      <c r="I14" s="27">
        <f>IF(OR(OR(G14=0,F14=0),F14=""),"",(F14/E14-1)*100)</f>
        <v>16.803056001929086</v>
      </c>
      <c r="J14" s="28">
        <f t="shared" si="1"/>
        <v>46.856692704690531</v>
      </c>
      <c r="K14" s="27">
        <f t="shared" si="2"/>
        <v>46.571393294866219</v>
      </c>
      <c r="L14" s="18"/>
    </row>
    <row r="15" spans="1:15">
      <c r="A15" s="16"/>
      <c r="B15" s="12" t="s">
        <v>5</v>
      </c>
      <c r="C15" s="109">
        <v>161.63966666666667</v>
      </c>
      <c r="D15" s="109">
        <v>174.62866666666665</v>
      </c>
      <c r="E15" s="109">
        <v>178.37066666666669</v>
      </c>
      <c r="F15" s="109">
        <v>180.84633333333332</v>
      </c>
      <c r="G15" s="109">
        <v>232.59633333333332</v>
      </c>
      <c r="H15" s="50">
        <f t="shared" si="0"/>
        <v>28.615454372865369</v>
      </c>
      <c r="I15" s="36">
        <f t="shared" ref="I15:I27" si="3">IF(OR(OR(G15=0,F15=0),F15=""),"",(F15/E15-1)*100)</f>
        <v>1.3879337409738346</v>
      </c>
      <c r="J15" s="50">
        <f t="shared" si="1"/>
        <v>20.549345859070726</v>
      </c>
      <c r="K15" s="36">
        <f t="shared" si="2"/>
        <v>17.862983479985839</v>
      </c>
      <c r="L15" s="18"/>
      <c r="N15" s="23" t="s">
        <v>5</v>
      </c>
      <c r="O15" s="34">
        <f>J15</f>
        <v>20.549345859070726</v>
      </c>
    </row>
    <row r="16" spans="1:15">
      <c r="A16" s="16"/>
      <c r="B16" s="11" t="s">
        <v>25</v>
      </c>
      <c r="C16" s="55">
        <v>75.111666666666665</v>
      </c>
      <c r="D16" s="55">
        <v>90.525333333333336</v>
      </c>
      <c r="E16" s="55">
        <v>85.376000000000019</v>
      </c>
      <c r="F16" s="55">
        <v>89.103333333333339</v>
      </c>
      <c r="G16" s="56">
        <v>91.914000000000001</v>
      </c>
      <c r="H16" s="28">
        <f t="shared" si="0"/>
        <v>3.1543900340428754</v>
      </c>
      <c r="I16" s="27">
        <f t="shared" si="3"/>
        <v>4.3657858570714581</v>
      </c>
      <c r="J16" s="28">
        <f t="shared" si="1"/>
        <v>8.1203884352890086</v>
      </c>
      <c r="K16" s="27">
        <f t="shared" si="2"/>
        <v>8.8011260278708363</v>
      </c>
      <c r="L16" s="18"/>
      <c r="N16" s="23" t="s">
        <v>40</v>
      </c>
      <c r="O16" s="34">
        <f>100-O15</f>
        <v>79.450654140929274</v>
      </c>
    </row>
    <row r="17" spans="1:14">
      <c r="A17" s="16"/>
      <c r="B17" s="11" t="s">
        <v>26</v>
      </c>
      <c r="C17" s="25">
        <v>65.469000000000008</v>
      </c>
      <c r="D17" s="25">
        <v>61.333666666666666</v>
      </c>
      <c r="E17" s="25">
        <v>60.133999999999993</v>
      </c>
      <c r="F17" s="25">
        <v>71.542666666666662</v>
      </c>
      <c r="G17" s="26">
        <v>75.815666666666672</v>
      </c>
      <c r="H17" s="28">
        <f t="shared" si="0"/>
        <v>5.9726596716178859</v>
      </c>
      <c r="I17" s="27">
        <f t="shared" si="3"/>
        <v>18.972073480338359</v>
      </c>
      <c r="J17" s="28">
        <f t="shared" si="1"/>
        <v>6.6981380726954143</v>
      </c>
      <c r="K17" s="27">
        <f t="shared" si="2"/>
        <v>7.0665821597017011</v>
      </c>
      <c r="L17" s="18"/>
    </row>
    <row r="18" spans="1:14">
      <c r="A18" s="16"/>
      <c r="B18" s="11" t="s">
        <v>27</v>
      </c>
      <c r="C18" s="25">
        <v>44.861333333333334</v>
      </c>
      <c r="D18" s="25">
        <v>44.122666666666667</v>
      </c>
      <c r="E18" s="25">
        <v>44.486333333333334</v>
      </c>
      <c r="F18" s="25">
        <v>55.123333333333335</v>
      </c>
      <c r="G18" s="26">
        <v>51.133666666666663</v>
      </c>
      <c r="H18" s="28">
        <f t="shared" si="0"/>
        <v>-7.2377093789683826</v>
      </c>
      <c r="I18" s="27">
        <f t="shared" si="3"/>
        <v>23.910714151911815</v>
      </c>
      <c r="J18" s="28">
        <f t="shared" si="1"/>
        <v>4.517540695148976</v>
      </c>
      <c r="K18" s="27">
        <f t="shared" si="2"/>
        <v>5.44477277778235</v>
      </c>
      <c r="L18" s="18"/>
    </row>
    <row r="19" spans="1:14">
      <c r="A19" s="16"/>
      <c r="B19" s="11" t="s">
        <v>6</v>
      </c>
      <c r="C19" s="25">
        <v>22.683999999999997</v>
      </c>
      <c r="D19" s="25">
        <v>25.120666666666665</v>
      </c>
      <c r="E19" s="25">
        <v>24.527999999999995</v>
      </c>
      <c r="F19" s="25">
        <v>26.403333333333332</v>
      </c>
      <c r="G19" s="26">
        <v>28.397333333333336</v>
      </c>
      <c r="H19" s="28">
        <f t="shared" si="0"/>
        <v>7.5520767579851267</v>
      </c>
      <c r="I19" s="27">
        <f t="shared" si="3"/>
        <v>7.6456838443139885</v>
      </c>
      <c r="J19" s="28">
        <f t="shared" si="1"/>
        <v>2.5088384489092745</v>
      </c>
      <c r="K19" s="27">
        <f t="shared" si="2"/>
        <v>2.6079727382726006</v>
      </c>
      <c r="L19" s="18"/>
    </row>
    <row r="20" spans="1:14">
      <c r="A20" s="16"/>
      <c r="B20" s="11" t="s">
        <v>21</v>
      </c>
      <c r="C20" s="25">
        <v>18.774000000000001</v>
      </c>
      <c r="D20" s="25">
        <v>28.586000000000002</v>
      </c>
      <c r="E20" s="25">
        <v>23.770333333333337</v>
      </c>
      <c r="F20" s="25">
        <v>25.084</v>
      </c>
      <c r="G20" s="26">
        <v>28.094999999999999</v>
      </c>
      <c r="H20" s="28">
        <f t="shared" si="0"/>
        <v>12.00366767660659</v>
      </c>
      <c r="I20" s="27">
        <f t="shared" si="3"/>
        <v>5.5264966134256799</v>
      </c>
      <c r="J20" s="28">
        <f t="shared" si="1"/>
        <v>2.4821280010601723</v>
      </c>
      <c r="K20" s="27">
        <f t="shared" si="2"/>
        <v>2.4776564133378325</v>
      </c>
      <c r="L20" s="18"/>
    </row>
    <row r="21" spans="1:14">
      <c r="A21" s="16"/>
      <c r="B21" s="11" t="s">
        <v>22</v>
      </c>
      <c r="C21" s="25">
        <v>14.842666666666666</v>
      </c>
      <c r="D21" s="25">
        <v>20.240666666666666</v>
      </c>
      <c r="E21" s="25">
        <v>21.963333333333335</v>
      </c>
      <c r="F21" s="25">
        <v>23.555666666666667</v>
      </c>
      <c r="G21" s="26">
        <v>20.265000000000001</v>
      </c>
      <c r="H21" s="28">
        <f t="shared" si="0"/>
        <v>-13.969745425729119</v>
      </c>
      <c r="I21" s="27">
        <f t="shared" si="3"/>
        <v>7.249962057975412</v>
      </c>
      <c r="J21" s="28">
        <f t="shared" si="1"/>
        <v>1.7903656857620358</v>
      </c>
      <c r="K21" s="27">
        <f t="shared" si="2"/>
        <v>2.3266962441044043</v>
      </c>
      <c r="L21" s="18"/>
    </row>
    <row r="22" spans="1:14">
      <c r="A22" s="16"/>
      <c r="B22" s="11" t="s">
        <v>20</v>
      </c>
      <c r="C22" s="25">
        <v>12.572666666666665</v>
      </c>
      <c r="D22" s="25">
        <v>9.9986666666666668</v>
      </c>
      <c r="E22" s="25">
        <v>12.685</v>
      </c>
      <c r="F22" s="25">
        <v>14.155999999999999</v>
      </c>
      <c r="G22" s="26">
        <v>18.270999999999997</v>
      </c>
      <c r="H22" s="28">
        <f t="shared" si="0"/>
        <v>29.06894602995196</v>
      </c>
      <c r="I22" s="27">
        <f t="shared" si="3"/>
        <v>11.596373669688598</v>
      </c>
      <c r="J22" s="28">
        <f t="shared" si="1"/>
        <v>1.6142004167065456</v>
      </c>
      <c r="K22" s="27">
        <f t="shared" si="2"/>
        <v>1.3982500473293877</v>
      </c>
      <c r="L22" s="18"/>
    </row>
    <row r="23" spans="1:14">
      <c r="A23" s="16"/>
      <c r="B23" s="11" t="s">
        <v>8</v>
      </c>
      <c r="C23" s="25">
        <v>10.135</v>
      </c>
      <c r="D23" s="25">
        <v>12.305</v>
      </c>
      <c r="E23" s="25">
        <v>12.353666666666667</v>
      </c>
      <c r="F23" s="25">
        <v>12.148666666666665</v>
      </c>
      <c r="G23" s="26">
        <v>14.793333333333331</v>
      </c>
      <c r="H23" s="28">
        <f t="shared" si="0"/>
        <v>21.769192778357027</v>
      </c>
      <c r="I23" s="27">
        <f t="shared" si="3"/>
        <v>-1.6594263511508167</v>
      </c>
      <c r="J23" s="28">
        <f t="shared" si="1"/>
        <v>1.306956643377237</v>
      </c>
      <c r="K23" s="27">
        <f t="shared" si="2"/>
        <v>1.1999769526459183</v>
      </c>
      <c r="L23" s="18"/>
    </row>
    <row r="24" spans="1:14">
      <c r="A24" s="16"/>
      <c r="B24" s="11" t="s">
        <v>24</v>
      </c>
      <c r="C24" s="25">
        <v>17.043666666666667</v>
      </c>
      <c r="D24" s="25">
        <v>17.693000000000001</v>
      </c>
      <c r="E24" s="25">
        <v>17.334333333333333</v>
      </c>
      <c r="F24" s="25">
        <v>16.126000000000001</v>
      </c>
      <c r="G24" s="26">
        <v>13.927</v>
      </c>
      <c r="H24" s="28">
        <f t="shared" si="0"/>
        <v>-13.636363636363647</v>
      </c>
      <c r="I24" s="27">
        <f t="shared" si="3"/>
        <v>-6.9707516874026432</v>
      </c>
      <c r="J24" s="28">
        <f t="shared" si="1"/>
        <v>1.2304181053840548</v>
      </c>
      <c r="K24" s="27">
        <f t="shared" si="2"/>
        <v>1.5928355653598267</v>
      </c>
      <c r="L24" s="18"/>
    </row>
    <row r="25" spans="1:14">
      <c r="A25" s="16"/>
      <c r="B25" s="11" t="s">
        <v>9</v>
      </c>
      <c r="C25" s="25">
        <v>7.1776666666666671</v>
      </c>
      <c r="D25" s="25">
        <v>8.86</v>
      </c>
      <c r="E25" s="25">
        <v>8.8559999999999999</v>
      </c>
      <c r="F25" s="25">
        <v>8.0839999999999996</v>
      </c>
      <c r="G25" s="26">
        <v>9.527000000000001</v>
      </c>
      <c r="H25" s="28">
        <f t="shared" si="0"/>
        <v>17.850074220682856</v>
      </c>
      <c r="I25" s="27">
        <f t="shared" si="3"/>
        <v>-8.717253839205064</v>
      </c>
      <c r="J25" s="28">
        <f t="shared" si="1"/>
        <v>0.84168832411817984</v>
      </c>
      <c r="K25" s="27">
        <f t="shared" si="2"/>
        <v>0.79849204454724299</v>
      </c>
      <c r="L25" s="18"/>
    </row>
    <row r="26" spans="1:14">
      <c r="A26" s="16"/>
      <c r="B26" s="11" t="s">
        <v>11</v>
      </c>
      <c r="C26" s="25">
        <v>10.740333333333334</v>
      </c>
      <c r="D26" s="25">
        <v>6.8626666666666667</v>
      </c>
      <c r="E26" s="25">
        <v>7.0326666666666666</v>
      </c>
      <c r="F26" s="25">
        <v>7.6380000000000008</v>
      </c>
      <c r="G26" s="26">
        <v>8.4473333333333329</v>
      </c>
      <c r="H26" s="28">
        <f t="shared" si="0"/>
        <v>10.596142096534855</v>
      </c>
      <c r="I26" s="27">
        <f t="shared" si="3"/>
        <v>8.6074509432173762</v>
      </c>
      <c r="J26" s="28">
        <f t="shared" si="1"/>
        <v>0.74630228157877299</v>
      </c>
      <c r="K26" s="27">
        <f t="shared" si="2"/>
        <v>0.7544386734601487</v>
      </c>
      <c r="L26" s="18"/>
    </row>
    <row r="27" spans="1:14">
      <c r="A27" s="16"/>
      <c r="B27" s="11" t="s">
        <v>23</v>
      </c>
      <c r="C27" s="25">
        <v>10.543666666666667</v>
      </c>
      <c r="D27" s="25">
        <v>11.970333333333334</v>
      </c>
      <c r="E27" s="25">
        <v>9.5643333333333338</v>
      </c>
      <c r="F27" s="25">
        <v>11.104333333333335</v>
      </c>
      <c r="G27" s="26">
        <v>8.3420000000000005</v>
      </c>
      <c r="H27" s="28">
        <f t="shared" si="0"/>
        <v>-24.876174466424526</v>
      </c>
      <c r="I27" s="27">
        <f t="shared" si="3"/>
        <v>16.101488167845822</v>
      </c>
      <c r="J27" s="28">
        <f t="shared" si="1"/>
        <v>0.73699632620907485</v>
      </c>
      <c r="K27" s="27">
        <f t="shared" si="2"/>
        <v>1.0968235807357045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4371.0860000000002</v>
      </c>
      <c r="D13" s="26">
        <v>4510.7129999999997</v>
      </c>
      <c r="E13" s="26">
        <v>4597.6686666666674</v>
      </c>
      <c r="F13" s="26">
        <v>5091.9090000000006</v>
      </c>
      <c r="G13" s="26">
        <v>5263.0309999999999</v>
      </c>
      <c r="H13" s="28">
        <f t="shared" ref="H13:H27" si="0">IF(OR(OR(G13=0,F13=0),G13=""),"",(G13/F13-1)*100)</f>
        <v>3.3606649294007251</v>
      </c>
      <c r="I13" s="27">
        <f>IF(OR(OR(G13=0,F13=0),F13=""),"",(F13/E13-1)*100)</f>
        <v>10.749803197359586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1961.945666666667</v>
      </c>
      <c r="D14" s="25">
        <f>D13-SUM(D15:D27)</f>
        <v>2043.9816666666666</v>
      </c>
      <c r="E14" s="25">
        <f>E13-SUM(E15:E27)</f>
        <v>2029.1566666666672</v>
      </c>
      <c r="F14" s="25">
        <f>F13-SUM(F15:F27)</f>
        <v>2290.8396666666677</v>
      </c>
      <c r="G14" s="26">
        <f>G13-SUM(G15:G27)</f>
        <v>2306.3496666666665</v>
      </c>
      <c r="H14" s="28">
        <f t="shared" si="0"/>
        <v>0.67704432683266536</v>
      </c>
      <c r="I14" s="27">
        <f>IF(OR(OR(G14=0,F14=0),F14=""),"",(F14/E14-1)*100)</f>
        <v>12.896145689424365</v>
      </c>
      <c r="J14" s="28">
        <f t="shared" si="1"/>
        <v>43.821700207858676</v>
      </c>
      <c r="K14" s="27">
        <f t="shared" si="2"/>
        <v>44.989799830803484</v>
      </c>
      <c r="L14" s="18"/>
    </row>
    <row r="15" spans="1:15">
      <c r="A15" s="16"/>
      <c r="B15" s="12" t="s">
        <v>5</v>
      </c>
      <c r="C15" s="109">
        <v>868.64199999999994</v>
      </c>
      <c r="D15" s="109">
        <v>837.65899999999999</v>
      </c>
      <c r="E15" s="109">
        <v>939.11699999999985</v>
      </c>
      <c r="F15" s="109">
        <v>985.98166666666657</v>
      </c>
      <c r="G15" s="109">
        <v>1134.5086666666666</v>
      </c>
      <c r="H15" s="50">
        <f t="shared" si="0"/>
        <v>15.063870355939679</v>
      </c>
      <c r="I15" s="36">
        <f t="shared" ref="I15:I27" si="3">IF(OR(OR(G15=0,F15=0),F15=""),"",(F15/E15-1)*100)</f>
        <v>4.9902905246808071</v>
      </c>
      <c r="J15" s="50">
        <f t="shared" si="1"/>
        <v>21.556184386272221</v>
      </c>
      <c r="K15" s="36">
        <f t="shared" si="2"/>
        <v>19.363693786881626</v>
      </c>
      <c r="L15" s="18"/>
      <c r="N15" s="23" t="s">
        <v>5</v>
      </c>
      <c r="O15" s="34">
        <f>J15</f>
        <v>21.556184386272221</v>
      </c>
    </row>
    <row r="16" spans="1:15">
      <c r="A16" s="16"/>
      <c r="B16" s="11" t="s">
        <v>25</v>
      </c>
      <c r="C16" s="55">
        <v>373.49666666666667</v>
      </c>
      <c r="D16" s="55">
        <v>405.96466666666669</v>
      </c>
      <c r="E16" s="55">
        <v>401.86700000000002</v>
      </c>
      <c r="F16" s="55">
        <v>475.17500000000001</v>
      </c>
      <c r="G16" s="56">
        <v>465.91533333333336</v>
      </c>
      <c r="H16" s="28">
        <f t="shared" si="0"/>
        <v>-1.9486855719822449</v>
      </c>
      <c r="I16" s="27">
        <f t="shared" si="3"/>
        <v>18.241856136482969</v>
      </c>
      <c r="J16" s="28">
        <f t="shared" si="1"/>
        <v>8.8526047696343291</v>
      </c>
      <c r="K16" s="27">
        <f t="shared" si="2"/>
        <v>9.331961745585005</v>
      </c>
      <c r="L16" s="18"/>
      <c r="N16" s="23" t="s">
        <v>40</v>
      </c>
      <c r="O16" s="34">
        <f>100-O15</f>
        <v>78.443815613727779</v>
      </c>
    </row>
    <row r="17" spans="1:14">
      <c r="A17" s="16"/>
      <c r="B17" s="11" t="s">
        <v>26</v>
      </c>
      <c r="C17" s="25">
        <v>304.9636666666666</v>
      </c>
      <c r="D17" s="25">
        <v>312.17933333333332</v>
      </c>
      <c r="E17" s="25">
        <v>313.57533333333328</v>
      </c>
      <c r="F17" s="25">
        <v>346.49866666666668</v>
      </c>
      <c r="G17" s="26">
        <v>352.33566666666667</v>
      </c>
      <c r="H17" s="28">
        <f t="shared" si="0"/>
        <v>1.68456636677774</v>
      </c>
      <c r="I17" s="27">
        <f t="shared" si="3"/>
        <v>10.49933774552847</v>
      </c>
      <c r="J17" s="28">
        <f t="shared" si="1"/>
        <v>6.6945390720036926</v>
      </c>
      <c r="K17" s="27">
        <f t="shared" si="2"/>
        <v>6.8048872567570751</v>
      </c>
      <c r="L17" s="18"/>
    </row>
    <row r="18" spans="1:14">
      <c r="A18" s="16"/>
      <c r="B18" s="11" t="s">
        <v>27</v>
      </c>
      <c r="C18" s="25">
        <v>207.04100000000003</v>
      </c>
      <c r="D18" s="25">
        <v>210.38499999999999</v>
      </c>
      <c r="E18" s="25">
        <v>207.62899999999999</v>
      </c>
      <c r="F18" s="25">
        <v>235.82966666666667</v>
      </c>
      <c r="G18" s="26">
        <v>229.67166666666665</v>
      </c>
      <c r="H18" s="28">
        <f t="shared" si="0"/>
        <v>-2.6112066760048624</v>
      </c>
      <c r="I18" s="27">
        <f t="shared" si="3"/>
        <v>13.582238833046766</v>
      </c>
      <c r="J18" s="28">
        <f t="shared" si="1"/>
        <v>4.3638668794971309</v>
      </c>
      <c r="K18" s="27">
        <f t="shared" si="2"/>
        <v>4.6314587842529527</v>
      </c>
      <c r="L18" s="18"/>
    </row>
    <row r="19" spans="1:14">
      <c r="A19" s="16"/>
      <c r="B19" s="11" t="s">
        <v>21</v>
      </c>
      <c r="C19" s="25">
        <v>123.30033333333334</v>
      </c>
      <c r="D19" s="25">
        <v>135.93533333333332</v>
      </c>
      <c r="E19" s="25">
        <v>133.01166666666666</v>
      </c>
      <c r="F19" s="25">
        <v>162.70633333333333</v>
      </c>
      <c r="G19" s="26">
        <v>158.14533333333335</v>
      </c>
      <c r="H19" s="28">
        <f t="shared" si="0"/>
        <v>-2.8032098730022659</v>
      </c>
      <c r="I19" s="27">
        <f t="shared" si="3"/>
        <v>22.324858721666029</v>
      </c>
      <c r="J19" s="28">
        <f t="shared" si="1"/>
        <v>3.0048337798757667</v>
      </c>
      <c r="K19" s="27">
        <f t="shared" si="2"/>
        <v>3.195389653140567</v>
      </c>
      <c r="L19" s="18"/>
    </row>
    <row r="20" spans="1:14">
      <c r="A20" s="16"/>
      <c r="B20" s="11" t="s">
        <v>22</v>
      </c>
      <c r="C20" s="25">
        <v>99.728666666666683</v>
      </c>
      <c r="D20" s="25">
        <v>113.63</v>
      </c>
      <c r="E20" s="25">
        <v>119.94066666666667</v>
      </c>
      <c r="F20" s="25">
        <v>120.28</v>
      </c>
      <c r="G20" s="26">
        <v>121.52766666666666</v>
      </c>
      <c r="H20" s="28">
        <f t="shared" si="0"/>
        <v>1.0373018512360055</v>
      </c>
      <c r="I20" s="27">
        <f t="shared" si="3"/>
        <v>0.2829176648453835</v>
      </c>
      <c r="J20" s="28">
        <f t="shared" si="1"/>
        <v>2.3090813386177409</v>
      </c>
      <c r="K20" s="27">
        <f t="shared" si="2"/>
        <v>2.3621788998978577</v>
      </c>
      <c r="L20" s="18"/>
    </row>
    <row r="21" spans="1:14">
      <c r="A21" s="16"/>
      <c r="B21" s="11" t="s">
        <v>6</v>
      </c>
      <c r="C21" s="25">
        <v>89.077333333333328</v>
      </c>
      <c r="D21" s="25">
        <v>94.35766666666666</v>
      </c>
      <c r="E21" s="25">
        <v>93.453666666666663</v>
      </c>
      <c r="F21" s="25">
        <v>103.85466666666667</v>
      </c>
      <c r="G21" s="26">
        <v>107.798</v>
      </c>
      <c r="H21" s="28">
        <f t="shared" si="0"/>
        <v>3.796972692608902</v>
      </c>
      <c r="I21" s="27">
        <f t="shared" si="3"/>
        <v>11.129579363748899</v>
      </c>
      <c r="J21" s="28">
        <f t="shared" si="1"/>
        <v>2.0482113823764294</v>
      </c>
      <c r="K21" s="27">
        <f t="shared" si="2"/>
        <v>2.0396017813096554</v>
      </c>
      <c r="L21" s="18"/>
    </row>
    <row r="22" spans="1:14">
      <c r="A22" s="16"/>
      <c r="B22" s="11" t="s">
        <v>24</v>
      </c>
      <c r="C22" s="25">
        <v>77.453999999999994</v>
      </c>
      <c r="D22" s="25">
        <v>78.628</v>
      </c>
      <c r="E22" s="25">
        <v>79.891000000000005</v>
      </c>
      <c r="F22" s="25">
        <v>81.642999999999986</v>
      </c>
      <c r="G22" s="26">
        <v>86.612333333333325</v>
      </c>
      <c r="H22" s="28">
        <f t="shared" si="0"/>
        <v>6.0866618489439972</v>
      </c>
      <c r="I22" s="27">
        <f t="shared" si="3"/>
        <v>2.1929879460764967</v>
      </c>
      <c r="J22" s="28">
        <f t="shared" si="1"/>
        <v>1.6456740105337271</v>
      </c>
      <c r="K22" s="27">
        <f t="shared" si="2"/>
        <v>1.6033868633551773</v>
      </c>
      <c r="L22" s="18"/>
    </row>
    <row r="23" spans="1:14">
      <c r="A23" s="16"/>
      <c r="B23" s="11" t="s">
        <v>20</v>
      </c>
      <c r="C23" s="25">
        <v>62.550333333333327</v>
      </c>
      <c r="D23" s="25">
        <v>62.937999999999995</v>
      </c>
      <c r="E23" s="25">
        <v>64.880999999999986</v>
      </c>
      <c r="F23" s="25">
        <v>68.403999999999996</v>
      </c>
      <c r="G23" s="26">
        <v>72.023666666666671</v>
      </c>
      <c r="H23" s="28">
        <f t="shared" si="0"/>
        <v>5.2916008810401038</v>
      </c>
      <c r="I23" s="27">
        <f t="shared" si="3"/>
        <v>5.4299409688506772</v>
      </c>
      <c r="J23" s="28">
        <f t="shared" si="1"/>
        <v>1.3684826607836182</v>
      </c>
      <c r="K23" s="27">
        <f t="shared" si="2"/>
        <v>1.3433861445677837</v>
      </c>
      <c r="L23" s="18"/>
    </row>
    <row r="24" spans="1:14">
      <c r="A24" s="16"/>
      <c r="B24" s="11" t="s">
        <v>8</v>
      </c>
      <c r="C24" s="25">
        <v>70.776333333333326</v>
      </c>
      <c r="D24" s="25">
        <v>73.211666666666659</v>
      </c>
      <c r="E24" s="25">
        <v>76.924999999999997</v>
      </c>
      <c r="F24" s="25">
        <v>73.292333333333332</v>
      </c>
      <c r="G24" s="26">
        <v>70.948999999999998</v>
      </c>
      <c r="H24" s="28">
        <f t="shared" si="0"/>
        <v>-3.1972420944437085</v>
      </c>
      <c r="I24" s="27">
        <f t="shared" si="3"/>
        <v>-4.7223486079514654</v>
      </c>
      <c r="J24" s="28">
        <f t="shared" si="1"/>
        <v>1.3480635018110287</v>
      </c>
      <c r="K24" s="27">
        <f t="shared" si="2"/>
        <v>1.4393881220841402</v>
      </c>
      <c r="L24" s="18"/>
    </row>
    <row r="25" spans="1:14">
      <c r="A25" s="16"/>
      <c r="B25" s="11" t="s">
        <v>11</v>
      </c>
      <c r="C25" s="25">
        <v>49.116666666666667</v>
      </c>
      <c r="D25" s="25">
        <v>50.040333333333336</v>
      </c>
      <c r="E25" s="25">
        <v>47.502333333333333</v>
      </c>
      <c r="F25" s="25">
        <v>53.414333333333332</v>
      </c>
      <c r="G25" s="26">
        <v>56.81733333333333</v>
      </c>
      <c r="H25" s="28">
        <f t="shared" si="0"/>
        <v>6.3709491210224511</v>
      </c>
      <c r="I25" s="27">
        <f t="shared" si="3"/>
        <v>12.445704421537185</v>
      </c>
      <c r="J25" s="28">
        <f t="shared" si="1"/>
        <v>1.079555361413097</v>
      </c>
      <c r="K25" s="27">
        <f t="shared" si="2"/>
        <v>1.0490040834063086</v>
      </c>
      <c r="L25" s="18"/>
    </row>
    <row r="26" spans="1:14">
      <c r="A26" s="16"/>
      <c r="B26" s="11" t="s">
        <v>23</v>
      </c>
      <c r="C26" s="25">
        <v>43.000999999999998</v>
      </c>
      <c r="D26" s="25">
        <v>47.412666666666667</v>
      </c>
      <c r="E26" s="25">
        <v>43.62766666666667</v>
      </c>
      <c r="F26" s="25">
        <v>49.984000000000002</v>
      </c>
      <c r="G26" s="26">
        <v>50.901666666666671</v>
      </c>
      <c r="H26" s="28">
        <f t="shared" si="0"/>
        <v>1.8359208279983052</v>
      </c>
      <c r="I26" s="27">
        <f t="shared" si="3"/>
        <v>14.569501004714125</v>
      </c>
      <c r="J26" s="28">
        <f t="shared" si="1"/>
        <v>0.9671549847733496</v>
      </c>
      <c r="K26" s="27">
        <f t="shared" si="2"/>
        <v>0.98163576764627947</v>
      </c>
      <c r="L26" s="18"/>
    </row>
    <row r="27" spans="1:14">
      <c r="A27" s="16"/>
      <c r="B27" s="11" t="s">
        <v>9</v>
      </c>
      <c r="C27" s="25">
        <v>39.992333333333335</v>
      </c>
      <c r="D27" s="25">
        <v>44.38966666666667</v>
      </c>
      <c r="E27" s="25">
        <v>47.090666666666664</v>
      </c>
      <c r="F27" s="25">
        <v>44.005666666666663</v>
      </c>
      <c r="G27" s="26">
        <v>49.475000000000001</v>
      </c>
      <c r="H27" s="28">
        <f t="shared" si="0"/>
        <v>12.428702364089483</v>
      </c>
      <c r="I27" s="27">
        <f t="shared" si="3"/>
        <v>-6.5511920267285806</v>
      </c>
      <c r="J27" s="28">
        <f t="shared" si="1"/>
        <v>0.94004766454919231</v>
      </c>
      <c r="K27" s="27">
        <f t="shared" si="2"/>
        <v>0.86422728031209228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1365.8976666666667</v>
      </c>
      <c r="D13" s="26">
        <v>1466.5510000000002</v>
      </c>
      <c r="E13" s="26">
        <v>1444.6719999999998</v>
      </c>
      <c r="F13" s="26">
        <v>1597.1443333333334</v>
      </c>
      <c r="G13" s="26">
        <v>1645.4110000000001</v>
      </c>
      <c r="H13" s="28">
        <f t="shared" ref="H13:H27" si="0">IF(OR(OR(G13=0,F13=0),G13=""),"",(G13/F13-1)*100)</f>
        <v>3.0220604149113539</v>
      </c>
      <c r="I13" s="27">
        <f>IF(OR(OR(G13=0,F13=0),F13=""),"",(F13/E13-1)*100)</f>
        <v>10.554114244156022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596.06466666666688</v>
      </c>
      <c r="D14" s="25">
        <f>D13-SUM(D15:D27)</f>
        <v>637.81700000000023</v>
      </c>
      <c r="E14" s="25">
        <f>E13-SUM(E15:E27)</f>
        <v>609.524</v>
      </c>
      <c r="F14" s="25">
        <f>F13-SUM(F15:F27)</f>
        <v>719.23466666666684</v>
      </c>
      <c r="G14" s="26">
        <f>G13-SUM(G15:G27)</f>
        <v>742.15300000000025</v>
      </c>
      <c r="H14" s="28">
        <f t="shared" si="0"/>
        <v>3.1864889716105793</v>
      </c>
      <c r="I14" s="27">
        <f>IF(OR(OR(G14=0,F14=0),F14=""),"",(F14/E14-1)*100)</f>
        <v>17.999400625187324</v>
      </c>
      <c r="J14" s="28">
        <f t="shared" si="1"/>
        <v>45.104414641691356</v>
      </c>
      <c r="K14" s="27">
        <f t="shared" si="2"/>
        <v>45.032540369446892</v>
      </c>
      <c r="L14" s="18"/>
    </row>
    <row r="15" spans="1:15">
      <c r="A15" s="16"/>
      <c r="B15" s="12" t="s">
        <v>5</v>
      </c>
      <c r="C15" s="109">
        <v>294.17866666666669</v>
      </c>
      <c r="D15" s="109">
        <v>300.87799999999999</v>
      </c>
      <c r="E15" s="109">
        <v>322.08</v>
      </c>
      <c r="F15" s="109">
        <v>341.44766666666663</v>
      </c>
      <c r="G15" s="109">
        <v>330.31</v>
      </c>
      <c r="H15" s="50">
        <f t="shared" si="0"/>
        <v>-3.2618956736171323</v>
      </c>
      <c r="I15" s="36">
        <f t="shared" ref="I15:I27" si="3">IF(OR(OR(G15=0,F15=0),F15=""),"",(F15/E15-1)*100)</f>
        <v>6.0133093227355383</v>
      </c>
      <c r="J15" s="50">
        <f t="shared" si="1"/>
        <v>20.074619654299138</v>
      </c>
      <c r="K15" s="36">
        <f t="shared" si="2"/>
        <v>21.378635577289714</v>
      </c>
      <c r="L15" s="18"/>
      <c r="N15" s="23" t="s">
        <v>5</v>
      </c>
      <c r="O15" s="34">
        <f>J15</f>
        <v>20.074619654299138</v>
      </c>
    </row>
    <row r="16" spans="1:15">
      <c r="A16" s="16"/>
      <c r="B16" s="11" t="s">
        <v>25</v>
      </c>
      <c r="C16" s="55">
        <v>113.43633333333334</v>
      </c>
      <c r="D16" s="55">
        <v>120.13666666666667</v>
      </c>
      <c r="E16" s="55">
        <v>121.99399999999999</v>
      </c>
      <c r="F16" s="55">
        <v>113.60033333333332</v>
      </c>
      <c r="G16" s="56">
        <v>145.66633333333331</v>
      </c>
      <c r="H16" s="28">
        <f t="shared" si="0"/>
        <v>28.227029850264508</v>
      </c>
      <c r="I16" s="27">
        <f t="shared" si="3"/>
        <v>-6.8803930247935625</v>
      </c>
      <c r="J16" s="28">
        <f t="shared" si="1"/>
        <v>8.8528843755957212</v>
      </c>
      <c r="K16" s="27">
        <f t="shared" si="2"/>
        <v>7.112715548772151</v>
      </c>
      <c r="L16" s="18"/>
      <c r="N16" s="23" t="s">
        <v>40</v>
      </c>
      <c r="O16" s="34">
        <f>100-O15</f>
        <v>79.925380345700859</v>
      </c>
    </row>
    <row r="17" spans="1:14">
      <c r="A17" s="16"/>
      <c r="B17" s="11" t="s">
        <v>26</v>
      </c>
      <c r="C17" s="25">
        <v>80.001333333333335</v>
      </c>
      <c r="D17" s="25">
        <v>92.745666666666651</v>
      </c>
      <c r="E17" s="25">
        <v>86.439333333333323</v>
      </c>
      <c r="F17" s="25">
        <v>98.11066666666666</v>
      </c>
      <c r="G17" s="26">
        <v>93.644333333333336</v>
      </c>
      <c r="H17" s="28">
        <f t="shared" si="0"/>
        <v>-4.5523422529660245</v>
      </c>
      <c r="I17" s="27">
        <f t="shared" si="3"/>
        <v>13.502340755366005</v>
      </c>
      <c r="J17" s="28">
        <f t="shared" si="1"/>
        <v>5.6912426945810699</v>
      </c>
      <c r="K17" s="27">
        <f t="shared" si="2"/>
        <v>6.1428804284647196</v>
      </c>
      <c r="L17" s="18"/>
    </row>
    <row r="18" spans="1:14">
      <c r="A18" s="16"/>
      <c r="B18" s="11" t="s">
        <v>27</v>
      </c>
      <c r="C18" s="25">
        <v>75.418666666666653</v>
      </c>
      <c r="D18" s="25">
        <v>85.388666666666666</v>
      </c>
      <c r="E18" s="25">
        <v>79.366666666666674</v>
      </c>
      <c r="F18" s="25">
        <v>80.185666666666677</v>
      </c>
      <c r="G18" s="26">
        <v>79.176333333333332</v>
      </c>
      <c r="H18" s="28">
        <f t="shared" si="0"/>
        <v>-1.2587453285500039</v>
      </c>
      <c r="I18" s="27">
        <f t="shared" si="3"/>
        <v>1.0319193616127764</v>
      </c>
      <c r="J18" s="28">
        <f t="shared" si="1"/>
        <v>4.8119487066352011</v>
      </c>
      <c r="K18" s="27">
        <f t="shared" si="2"/>
        <v>5.02056482893531</v>
      </c>
      <c r="L18" s="18"/>
    </row>
    <row r="19" spans="1:14">
      <c r="A19" s="16"/>
      <c r="B19" s="11" t="s">
        <v>21</v>
      </c>
      <c r="C19" s="25">
        <v>41.401000000000003</v>
      </c>
      <c r="D19" s="25">
        <v>41.617333333333328</v>
      </c>
      <c r="E19" s="25">
        <v>38.886666666666663</v>
      </c>
      <c r="F19" s="25">
        <v>49.129333333333335</v>
      </c>
      <c r="G19" s="26">
        <v>56.893333333333338</v>
      </c>
      <c r="H19" s="28">
        <f t="shared" si="0"/>
        <v>15.803186148126036</v>
      </c>
      <c r="I19" s="27">
        <f t="shared" si="3"/>
        <v>26.339790845191182</v>
      </c>
      <c r="J19" s="28">
        <f t="shared" si="1"/>
        <v>3.4576973979955974</v>
      </c>
      <c r="K19" s="27">
        <f t="shared" si="2"/>
        <v>3.0760734836530115</v>
      </c>
      <c r="L19" s="18"/>
    </row>
    <row r="20" spans="1:14">
      <c r="A20" s="16"/>
      <c r="B20" s="11" t="s">
        <v>6</v>
      </c>
      <c r="C20" s="25">
        <v>41.045333333333332</v>
      </c>
      <c r="D20" s="25">
        <v>47.711999999999996</v>
      </c>
      <c r="E20" s="25">
        <v>44.106999999999999</v>
      </c>
      <c r="F20" s="25">
        <v>46.223333333333336</v>
      </c>
      <c r="G20" s="26">
        <v>55.327666666666666</v>
      </c>
      <c r="H20" s="28">
        <f t="shared" si="0"/>
        <v>19.696401528809403</v>
      </c>
      <c r="I20" s="27">
        <f t="shared" si="3"/>
        <v>4.7981801830397464</v>
      </c>
      <c r="J20" s="28">
        <f t="shared" si="1"/>
        <v>3.3625438669527954</v>
      </c>
      <c r="K20" s="27">
        <f t="shared" si="2"/>
        <v>2.8941237412690524</v>
      </c>
      <c r="L20" s="18"/>
    </row>
    <row r="21" spans="1:14">
      <c r="A21" s="16"/>
      <c r="B21" s="11" t="s">
        <v>22</v>
      </c>
      <c r="C21" s="25">
        <v>28.443333333333332</v>
      </c>
      <c r="D21" s="25">
        <v>31.423000000000002</v>
      </c>
      <c r="E21" s="25">
        <v>34.071333333333335</v>
      </c>
      <c r="F21" s="25">
        <v>33.36033333333333</v>
      </c>
      <c r="G21" s="26">
        <v>29.194333333333333</v>
      </c>
      <c r="H21" s="28">
        <f t="shared" si="0"/>
        <v>-12.487884813301219</v>
      </c>
      <c r="I21" s="27">
        <f t="shared" si="3"/>
        <v>-2.0867982859490986</v>
      </c>
      <c r="J21" s="28">
        <f t="shared" si="1"/>
        <v>1.7742882072219845</v>
      </c>
      <c r="K21" s="27">
        <f t="shared" si="2"/>
        <v>2.088748814811769</v>
      </c>
      <c r="L21" s="18"/>
    </row>
    <row r="22" spans="1:14">
      <c r="A22" s="16"/>
      <c r="B22" s="11" t="s">
        <v>24</v>
      </c>
      <c r="C22" s="25">
        <v>18.116</v>
      </c>
      <c r="D22" s="25">
        <v>22.882999999999999</v>
      </c>
      <c r="E22" s="25">
        <v>21.135000000000002</v>
      </c>
      <c r="F22" s="25">
        <v>21.748333333333335</v>
      </c>
      <c r="G22" s="26">
        <v>22.824000000000002</v>
      </c>
      <c r="H22" s="28">
        <f t="shared" si="0"/>
        <v>4.9459728714843942</v>
      </c>
      <c r="I22" s="27">
        <f t="shared" si="3"/>
        <v>2.9019793391688253</v>
      </c>
      <c r="J22" s="28">
        <f t="shared" si="1"/>
        <v>1.3871306317995931</v>
      </c>
      <c r="K22" s="27">
        <f t="shared" si="2"/>
        <v>1.3617011862630657</v>
      </c>
      <c r="L22" s="18"/>
    </row>
    <row r="23" spans="1:14">
      <c r="A23" s="16"/>
      <c r="B23" s="11" t="s">
        <v>20</v>
      </c>
      <c r="C23" s="25">
        <v>19.358000000000001</v>
      </c>
      <c r="D23" s="25">
        <v>19.12533333333333</v>
      </c>
      <c r="E23" s="25">
        <v>20.399999999999999</v>
      </c>
      <c r="F23" s="25">
        <v>21.800666666666668</v>
      </c>
      <c r="G23" s="26">
        <v>20.212999999999997</v>
      </c>
      <c r="H23" s="28">
        <f t="shared" si="0"/>
        <v>-7.2826519066695354</v>
      </c>
      <c r="I23" s="27">
        <f t="shared" si="3"/>
        <v>6.8660130718954493</v>
      </c>
      <c r="J23" s="28">
        <f t="shared" si="1"/>
        <v>1.2284468743675589</v>
      </c>
      <c r="K23" s="27">
        <f t="shared" si="2"/>
        <v>1.3649778677902833</v>
      </c>
      <c r="L23" s="18"/>
    </row>
    <row r="24" spans="1:14">
      <c r="A24" s="16"/>
      <c r="B24" s="11" t="s">
        <v>8</v>
      </c>
      <c r="C24" s="25">
        <v>17.898333333333337</v>
      </c>
      <c r="D24" s="25">
        <v>22.763333333333332</v>
      </c>
      <c r="E24" s="25">
        <v>21.245666666666668</v>
      </c>
      <c r="F24" s="25">
        <v>20.890333333333334</v>
      </c>
      <c r="G24" s="26">
        <v>19.97966666666667</v>
      </c>
      <c r="H24" s="28">
        <f t="shared" si="0"/>
        <v>-4.3592730289926607</v>
      </c>
      <c r="I24" s="27">
        <f t="shared" si="3"/>
        <v>-1.6724979211447111</v>
      </c>
      <c r="J24" s="28">
        <f t="shared" si="1"/>
        <v>1.2142660202628199</v>
      </c>
      <c r="K24" s="27">
        <f t="shared" si="2"/>
        <v>1.3079803056830808</v>
      </c>
      <c r="L24" s="18"/>
    </row>
    <row r="25" spans="1:14">
      <c r="A25" s="16"/>
      <c r="B25" s="11" t="s">
        <v>11</v>
      </c>
      <c r="C25" s="25">
        <v>13.743666666666668</v>
      </c>
      <c r="D25" s="25">
        <v>16.348666666666666</v>
      </c>
      <c r="E25" s="25">
        <v>14.319000000000001</v>
      </c>
      <c r="F25" s="25">
        <v>17.628333333333334</v>
      </c>
      <c r="G25" s="26">
        <v>17.877333333333336</v>
      </c>
      <c r="H25" s="28">
        <f t="shared" si="0"/>
        <v>1.412498818190433</v>
      </c>
      <c r="I25" s="27">
        <f t="shared" si="3"/>
        <v>23.111483576599845</v>
      </c>
      <c r="J25" s="28">
        <f t="shared" si="1"/>
        <v>1.0864965247791181</v>
      </c>
      <c r="K25" s="27">
        <f t="shared" si="2"/>
        <v>1.1037407806808528</v>
      </c>
      <c r="L25" s="18"/>
    </row>
    <row r="26" spans="1:14">
      <c r="A26" s="16"/>
      <c r="B26" s="11" t="s">
        <v>9</v>
      </c>
      <c r="C26" s="25">
        <v>13.199</v>
      </c>
      <c r="D26" s="25">
        <v>13.565</v>
      </c>
      <c r="E26" s="25">
        <v>16.325666666666667</v>
      </c>
      <c r="F26" s="25">
        <v>18.101666666666667</v>
      </c>
      <c r="G26" s="26">
        <v>16.642999999999997</v>
      </c>
      <c r="H26" s="28">
        <f t="shared" si="0"/>
        <v>-8.0581898536046577</v>
      </c>
      <c r="I26" s="27">
        <f t="shared" si="3"/>
        <v>10.878575657961909</v>
      </c>
      <c r="J26" s="28">
        <f t="shared" si="1"/>
        <v>1.0114798065650463</v>
      </c>
      <c r="K26" s="27">
        <f t="shared" si="2"/>
        <v>1.1333770085066408</v>
      </c>
      <c r="L26" s="18"/>
    </row>
    <row r="27" spans="1:14">
      <c r="A27" s="16"/>
      <c r="B27" s="11" t="s">
        <v>23</v>
      </c>
      <c r="C27" s="25">
        <v>13.593333333333334</v>
      </c>
      <c r="D27" s="25">
        <v>14.147333333333334</v>
      </c>
      <c r="E27" s="25">
        <v>14.777666666666667</v>
      </c>
      <c r="F27" s="25">
        <v>15.683</v>
      </c>
      <c r="G27" s="26">
        <v>15.508666666666665</v>
      </c>
      <c r="H27" s="28">
        <f t="shared" si="0"/>
        <v>-1.1116070479712747</v>
      </c>
      <c r="I27" s="27">
        <f t="shared" si="3"/>
        <v>6.1263618523447638</v>
      </c>
      <c r="J27" s="28">
        <f t="shared" si="1"/>
        <v>0.94254059725300632</v>
      </c>
      <c r="K27" s="27">
        <f t="shared" si="2"/>
        <v>0.98194005843345811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208.39400000000001</v>
      </c>
      <c r="D13" s="26">
        <v>224.53766666666664</v>
      </c>
      <c r="E13" s="26">
        <v>214.17699999999999</v>
      </c>
      <c r="F13" s="26">
        <v>221.44799999999998</v>
      </c>
      <c r="G13" s="26">
        <v>227.13800000000001</v>
      </c>
      <c r="H13" s="28">
        <f t="shared" ref="H13:H27" si="0">IF(OR(OR(G13=0,F13=0),G13=""),"",(G13/F13-1)*100)</f>
        <v>2.5694519706658037</v>
      </c>
      <c r="I13" s="27">
        <f>IF(OR(OR(G13=0,F13=0),F13=""),"",(F13/E13-1)*100)</f>
        <v>3.3948556567698684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43.431000000000012</v>
      </c>
      <c r="D14" s="25">
        <f>D13-SUM(D15:D27)</f>
        <v>45.565999999999974</v>
      </c>
      <c r="E14" s="25">
        <f>E13-SUM(E15:E27)</f>
        <v>42.073000000000008</v>
      </c>
      <c r="F14" s="25">
        <f>F13-SUM(F15:F27)</f>
        <v>35.958666666666659</v>
      </c>
      <c r="G14" s="26">
        <f>G13-SUM(G15:G27)</f>
        <v>39.337666666666706</v>
      </c>
      <c r="H14" s="28">
        <f t="shared" si="0"/>
        <v>9.3969001446106084</v>
      </c>
      <c r="I14" s="27">
        <f>IF(OR(OR(G14=0,F14=0),F14=""),"",(F14/E14-1)*100)</f>
        <v>-14.532677330671328</v>
      </c>
      <c r="J14" s="28">
        <f t="shared" si="1"/>
        <v>17.318839941650761</v>
      </c>
      <c r="K14" s="27">
        <f t="shared" si="2"/>
        <v>16.237973098274384</v>
      </c>
      <c r="L14" s="18"/>
    </row>
    <row r="15" spans="1:15">
      <c r="A15" s="16"/>
      <c r="B15" s="12" t="s">
        <v>5</v>
      </c>
      <c r="C15" s="29">
        <v>83.243000000000009</v>
      </c>
      <c r="D15" s="29">
        <v>86.855666666666664</v>
      </c>
      <c r="E15" s="29">
        <v>76.03</v>
      </c>
      <c r="F15" s="29">
        <v>102.69499999999999</v>
      </c>
      <c r="G15" s="109">
        <v>102.83533333333332</v>
      </c>
      <c r="H15" s="50">
        <f t="shared" si="0"/>
        <v>0.1366505996721612</v>
      </c>
      <c r="I15" s="36">
        <f t="shared" ref="I15:I27" si="3">IF(OR(OR(G15=0,F15=0),F15=""),"",(F15/E15-1)*100)</f>
        <v>35.071682230698386</v>
      </c>
      <c r="J15" s="50">
        <f t="shared" si="1"/>
        <v>45.274385322285717</v>
      </c>
      <c r="K15" s="36">
        <f t="shared" si="2"/>
        <v>46.374318124345223</v>
      </c>
      <c r="L15" s="18"/>
      <c r="N15" s="23" t="s">
        <v>5</v>
      </c>
      <c r="O15" s="34">
        <f>J15</f>
        <v>45.274385322285717</v>
      </c>
    </row>
    <row r="16" spans="1:15">
      <c r="A16" s="16"/>
      <c r="B16" s="11" t="s">
        <v>25</v>
      </c>
      <c r="C16" s="55">
        <v>20.528000000000002</v>
      </c>
      <c r="D16" s="55">
        <v>32.064333333333337</v>
      </c>
      <c r="E16" s="55">
        <v>31.590666666666664</v>
      </c>
      <c r="F16" s="55">
        <v>29.507333333333332</v>
      </c>
      <c r="G16" s="56">
        <v>28.393666666666665</v>
      </c>
      <c r="H16" s="28">
        <f t="shared" si="0"/>
        <v>-3.7742030229773404</v>
      </c>
      <c r="I16" s="27">
        <f t="shared" si="3"/>
        <v>-6.5947748280082656</v>
      </c>
      <c r="J16" s="28">
        <f t="shared" si="1"/>
        <v>12.500623703064509</v>
      </c>
      <c r="K16" s="27">
        <f t="shared" si="2"/>
        <v>13.324723336102984</v>
      </c>
      <c r="L16" s="18"/>
      <c r="N16" s="23" t="s">
        <v>40</v>
      </c>
      <c r="O16" s="34">
        <f>100-O15</f>
        <v>54.725614677714283</v>
      </c>
    </row>
    <row r="17" spans="1:14">
      <c r="A17" s="16"/>
      <c r="B17" s="11" t="s">
        <v>26</v>
      </c>
      <c r="C17" s="25">
        <v>21.935666666666666</v>
      </c>
      <c r="D17" s="25">
        <v>21.959333333333333</v>
      </c>
      <c r="E17" s="25">
        <v>23.324333333333332</v>
      </c>
      <c r="F17" s="25">
        <v>13.206999999999999</v>
      </c>
      <c r="G17" s="26">
        <v>17.787666666666667</v>
      </c>
      <c r="H17" s="28">
        <f t="shared" si="0"/>
        <v>34.683627369324356</v>
      </c>
      <c r="I17" s="27">
        <f t="shared" si="3"/>
        <v>-43.376731024823869</v>
      </c>
      <c r="J17" s="28">
        <f t="shared" si="1"/>
        <v>7.8312156779872435</v>
      </c>
      <c r="K17" s="27">
        <f t="shared" si="2"/>
        <v>5.9639283262887899</v>
      </c>
      <c r="L17" s="18"/>
    </row>
    <row r="18" spans="1:14">
      <c r="A18" s="16"/>
      <c r="B18" s="11" t="s">
        <v>27</v>
      </c>
      <c r="C18" s="25">
        <v>10.235666666666667</v>
      </c>
      <c r="D18" s="25">
        <v>9.0086666666666684</v>
      </c>
      <c r="E18" s="25">
        <v>11.457333333333333</v>
      </c>
      <c r="F18" s="25">
        <v>10.420666666666667</v>
      </c>
      <c r="G18" s="26">
        <v>9.4656666666666673</v>
      </c>
      <c r="H18" s="28">
        <f t="shared" si="0"/>
        <v>-9.164480839357692</v>
      </c>
      <c r="I18" s="27">
        <f t="shared" si="3"/>
        <v>-9.0480623763528385</v>
      </c>
      <c r="J18" s="28">
        <f t="shared" si="1"/>
        <v>4.1673637465622955</v>
      </c>
      <c r="K18" s="27">
        <f t="shared" si="2"/>
        <v>4.7056946401262003</v>
      </c>
      <c r="L18" s="18"/>
    </row>
    <row r="19" spans="1:14">
      <c r="A19" s="16"/>
      <c r="B19" s="11" t="s">
        <v>21</v>
      </c>
      <c r="C19" s="25">
        <v>7.4829999999999997</v>
      </c>
      <c r="D19" s="25">
        <v>6.363666666666667</v>
      </c>
      <c r="E19" s="25">
        <v>6.5350000000000001</v>
      </c>
      <c r="F19" s="25">
        <v>8.0633333333333326</v>
      </c>
      <c r="G19" s="26">
        <v>5.7389999999999999</v>
      </c>
      <c r="H19" s="28">
        <f t="shared" si="0"/>
        <v>-28.825961140967337</v>
      </c>
      <c r="I19" s="27">
        <f t="shared" si="3"/>
        <v>23.386891099209372</v>
      </c>
      <c r="J19" s="28">
        <f t="shared" si="1"/>
        <v>2.5266578027454676</v>
      </c>
      <c r="K19" s="27">
        <f t="shared" si="2"/>
        <v>3.6411858916464963</v>
      </c>
      <c r="L19" s="18"/>
    </row>
    <row r="20" spans="1:14">
      <c r="A20" s="16"/>
      <c r="B20" s="11" t="s">
        <v>6</v>
      </c>
      <c r="C20" s="25">
        <v>3.847666666666667</v>
      </c>
      <c r="D20" s="25">
        <v>4.4803333333333333</v>
      </c>
      <c r="E20" s="25">
        <v>3.9570000000000003</v>
      </c>
      <c r="F20" s="25">
        <v>3.0766666666666667</v>
      </c>
      <c r="G20" s="26">
        <v>4.1006666666666662</v>
      </c>
      <c r="H20" s="28">
        <f t="shared" si="0"/>
        <v>33.282773564463696</v>
      </c>
      <c r="I20" s="27">
        <f t="shared" si="3"/>
        <v>-22.24749389267965</v>
      </c>
      <c r="J20" s="28">
        <f t="shared" si="1"/>
        <v>1.805363552847461</v>
      </c>
      <c r="K20" s="27">
        <f t="shared" si="2"/>
        <v>1.389340462170201</v>
      </c>
      <c r="L20" s="18"/>
    </row>
    <row r="21" spans="1:14">
      <c r="A21" s="16"/>
      <c r="B21" s="11" t="s">
        <v>22</v>
      </c>
      <c r="C21" s="25">
        <v>3.2703333333333333</v>
      </c>
      <c r="D21" s="25">
        <v>3.0283333333333338</v>
      </c>
      <c r="E21" s="25">
        <v>4.317333333333333</v>
      </c>
      <c r="F21" s="25">
        <v>3.5043333333333333</v>
      </c>
      <c r="G21" s="26">
        <v>4.0686666666666671</v>
      </c>
      <c r="H21" s="28">
        <f t="shared" si="0"/>
        <v>16.103871397317615</v>
      </c>
      <c r="I21" s="27">
        <f t="shared" si="3"/>
        <v>-18.831068560840013</v>
      </c>
      <c r="J21" s="28">
        <f t="shared" si="1"/>
        <v>1.7912752012726481</v>
      </c>
      <c r="K21" s="27">
        <f t="shared" si="2"/>
        <v>1.5824633021446721</v>
      </c>
      <c r="L21" s="18"/>
    </row>
    <row r="22" spans="1:14">
      <c r="A22" s="16"/>
      <c r="B22" s="11" t="s">
        <v>8</v>
      </c>
      <c r="C22" s="25">
        <v>2.9863333333333331</v>
      </c>
      <c r="D22" s="25">
        <v>2.9766666666666666</v>
      </c>
      <c r="E22" s="25">
        <v>3.1976666666666667</v>
      </c>
      <c r="F22" s="25">
        <v>2.5943333333333332</v>
      </c>
      <c r="G22" s="26">
        <v>3.6949999999999998</v>
      </c>
      <c r="H22" s="28">
        <f t="shared" si="0"/>
        <v>42.42579982012078</v>
      </c>
      <c r="I22" s="27">
        <f t="shared" si="3"/>
        <v>-18.867924528301895</v>
      </c>
      <c r="J22" s="28">
        <f t="shared" si="1"/>
        <v>1.626764345904252</v>
      </c>
      <c r="K22" s="27">
        <f t="shared" si="2"/>
        <v>1.171531616150669</v>
      </c>
      <c r="L22" s="18"/>
    </row>
    <row r="23" spans="1:14">
      <c r="A23" s="16"/>
      <c r="B23" s="11" t="s">
        <v>24</v>
      </c>
      <c r="C23" s="25">
        <v>3.9636666666666667</v>
      </c>
      <c r="D23" s="25">
        <v>3.1936666666666667</v>
      </c>
      <c r="E23" s="25">
        <v>3.9869999999999997</v>
      </c>
      <c r="F23" s="25">
        <v>4.1663333333333332</v>
      </c>
      <c r="G23" s="26">
        <v>3.4746666666666663</v>
      </c>
      <c r="H23" s="28">
        <f t="shared" si="0"/>
        <v>-16.601328106248502</v>
      </c>
      <c r="I23" s="27">
        <f t="shared" si="3"/>
        <v>4.4979516762812644</v>
      </c>
      <c r="J23" s="28">
        <f t="shared" si="1"/>
        <v>1.529760175165171</v>
      </c>
      <c r="K23" s="27">
        <f t="shared" si="2"/>
        <v>1.8814048143732764</v>
      </c>
      <c r="L23" s="18"/>
    </row>
    <row r="24" spans="1:14">
      <c r="A24" s="16"/>
      <c r="B24" s="11" t="s">
        <v>11</v>
      </c>
      <c r="C24" s="25">
        <v>1.8129999999999999</v>
      </c>
      <c r="D24" s="25">
        <v>2.0343333333333331</v>
      </c>
      <c r="E24" s="25">
        <v>1.3869999999999998</v>
      </c>
      <c r="F24" s="25">
        <v>1.4816666666666667</v>
      </c>
      <c r="G24" s="26">
        <v>2.1263333333333332</v>
      </c>
      <c r="H24" s="28">
        <f t="shared" si="0"/>
        <v>43.509561304836872</v>
      </c>
      <c r="I24" s="27">
        <f t="shared" si="3"/>
        <v>6.8252823840423194</v>
      </c>
      <c r="J24" s="28">
        <f t="shared" si="1"/>
        <v>0.93614161141391283</v>
      </c>
      <c r="K24" s="27">
        <f t="shared" si="2"/>
        <v>0.66908107847741538</v>
      </c>
      <c r="L24" s="18"/>
    </row>
    <row r="25" spans="1:14">
      <c r="A25" s="16"/>
      <c r="B25" s="11" t="s">
        <v>23</v>
      </c>
      <c r="C25" s="25">
        <v>2.5353333333333334</v>
      </c>
      <c r="D25" s="25">
        <v>2.8573333333333335</v>
      </c>
      <c r="E25" s="25">
        <v>2.8050000000000002</v>
      </c>
      <c r="F25" s="25">
        <v>2.8356666666666666</v>
      </c>
      <c r="G25" s="26">
        <v>2.1196666666666668</v>
      </c>
      <c r="H25" s="28">
        <f t="shared" si="0"/>
        <v>-25.249794287057714</v>
      </c>
      <c r="I25" s="27">
        <f t="shared" si="3"/>
        <v>1.0932857991681422</v>
      </c>
      <c r="J25" s="28">
        <f t="shared" si="1"/>
        <v>0.9332065381691601</v>
      </c>
      <c r="K25" s="27">
        <f t="shared" si="2"/>
        <v>1.2805113013739871</v>
      </c>
      <c r="L25" s="18"/>
    </row>
    <row r="26" spans="1:14">
      <c r="A26" s="16"/>
      <c r="B26" s="11" t="s">
        <v>9</v>
      </c>
      <c r="C26" s="25">
        <v>1.708</v>
      </c>
      <c r="D26" s="25">
        <v>1.671</v>
      </c>
      <c r="E26" s="25">
        <v>2.2110000000000003</v>
      </c>
      <c r="F26" s="25">
        <v>1.6756666666666666</v>
      </c>
      <c r="G26" s="26">
        <v>2.0513333333333335</v>
      </c>
      <c r="H26" s="28">
        <f t="shared" si="0"/>
        <v>22.418937736224386</v>
      </c>
      <c r="I26" s="27">
        <f t="shared" si="3"/>
        <v>-24.212271973466017</v>
      </c>
      <c r="J26" s="28">
        <f t="shared" si="1"/>
        <v>0.90312203741044361</v>
      </c>
      <c r="K26" s="27">
        <f t="shared" si="2"/>
        <v>0.75668629505196106</v>
      </c>
      <c r="L26" s="18"/>
    </row>
    <row r="27" spans="1:14">
      <c r="A27" s="16"/>
      <c r="B27" s="11" t="s">
        <v>20</v>
      </c>
      <c r="C27" s="25">
        <v>1.4133333333333333</v>
      </c>
      <c r="D27" s="25">
        <v>2.4783333333333335</v>
      </c>
      <c r="E27" s="25">
        <v>1.3046666666666666</v>
      </c>
      <c r="F27" s="25">
        <v>2.2613333333333334</v>
      </c>
      <c r="G27" s="26">
        <v>1.9426666666666668</v>
      </c>
      <c r="H27" s="28">
        <f t="shared" si="0"/>
        <v>-14.091981132075471</v>
      </c>
      <c r="I27" s="27">
        <f t="shared" si="3"/>
        <v>73.32652018395504</v>
      </c>
      <c r="J27" s="28">
        <f t="shared" si="1"/>
        <v>0.85528034352097249</v>
      </c>
      <c r="K27" s="27">
        <f t="shared" si="2"/>
        <v>1.0211577134737426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836.74099999999999</v>
      </c>
      <c r="D13" s="26">
        <v>1042.3453333333334</v>
      </c>
      <c r="E13" s="26">
        <v>1125.7503333333334</v>
      </c>
      <c r="F13" s="26">
        <v>1241.8493333333333</v>
      </c>
      <c r="G13" s="26">
        <v>1216.8209999999999</v>
      </c>
      <c r="H13" s="28">
        <f t="shared" ref="H13:H14" si="0">IF(OR(OR(G13=0,F13=0),G13=""),"",(G13/F13-1)*100)</f>
        <v>-2.0154082030348408</v>
      </c>
      <c r="I13" s="27">
        <f>IF(OR(OR(G13=0,F13=0),F13=""),"",(F13/E13-1)*100)</f>
        <v>10.313032700264202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191.97933333333322</v>
      </c>
      <c r="D14" s="25">
        <f>D13-SUM(D15:D27)</f>
        <v>268.17233333333343</v>
      </c>
      <c r="E14" s="25">
        <f>E13-SUM(E15:E27)</f>
        <v>271.33533333333332</v>
      </c>
      <c r="F14" s="25">
        <f>F13-SUM(F15:F27)</f>
        <v>315.72733333333338</v>
      </c>
      <c r="G14" s="26">
        <f>G13-SUM(G15:G27)</f>
        <v>284.43966666666654</v>
      </c>
      <c r="H14" s="28">
        <f t="shared" si="0"/>
        <v>-9.9097111220441843</v>
      </c>
      <c r="I14" s="27">
        <f>IF(OR(OR(G14=0,F14=0),F14=""),"",(F14/E14-1)*100)</f>
        <v>16.360567366825318</v>
      </c>
      <c r="J14" s="28">
        <f t="shared" si="1"/>
        <v>23.375637556112736</v>
      </c>
      <c r="K14" s="27">
        <f t="shared" si="2"/>
        <v>25.423964474488052</v>
      </c>
      <c r="L14" s="18"/>
    </row>
    <row r="15" spans="1:15">
      <c r="A15" s="16"/>
      <c r="B15" s="12" t="s">
        <v>5</v>
      </c>
      <c r="C15" s="109">
        <v>310.30866666666662</v>
      </c>
      <c r="D15" s="109">
        <v>364.9403333333334</v>
      </c>
      <c r="E15" s="109">
        <v>412.05566666666664</v>
      </c>
      <c r="F15" s="109">
        <v>434.19700000000006</v>
      </c>
      <c r="G15" s="109">
        <v>472.62299999999999</v>
      </c>
      <c r="H15" s="50">
        <v>439.51066666666662</v>
      </c>
      <c r="I15" s="36">
        <f t="shared" ref="I15:I27" si="3">IF(OR(OR(G15=0,F15=0),F15=""),"",(F15/E15-1)*100)</f>
        <v>5.3733840168844749</v>
      </c>
      <c r="J15" s="50">
        <f t="shared" si="1"/>
        <v>38.840799098634889</v>
      </c>
      <c r="K15" s="36">
        <f t="shared" si="2"/>
        <v>34.963742246778196</v>
      </c>
      <c r="L15" s="18"/>
      <c r="N15" s="23" t="s">
        <v>5</v>
      </c>
      <c r="O15" s="34">
        <f>J15</f>
        <v>38.840799098634889</v>
      </c>
    </row>
    <row r="16" spans="1:15">
      <c r="A16" s="16"/>
      <c r="B16" s="11" t="s">
        <v>25</v>
      </c>
      <c r="C16" s="55">
        <v>108.06733333333334</v>
      </c>
      <c r="D16" s="55">
        <v>131.72766666666666</v>
      </c>
      <c r="E16" s="55">
        <v>138.20233333333334</v>
      </c>
      <c r="F16" s="55">
        <v>156.22333333333333</v>
      </c>
      <c r="G16" s="56">
        <v>136.15866666666668</v>
      </c>
      <c r="H16" s="28">
        <v>128.27266666666665</v>
      </c>
      <c r="I16" s="27">
        <f t="shared" si="3"/>
        <v>13.039577238203881</v>
      </c>
      <c r="J16" s="28">
        <f t="shared" si="1"/>
        <v>11.18970388139806</v>
      </c>
      <c r="K16" s="27">
        <f t="shared" si="2"/>
        <v>12.579894286692856</v>
      </c>
      <c r="L16" s="18"/>
      <c r="N16" s="23" t="s">
        <v>40</v>
      </c>
      <c r="O16" s="34">
        <f>100-O15</f>
        <v>61.159200901365111</v>
      </c>
    </row>
    <row r="17" spans="1:14">
      <c r="A17" s="16"/>
      <c r="B17" s="11" t="s">
        <v>26</v>
      </c>
      <c r="C17" s="25">
        <v>69.245666666666679</v>
      </c>
      <c r="D17" s="25">
        <v>87.440333333333342</v>
      </c>
      <c r="E17" s="25">
        <v>108.03266666666667</v>
      </c>
      <c r="F17" s="25">
        <v>113.75833333333333</v>
      </c>
      <c r="G17" s="26">
        <v>96.347333333333339</v>
      </c>
      <c r="H17" s="28">
        <v>94.843000000000004</v>
      </c>
      <c r="I17" s="27">
        <f t="shared" si="3"/>
        <v>5.2999401415620984</v>
      </c>
      <c r="J17" s="28">
        <f t="shared" si="1"/>
        <v>7.9179545170023653</v>
      </c>
      <c r="K17" s="27">
        <f t="shared" si="2"/>
        <v>9.160397342887542</v>
      </c>
      <c r="L17" s="18"/>
    </row>
    <row r="18" spans="1:14">
      <c r="A18" s="16"/>
      <c r="B18" s="11" t="s">
        <v>27</v>
      </c>
      <c r="C18" s="25">
        <v>39.729333333333336</v>
      </c>
      <c r="D18" s="25">
        <v>41.579000000000001</v>
      </c>
      <c r="E18" s="25">
        <v>44.237666666666676</v>
      </c>
      <c r="F18" s="25">
        <v>51.293333333333329</v>
      </c>
      <c r="G18" s="26">
        <v>53.856666666666662</v>
      </c>
      <c r="H18" s="28">
        <v>49.016666666666673</v>
      </c>
      <c r="I18" s="27">
        <f t="shared" si="3"/>
        <v>15.949454838636722</v>
      </c>
      <c r="J18" s="28">
        <f t="shared" si="1"/>
        <v>4.4260139056333401</v>
      </c>
      <c r="K18" s="27">
        <f t="shared" si="2"/>
        <v>4.1303990714923007</v>
      </c>
      <c r="L18" s="18"/>
    </row>
    <row r="19" spans="1:14">
      <c r="A19" s="16"/>
      <c r="B19" s="11" t="s">
        <v>21</v>
      </c>
      <c r="C19" s="25">
        <v>27.481666666666669</v>
      </c>
      <c r="D19" s="25">
        <v>36.816000000000003</v>
      </c>
      <c r="E19" s="25">
        <v>40.883000000000003</v>
      </c>
      <c r="F19" s="25">
        <v>46.229666666666667</v>
      </c>
      <c r="G19" s="26">
        <v>45.098333333333336</v>
      </c>
      <c r="H19" s="28">
        <v>42.814</v>
      </c>
      <c r="I19" s="27">
        <f t="shared" si="3"/>
        <v>13.077970468572907</v>
      </c>
      <c r="J19" s="28">
        <f t="shared" si="1"/>
        <v>3.7062421944832757</v>
      </c>
      <c r="K19" s="27">
        <f t="shared" si="2"/>
        <v>3.7226469770353243</v>
      </c>
      <c r="L19" s="18"/>
    </row>
    <row r="20" spans="1:14">
      <c r="A20" s="16"/>
      <c r="B20" s="11" t="s">
        <v>6</v>
      </c>
      <c r="C20" s="25">
        <v>16.071333333333332</v>
      </c>
      <c r="D20" s="25">
        <v>24.276666666666671</v>
      </c>
      <c r="E20" s="25">
        <v>22.690666666666669</v>
      </c>
      <c r="F20" s="25">
        <v>24.176333333333332</v>
      </c>
      <c r="G20" s="26">
        <v>26.105999999999998</v>
      </c>
      <c r="H20" s="28">
        <v>26.511333333333337</v>
      </c>
      <c r="I20" s="27">
        <f t="shared" si="3"/>
        <v>6.5474791397343912</v>
      </c>
      <c r="J20" s="28">
        <f t="shared" si="1"/>
        <v>2.1454264842569284</v>
      </c>
      <c r="K20" s="27">
        <f t="shared" si="2"/>
        <v>1.9468008464794975</v>
      </c>
      <c r="L20" s="18"/>
    </row>
    <row r="21" spans="1:14">
      <c r="A21" s="16"/>
      <c r="B21" s="11" t="s">
        <v>24</v>
      </c>
      <c r="C21" s="25">
        <v>16.941666666666666</v>
      </c>
      <c r="D21" s="25">
        <v>20.196666666666669</v>
      </c>
      <c r="E21" s="25">
        <v>19.928999999999998</v>
      </c>
      <c r="F21" s="25">
        <v>22.062666666666669</v>
      </c>
      <c r="G21" s="26">
        <v>23.128666666666664</v>
      </c>
      <c r="H21" s="28">
        <v>20.180666666666667</v>
      </c>
      <c r="I21" s="27">
        <f t="shared" si="3"/>
        <v>10.706340843327155</v>
      </c>
      <c r="J21" s="28">
        <f t="shared" si="1"/>
        <v>1.9007451931439929</v>
      </c>
      <c r="K21" s="27">
        <f t="shared" si="2"/>
        <v>1.7765976978420357</v>
      </c>
      <c r="L21" s="18"/>
    </row>
    <row r="22" spans="1:14">
      <c r="A22" s="16"/>
      <c r="B22" s="11" t="s">
        <v>8</v>
      </c>
      <c r="C22" s="25">
        <v>10.437666666666667</v>
      </c>
      <c r="D22" s="25">
        <v>12.692666666666668</v>
      </c>
      <c r="E22" s="25">
        <v>14.556666666666667</v>
      </c>
      <c r="F22" s="25">
        <v>17.350000000000001</v>
      </c>
      <c r="G22" s="26">
        <v>17.538999999999998</v>
      </c>
      <c r="H22" s="28">
        <v>16.443333333333332</v>
      </c>
      <c r="I22" s="27">
        <f t="shared" si="3"/>
        <v>19.18937485688117</v>
      </c>
      <c r="J22" s="28">
        <f t="shared" si="1"/>
        <v>1.4413788059213311</v>
      </c>
      <c r="K22" s="27">
        <f t="shared" si="2"/>
        <v>1.3971099016842623</v>
      </c>
      <c r="L22" s="18"/>
    </row>
    <row r="23" spans="1:14">
      <c r="A23" s="16"/>
      <c r="B23" s="11" t="s">
        <v>20</v>
      </c>
      <c r="C23" s="25">
        <v>10.893000000000001</v>
      </c>
      <c r="D23" s="25">
        <v>12.017333333333335</v>
      </c>
      <c r="E23" s="25">
        <v>12.034666666666666</v>
      </c>
      <c r="F23" s="25">
        <v>13.191666666666668</v>
      </c>
      <c r="G23" s="26">
        <v>15.774000000000001</v>
      </c>
      <c r="H23" s="28">
        <v>15.176</v>
      </c>
      <c r="I23" s="27">
        <f t="shared" si="3"/>
        <v>9.6138931974296682</v>
      </c>
      <c r="J23" s="28">
        <f t="shared" si="1"/>
        <v>1.2963287122756759</v>
      </c>
      <c r="K23" s="27">
        <f t="shared" si="2"/>
        <v>1.0622598339895233</v>
      </c>
      <c r="L23" s="18"/>
    </row>
    <row r="24" spans="1:14">
      <c r="A24" s="16"/>
      <c r="B24" s="11" t="s">
        <v>22</v>
      </c>
      <c r="C24" s="25">
        <v>12.226666666666667</v>
      </c>
      <c r="D24" s="25">
        <v>17.649333333333335</v>
      </c>
      <c r="E24" s="25">
        <v>14.642000000000001</v>
      </c>
      <c r="F24" s="25">
        <v>14.345333333333334</v>
      </c>
      <c r="G24" s="26">
        <v>14.878</v>
      </c>
      <c r="H24" s="28">
        <v>14.386000000000001</v>
      </c>
      <c r="I24" s="27">
        <f t="shared" si="3"/>
        <v>-2.0261348631789855</v>
      </c>
      <c r="J24" s="28">
        <f t="shared" si="1"/>
        <v>1.2226942171445103</v>
      </c>
      <c r="K24" s="27">
        <f t="shared" si="2"/>
        <v>1.155158918902669</v>
      </c>
      <c r="L24" s="18"/>
    </row>
    <row r="25" spans="1:14">
      <c r="A25" s="16"/>
      <c r="B25" s="11" t="s">
        <v>23</v>
      </c>
      <c r="C25" s="25">
        <v>11.720999999999998</v>
      </c>
      <c r="D25" s="25">
        <v>11.954666666666666</v>
      </c>
      <c r="E25" s="25">
        <v>11.888666666666666</v>
      </c>
      <c r="F25" s="25">
        <v>14.670666666666667</v>
      </c>
      <c r="G25" s="26">
        <v>13.844333333333333</v>
      </c>
      <c r="H25" s="28">
        <v>13.31</v>
      </c>
      <c r="I25" s="27">
        <f t="shared" si="3"/>
        <v>23.400437391353137</v>
      </c>
      <c r="J25" s="28">
        <f t="shared" si="1"/>
        <v>1.1377460886468376</v>
      </c>
      <c r="K25" s="27">
        <f t="shared" si="2"/>
        <v>1.1813564071647984</v>
      </c>
      <c r="L25" s="18"/>
    </row>
    <row r="26" spans="1:14">
      <c r="A26" s="16"/>
      <c r="B26" s="11" t="s">
        <v>11</v>
      </c>
      <c r="C26" s="25">
        <v>6.9133333333333331</v>
      </c>
      <c r="D26" s="25">
        <v>7.0733333333333333</v>
      </c>
      <c r="E26" s="25">
        <v>9.0860000000000003</v>
      </c>
      <c r="F26" s="25">
        <v>11.127666666666668</v>
      </c>
      <c r="G26" s="26">
        <v>9.8553333333333342</v>
      </c>
      <c r="H26" s="28">
        <v>10.647666666666666</v>
      </c>
      <c r="I26" s="27">
        <f t="shared" si="3"/>
        <v>22.470467385721626</v>
      </c>
      <c r="J26" s="28">
        <f t="shared" si="1"/>
        <v>0.80992465887203913</v>
      </c>
      <c r="K26" s="27">
        <f t="shared" si="2"/>
        <v>0.89605609698224264</v>
      </c>
      <c r="L26" s="18"/>
    </row>
    <row r="27" spans="1:14">
      <c r="A27" s="16"/>
      <c r="B27" s="11" t="s">
        <v>9</v>
      </c>
      <c r="C27" s="25">
        <v>4.7243333333333331</v>
      </c>
      <c r="D27" s="25">
        <v>5.8090000000000002</v>
      </c>
      <c r="E27" s="25">
        <v>6.1759999999999993</v>
      </c>
      <c r="F27" s="25">
        <v>7.4959999999999996</v>
      </c>
      <c r="G27" s="26">
        <v>7.1719999999999997</v>
      </c>
      <c r="H27" s="28">
        <v>8.374666666666668</v>
      </c>
      <c r="I27" s="27">
        <f t="shared" si="3"/>
        <v>21.373056994818661</v>
      </c>
      <c r="J27" s="28">
        <f t="shared" si="1"/>
        <v>0.58940468647401723</v>
      </c>
      <c r="K27" s="27">
        <f t="shared" si="2"/>
        <v>0.60361589758070489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3426.7556666666665</v>
      </c>
      <c r="D13" s="26">
        <v>3702.7549999999997</v>
      </c>
      <c r="E13" s="26">
        <v>3416.9</v>
      </c>
      <c r="F13" s="26">
        <v>3714.1080000000002</v>
      </c>
      <c r="G13" s="26">
        <v>3770.4086666666667</v>
      </c>
      <c r="H13" s="28">
        <f t="shared" ref="H13:H27" si="0">IF(OR(OR(G13=0,F13=0),G13=""),"",(G13/F13-1)*100)</f>
        <v>1.5158597075439539</v>
      </c>
      <c r="I13" s="27">
        <f>IF(OR(OR(G13=0,F13=0),F13=""),"",(F13/E13-1)*100)</f>
        <v>8.6981767098832208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1529.0963333333325</v>
      </c>
      <c r="D14" s="25">
        <f>D13-SUM(D15:D27)</f>
        <v>1675.6756666666663</v>
      </c>
      <c r="E14" s="25">
        <f>E13-SUM(E15:E27)</f>
        <v>1472.7950000000003</v>
      </c>
      <c r="F14" s="25">
        <f>F13-SUM(F15:F27)</f>
        <v>1671.7913333333331</v>
      </c>
      <c r="G14" s="26">
        <f>G13-SUM(G15:G27)</f>
        <v>1654.2139999999995</v>
      </c>
      <c r="H14" s="28">
        <f t="shared" si="0"/>
        <v>-1.0514071333464048</v>
      </c>
      <c r="I14" s="27">
        <f>IF(OR(OR(G14=0,F14=0),F14=""),"",(F14/E14-1)*100)</f>
        <v>13.511475346761269</v>
      </c>
      <c r="J14" s="28">
        <f t="shared" si="1"/>
        <v>43.873599554990754</v>
      </c>
      <c r="K14" s="27">
        <f t="shared" si="2"/>
        <v>45.011920313930908</v>
      </c>
      <c r="L14" s="18"/>
    </row>
    <row r="15" spans="1:15">
      <c r="A15" s="16"/>
      <c r="B15" s="12" t="s">
        <v>5</v>
      </c>
      <c r="C15" s="109">
        <v>802.08733333333339</v>
      </c>
      <c r="D15" s="109">
        <v>826.13633333333325</v>
      </c>
      <c r="E15" s="109">
        <v>782.57066666666663</v>
      </c>
      <c r="F15" s="109">
        <v>831.245</v>
      </c>
      <c r="G15" s="109">
        <v>860.17933333333337</v>
      </c>
      <c r="H15" s="50">
        <f t="shared" si="0"/>
        <v>3.4808429925393014</v>
      </c>
      <c r="I15" s="36">
        <f t="shared" ref="I15:I27" si="3">IF(OR(OR(G15=0,F15=0),F15=""),"",(F15/E15-1)*100)</f>
        <v>6.2198003843742411</v>
      </c>
      <c r="J15" s="50">
        <f t="shared" si="1"/>
        <v>22.813954915232003</v>
      </c>
      <c r="K15" s="36">
        <f t="shared" si="2"/>
        <v>22.380743909439357</v>
      </c>
      <c r="L15" s="18"/>
      <c r="N15" s="23" t="s">
        <v>5</v>
      </c>
      <c r="O15" s="34">
        <f>J15</f>
        <v>22.813954915232003</v>
      </c>
    </row>
    <row r="16" spans="1:15">
      <c r="A16" s="16"/>
      <c r="B16" s="11" t="s">
        <v>25</v>
      </c>
      <c r="C16" s="55">
        <v>265.49400000000003</v>
      </c>
      <c r="D16" s="55">
        <v>310.59733333333332</v>
      </c>
      <c r="E16" s="55">
        <v>297.13666666666671</v>
      </c>
      <c r="F16" s="55">
        <v>314.24200000000002</v>
      </c>
      <c r="G16" s="56">
        <v>338.77600000000001</v>
      </c>
      <c r="H16" s="28">
        <f t="shared" si="0"/>
        <v>7.807358659886332</v>
      </c>
      <c r="I16" s="27">
        <f t="shared" si="3"/>
        <v>5.7567224958212204</v>
      </c>
      <c r="J16" s="28">
        <f t="shared" si="1"/>
        <v>8.9851268111873992</v>
      </c>
      <c r="K16" s="27">
        <f t="shared" si="2"/>
        <v>8.4607663535901487</v>
      </c>
      <c r="L16" s="18"/>
      <c r="N16" s="23" t="s">
        <v>40</v>
      </c>
      <c r="O16" s="34">
        <f>100-O15</f>
        <v>77.186045084767997</v>
      </c>
    </row>
    <row r="17" spans="1:14">
      <c r="A17" s="16"/>
      <c r="B17" s="11" t="s">
        <v>26</v>
      </c>
      <c r="C17" s="25">
        <v>226.87100000000001</v>
      </c>
      <c r="D17" s="25">
        <v>238.88833333333332</v>
      </c>
      <c r="E17" s="25">
        <v>234.39166666666665</v>
      </c>
      <c r="F17" s="25">
        <v>234.70466666666667</v>
      </c>
      <c r="G17" s="26">
        <v>238.24</v>
      </c>
      <c r="H17" s="28">
        <f t="shared" si="0"/>
        <v>1.5062901746024204</v>
      </c>
      <c r="I17" s="27">
        <f t="shared" si="3"/>
        <v>0.13353717069009008</v>
      </c>
      <c r="J17" s="28">
        <f t="shared" si="1"/>
        <v>6.318678452715913</v>
      </c>
      <c r="K17" s="27">
        <f t="shared" si="2"/>
        <v>6.319274147834868</v>
      </c>
      <c r="L17" s="18"/>
    </row>
    <row r="18" spans="1:14">
      <c r="A18" s="16"/>
      <c r="B18" s="11" t="s">
        <v>27</v>
      </c>
      <c r="C18" s="25">
        <v>133.61599999999999</v>
      </c>
      <c r="D18" s="25">
        <v>136.14333333333335</v>
      </c>
      <c r="E18" s="25">
        <v>132.64699999999999</v>
      </c>
      <c r="F18" s="25">
        <v>148.15</v>
      </c>
      <c r="G18" s="26">
        <v>161.04633333333334</v>
      </c>
      <c r="H18" s="28">
        <f t="shared" si="0"/>
        <v>8.7049161885476511</v>
      </c>
      <c r="I18" s="27">
        <f t="shared" si="3"/>
        <v>11.687410947854083</v>
      </c>
      <c r="J18" s="28">
        <f t="shared" si="1"/>
        <v>4.2713230201571433</v>
      </c>
      <c r="K18" s="27">
        <f t="shared" si="2"/>
        <v>3.9888446970308888</v>
      </c>
      <c r="L18" s="18"/>
    </row>
    <row r="19" spans="1:14">
      <c r="A19" s="16"/>
      <c r="B19" s="11" t="s">
        <v>21</v>
      </c>
      <c r="C19" s="25">
        <v>80.295999999999992</v>
      </c>
      <c r="D19" s="25">
        <v>87.97966666666666</v>
      </c>
      <c r="E19" s="25">
        <v>87.978333333333339</v>
      </c>
      <c r="F19" s="25">
        <v>99.870333333333335</v>
      </c>
      <c r="G19" s="26">
        <v>110.39033333333333</v>
      </c>
      <c r="H19" s="28">
        <f t="shared" si="0"/>
        <v>10.533658644041765</v>
      </c>
      <c r="I19" s="27">
        <f t="shared" si="3"/>
        <v>13.516964404114651</v>
      </c>
      <c r="J19" s="28">
        <f t="shared" si="1"/>
        <v>2.9278081792371577</v>
      </c>
      <c r="K19" s="27">
        <f t="shared" si="2"/>
        <v>2.688945322358244</v>
      </c>
      <c r="L19" s="18"/>
    </row>
    <row r="20" spans="1:14">
      <c r="A20" s="16"/>
      <c r="B20" s="11" t="s">
        <v>6</v>
      </c>
      <c r="C20" s="25">
        <v>84.38666666666667</v>
      </c>
      <c r="D20" s="25">
        <v>94.917333333333318</v>
      </c>
      <c r="E20" s="25">
        <v>84.105999999999995</v>
      </c>
      <c r="F20" s="25">
        <v>87.926666666666662</v>
      </c>
      <c r="G20" s="26">
        <v>86.483333333333334</v>
      </c>
      <c r="H20" s="28">
        <f t="shared" si="0"/>
        <v>-1.641519448024864</v>
      </c>
      <c r="I20" s="27">
        <f t="shared" si="3"/>
        <v>4.5426802685500034</v>
      </c>
      <c r="J20" s="28">
        <f t="shared" si="1"/>
        <v>2.2937389810795046</v>
      </c>
      <c r="K20" s="27">
        <f t="shared" si="2"/>
        <v>2.3673696797903201</v>
      </c>
      <c r="L20" s="18"/>
    </row>
    <row r="21" spans="1:14">
      <c r="A21" s="16"/>
      <c r="B21" s="11" t="s">
        <v>22</v>
      </c>
      <c r="C21" s="25">
        <v>57.370333333333328</v>
      </c>
      <c r="D21" s="25">
        <v>63.464666666666666</v>
      </c>
      <c r="E21" s="25">
        <v>62.072666666666663</v>
      </c>
      <c r="F21" s="25">
        <v>61.510333333333335</v>
      </c>
      <c r="G21" s="26">
        <v>58.128999999999998</v>
      </c>
      <c r="H21" s="28">
        <f t="shared" si="0"/>
        <v>-5.4971793357213805</v>
      </c>
      <c r="I21" s="27">
        <f t="shared" si="3"/>
        <v>-0.90592746136247682</v>
      </c>
      <c r="J21" s="28">
        <f t="shared" si="1"/>
        <v>1.5417161676373543</v>
      </c>
      <c r="K21" s="27">
        <f t="shared" si="2"/>
        <v>1.6561266751891255</v>
      </c>
      <c r="L21" s="18"/>
    </row>
    <row r="22" spans="1:14">
      <c r="A22" s="16"/>
      <c r="B22" s="11" t="s">
        <v>24</v>
      </c>
      <c r="C22" s="25">
        <v>48.268333333333338</v>
      </c>
      <c r="D22" s="25">
        <v>51.288333333333334</v>
      </c>
      <c r="E22" s="25">
        <v>53.626333333333328</v>
      </c>
      <c r="F22" s="25">
        <v>51.768666666666668</v>
      </c>
      <c r="G22" s="26">
        <v>55.204666666666668</v>
      </c>
      <c r="H22" s="28">
        <f t="shared" si="0"/>
        <v>6.6372194248773386</v>
      </c>
      <c r="I22" s="27">
        <f t="shared" si="3"/>
        <v>-3.464094132857598</v>
      </c>
      <c r="J22" s="28">
        <f t="shared" si="1"/>
        <v>1.4641560516958994</v>
      </c>
      <c r="K22" s="27">
        <f t="shared" si="2"/>
        <v>1.3938384846823697</v>
      </c>
      <c r="L22" s="18"/>
    </row>
    <row r="23" spans="1:14">
      <c r="A23" s="16"/>
      <c r="B23" s="11" t="s">
        <v>8</v>
      </c>
      <c r="C23" s="25">
        <v>50.545999999999992</v>
      </c>
      <c r="D23" s="25">
        <v>52.903999999999996</v>
      </c>
      <c r="E23" s="25">
        <v>47.566000000000003</v>
      </c>
      <c r="F23" s="25">
        <v>53.044333333333327</v>
      </c>
      <c r="G23" s="26">
        <v>50.358000000000004</v>
      </c>
      <c r="H23" s="28">
        <f t="shared" si="0"/>
        <v>-5.0643172692024674</v>
      </c>
      <c r="I23" s="27">
        <f t="shared" si="3"/>
        <v>11.517330305960826</v>
      </c>
      <c r="J23" s="28">
        <f t="shared" si="1"/>
        <v>1.3356111883893047</v>
      </c>
      <c r="K23" s="27">
        <f t="shared" si="2"/>
        <v>1.4281849998258889</v>
      </c>
      <c r="L23" s="18"/>
    </row>
    <row r="24" spans="1:14">
      <c r="A24" s="16"/>
      <c r="B24" s="11" t="s">
        <v>23</v>
      </c>
      <c r="C24" s="25">
        <v>38.393000000000001</v>
      </c>
      <c r="D24" s="25">
        <v>46.896999999999998</v>
      </c>
      <c r="E24" s="25">
        <v>40.018666666666668</v>
      </c>
      <c r="F24" s="25">
        <v>40.94166666666667</v>
      </c>
      <c r="G24" s="26">
        <v>42.858666666666664</v>
      </c>
      <c r="H24" s="28">
        <f t="shared" si="0"/>
        <v>4.6822715245267599</v>
      </c>
      <c r="I24" s="27">
        <f t="shared" si="3"/>
        <v>2.3064236689544826</v>
      </c>
      <c r="J24" s="28">
        <f t="shared" si="1"/>
        <v>1.1367114404751526</v>
      </c>
      <c r="K24" s="27">
        <f t="shared" si="2"/>
        <v>1.1023283831990525</v>
      </c>
      <c r="L24" s="18"/>
    </row>
    <row r="25" spans="1:14">
      <c r="A25" s="16"/>
      <c r="B25" s="11" t="s">
        <v>11</v>
      </c>
      <c r="C25" s="25">
        <v>39.425333333333334</v>
      </c>
      <c r="D25" s="25">
        <v>42.913666666666664</v>
      </c>
      <c r="E25" s="25">
        <v>42.916000000000004</v>
      </c>
      <c r="F25" s="25">
        <v>40.258333333333333</v>
      </c>
      <c r="G25" s="26">
        <v>39.388666666666666</v>
      </c>
      <c r="H25" s="28">
        <f t="shared" si="0"/>
        <v>-2.1602152763403049</v>
      </c>
      <c r="I25" s="27">
        <f t="shared" si="3"/>
        <v>-6.1927175567775938</v>
      </c>
      <c r="J25" s="28">
        <f t="shared" si="1"/>
        <v>1.0446789764434024</v>
      </c>
      <c r="K25" s="27">
        <f t="shared" si="2"/>
        <v>1.0839300670129499</v>
      </c>
      <c r="L25" s="18"/>
    </row>
    <row r="26" spans="1:14">
      <c r="A26" s="16"/>
      <c r="B26" s="11" t="s">
        <v>9</v>
      </c>
      <c r="C26" s="25">
        <v>36.525333333333329</v>
      </c>
      <c r="D26" s="25">
        <v>36.061666666666667</v>
      </c>
      <c r="E26" s="25">
        <v>39.342000000000006</v>
      </c>
      <c r="F26" s="25">
        <v>36.978999999999999</v>
      </c>
      <c r="G26" s="26">
        <v>38.974333333333334</v>
      </c>
      <c r="H26" s="28">
        <f t="shared" si="0"/>
        <v>5.3958553052633418</v>
      </c>
      <c r="I26" s="27">
        <f t="shared" si="3"/>
        <v>-6.0063036957958555</v>
      </c>
      <c r="J26" s="28">
        <f t="shared" si="1"/>
        <v>1.0336898935623777</v>
      </c>
      <c r="K26" s="27">
        <f t="shared" si="2"/>
        <v>0.99563609889642413</v>
      </c>
      <c r="L26" s="18"/>
    </row>
    <row r="27" spans="1:14">
      <c r="A27" s="16"/>
      <c r="B27" s="11" t="s">
        <v>20</v>
      </c>
      <c r="C27" s="25">
        <v>34.380000000000003</v>
      </c>
      <c r="D27" s="25">
        <v>38.887666666666668</v>
      </c>
      <c r="E27" s="25">
        <v>39.733000000000004</v>
      </c>
      <c r="F27" s="25">
        <v>41.675666666666665</v>
      </c>
      <c r="G27" s="26">
        <v>36.165999999999997</v>
      </c>
      <c r="H27" s="28">
        <f t="shared" si="0"/>
        <v>-13.220344405608397</v>
      </c>
      <c r="I27" s="27">
        <f t="shared" si="3"/>
        <v>4.8893027626070618</v>
      </c>
      <c r="J27" s="28">
        <f t="shared" si="1"/>
        <v>0.95920636719662389</v>
      </c>
      <c r="K27" s="27">
        <f t="shared" si="2"/>
        <v>1.1220908672194418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88" t="s">
        <v>178</v>
      </c>
      <c r="D7" s="188"/>
      <c r="E7" s="188"/>
      <c r="F7" s="188"/>
      <c r="G7" s="188"/>
      <c r="H7" s="188"/>
      <c r="I7" s="188"/>
      <c r="J7" s="18"/>
    </row>
    <row r="8" spans="1:22">
      <c r="A8" s="16"/>
      <c r="B8" s="3"/>
      <c r="C8" s="188" t="s">
        <v>161</v>
      </c>
      <c r="D8" s="188"/>
      <c r="E8" s="188"/>
      <c r="F8" s="188"/>
      <c r="G8" s="188"/>
      <c r="H8" s="188"/>
      <c r="I8" s="188"/>
      <c r="J8" s="18"/>
    </row>
    <row r="9" spans="1:22">
      <c r="A9" s="16"/>
      <c r="C9" s="195" t="s">
        <v>191</v>
      </c>
      <c r="D9" s="195"/>
      <c r="E9" s="195"/>
      <c r="F9" s="195"/>
      <c r="G9" s="195"/>
      <c r="H9" s="195"/>
      <c r="I9" s="195"/>
      <c r="J9" s="18"/>
    </row>
    <row r="10" spans="1:22" ht="15.75" customHeight="1">
      <c r="A10" s="16"/>
      <c r="B10" s="11"/>
      <c r="C10" s="168" t="s">
        <v>2</v>
      </c>
      <c r="D10" s="168"/>
      <c r="E10" s="168"/>
      <c r="F10" s="168"/>
      <c r="G10" s="190" t="s">
        <v>112</v>
      </c>
      <c r="H10" s="190"/>
      <c r="I10" s="190" t="s">
        <v>29</v>
      </c>
      <c r="J10" s="18"/>
    </row>
    <row r="11" spans="1:22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56" t="s">
        <v>111</v>
      </c>
      <c r="H11" s="156" t="s">
        <v>113</v>
      </c>
      <c r="I11" s="190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137</v>
      </c>
      <c r="C13" s="27">
        <v>267.54233333333337</v>
      </c>
      <c r="D13" s="27">
        <v>290.25333333333333</v>
      </c>
      <c r="E13" s="27">
        <v>376.02633333333341</v>
      </c>
      <c r="F13" s="36">
        <v>313.66900000000004</v>
      </c>
      <c r="G13" s="28">
        <f>IF(OR(OR(F13=0,E13=0),F13=""),"",(F13/E13-1)*100)</f>
        <v>-16.583235748560167</v>
      </c>
      <c r="H13" s="26">
        <f>F13-E13</f>
        <v>-62.357333333333372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126</v>
      </c>
      <c r="C14" s="27">
        <v>2.7223333333333333</v>
      </c>
      <c r="D14" s="27">
        <v>0</v>
      </c>
      <c r="E14" s="27">
        <v>0</v>
      </c>
      <c r="F14" s="36">
        <v>0</v>
      </c>
      <c r="G14" s="28" t="str">
        <f t="shared" ref="G14:G24" si="0">IF(OR(OR(F14=0,E14=0),F14=""),"",(F14/E14-1)*100)</f>
        <v/>
      </c>
      <c r="H14" s="26">
        <f t="shared" ref="H14:H24" si="1">F14-E14</f>
        <v>0</v>
      </c>
      <c r="I14" s="28" t="str">
        <f t="shared" ref="I14:I24" si="2">IF(F14=0,"",F14/$F$13*100)</f>
        <v/>
      </c>
      <c r="J14" s="18"/>
      <c r="L14" s="23"/>
      <c r="M14" s="34"/>
    </row>
    <row r="15" spans="1:22">
      <c r="A15" s="16"/>
      <c r="B15" s="120" t="s">
        <v>163</v>
      </c>
      <c r="C15" s="27">
        <v>2.2813333333333334</v>
      </c>
      <c r="D15" s="27">
        <v>1.1423333333333334</v>
      </c>
      <c r="E15" s="27">
        <v>4.6293333333333342</v>
      </c>
      <c r="F15" s="36">
        <v>4.1070000000000002</v>
      </c>
      <c r="G15" s="28">
        <f t="shared" si="0"/>
        <v>-11.28312211981568</v>
      </c>
      <c r="H15" s="26">
        <f t="shared" si="1"/>
        <v>-0.52233333333333398</v>
      </c>
      <c r="I15" s="28">
        <f t="shared" si="2"/>
        <v>1.309342013396287</v>
      </c>
      <c r="J15" s="18"/>
      <c r="M15" s="34"/>
    </row>
    <row r="16" spans="1:22">
      <c r="A16" s="16"/>
      <c r="B16" s="121" t="s">
        <v>128</v>
      </c>
      <c r="C16" s="53">
        <v>1.8346666666666664</v>
      </c>
      <c r="D16" s="53">
        <v>1.0066666666666666</v>
      </c>
      <c r="E16" s="53">
        <v>1.6783333333333335</v>
      </c>
      <c r="F16" s="36">
        <v>1.4550000000000001</v>
      </c>
      <c r="G16" s="28">
        <f t="shared" si="0"/>
        <v>-13.306852035749749</v>
      </c>
      <c r="H16" s="26">
        <f t="shared" si="1"/>
        <v>-0.22333333333333338</v>
      </c>
      <c r="I16" s="28">
        <f t="shared" si="2"/>
        <v>0.46386477465098558</v>
      </c>
      <c r="J16" s="18"/>
      <c r="K16" s="105"/>
    </row>
    <row r="17" spans="1:12">
      <c r="A17" s="16"/>
      <c r="B17" s="120" t="s">
        <v>129</v>
      </c>
      <c r="C17" s="27">
        <v>35.950000000000003</v>
      </c>
      <c r="D17" s="27">
        <v>46.385999999999996</v>
      </c>
      <c r="E17" s="27">
        <v>64.75633333333333</v>
      </c>
      <c r="F17" s="36">
        <v>48.105999999999995</v>
      </c>
      <c r="G17" s="28">
        <f t="shared" si="0"/>
        <v>-25.712285542212086</v>
      </c>
      <c r="H17" s="26">
        <f t="shared" si="1"/>
        <v>-16.650333333333336</v>
      </c>
      <c r="I17" s="28">
        <f t="shared" si="2"/>
        <v>15.336549037361035</v>
      </c>
      <c r="J17" s="18"/>
      <c r="K17" s="105"/>
    </row>
    <row r="18" spans="1:12">
      <c r="A18" s="16"/>
      <c r="B18" s="120" t="s">
        <v>165</v>
      </c>
      <c r="C18" s="27">
        <v>0</v>
      </c>
      <c r="D18" s="27">
        <v>3.9390000000000001</v>
      </c>
      <c r="E18" s="27">
        <v>2.4556666666666667</v>
      </c>
      <c r="F18" s="36">
        <v>0</v>
      </c>
      <c r="G18" s="28" t="str">
        <f t="shared" si="0"/>
        <v/>
      </c>
      <c r="H18" s="26">
        <f t="shared" si="1"/>
        <v>-2.4556666666666667</v>
      </c>
      <c r="I18" s="28" t="str">
        <f t="shared" si="2"/>
        <v/>
      </c>
      <c r="J18" s="18"/>
      <c r="K18" s="105"/>
    </row>
    <row r="19" spans="1:12">
      <c r="A19" s="16"/>
      <c r="B19" s="120" t="s">
        <v>131</v>
      </c>
      <c r="C19" s="27">
        <v>15.184333333333335</v>
      </c>
      <c r="D19" s="27">
        <v>31.228666666666669</v>
      </c>
      <c r="E19" s="27">
        <v>27.812333333333331</v>
      </c>
      <c r="F19" s="36">
        <v>23.563333333333333</v>
      </c>
      <c r="G19" s="28">
        <f t="shared" si="0"/>
        <v>-15.277394920718624</v>
      </c>
      <c r="H19" s="26">
        <f t="shared" si="1"/>
        <v>-4.2489999999999988</v>
      </c>
      <c r="I19" s="28">
        <f t="shared" si="2"/>
        <v>7.5121651592389842</v>
      </c>
      <c r="J19" s="18"/>
      <c r="K19" s="105"/>
    </row>
    <row r="20" spans="1:12">
      <c r="A20" s="16"/>
      <c r="B20" s="120" t="s">
        <v>132</v>
      </c>
      <c r="C20" s="27">
        <v>78.817999999999998</v>
      </c>
      <c r="D20" s="27">
        <v>82.167666666666662</v>
      </c>
      <c r="E20" s="27">
        <v>93.316333333333333</v>
      </c>
      <c r="F20" s="36">
        <v>116.18866666666668</v>
      </c>
      <c r="G20" s="28">
        <f t="shared" si="0"/>
        <v>24.510535847600835</v>
      </c>
      <c r="H20" s="26">
        <f t="shared" si="1"/>
        <v>22.872333333333344</v>
      </c>
      <c r="I20" s="28">
        <f t="shared" si="2"/>
        <v>37.041807340434232</v>
      </c>
      <c r="J20" s="18"/>
      <c r="K20" s="105"/>
    </row>
    <row r="21" spans="1:12">
      <c r="A21" s="16"/>
      <c r="B21" s="120" t="s">
        <v>167</v>
      </c>
      <c r="C21" s="27">
        <v>22.208333333333332</v>
      </c>
      <c r="D21" s="27">
        <v>24.572333333333336</v>
      </c>
      <c r="E21" s="27">
        <v>41.269666666666666</v>
      </c>
      <c r="F21" s="36">
        <v>32.306999999999995</v>
      </c>
      <c r="G21" s="28">
        <f t="shared" si="0"/>
        <v>-21.717322650211223</v>
      </c>
      <c r="H21" s="26">
        <f t="shared" si="1"/>
        <v>-8.9626666666666708</v>
      </c>
      <c r="I21" s="28">
        <f t="shared" si="2"/>
        <v>10.299710841683428</v>
      </c>
      <c r="J21" s="18"/>
      <c r="K21" s="105"/>
    </row>
    <row r="22" spans="1:12">
      <c r="A22" s="16"/>
      <c r="B22" s="120" t="s">
        <v>134</v>
      </c>
      <c r="C22" s="27">
        <v>13.045666666666667</v>
      </c>
      <c r="D22" s="27">
        <v>4.9110000000000005</v>
      </c>
      <c r="E22" s="27">
        <v>13.438666666666668</v>
      </c>
      <c r="F22" s="36">
        <v>6.7039999999999997</v>
      </c>
      <c r="G22" s="28">
        <f t="shared" si="0"/>
        <v>-50.114098620894929</v>
      </c>
      <c r="H22" s="26">
        <f t="shared" si="1"/>
        <v>-6.7346666666666684</v>
      </c>
      <c r="I22" s="28">
        <f t="shared" si="2"/>
        <v>2.1372848448523758</v>
      </c>
      <c r="J22" s="18"/>
      <c r="K22" s="105"/>
    </row>
    <row r="23" spans="1:12">
      <c r="A23" s="16"/>
      <c r="B23" s="120" t="s">
        <v>135</v>
      </c>
      <c r="C23" s="27">
        <v>31.937333333333331</v>
      </c>
      <c r="D23" s="27">
        <v>34.343333333333334</v>
      </c>
      <c r="E23" s="27">
        <v>42.269333333333329</v>
      </c>
      <c r="F23" s="36">
        <v>25.950666666666667</v>
      </c>
      <c r="G23" s="28">
        <f t="shared" si="0"/>
        <v>-38.606397072739881</v>
      </c>
      <c r="H23" s="26">
        <f t="shared" si="1"/>
        <v>-16.318666666666662</v>
      </c>
      <c r="I23" s="28">
        <f t="shared" si="2"/>
        <v>8.2732647047258947</v>
      </c>
      <c r="J23" s="18"/>
    </row>
    <row r="24" spans="1:12">
      <c r="A24" s="16"/>
      <c r="B24" s="105" t="s">
        <v>169</v>
      </c>
      <c r="C24" s="27">
        <v>63.560333333333325</v>
      </c>
      <c r="D24" s="27">
        <v>60.556333333333335</v>
      </c>
      <c r="E24" s="27">
        <v>84.400666666666666</v>
      </c>
      <c r="F24" s="36">
        <v>55.288000000000004</v>
      </c>
      <c r="G24" s="28">
        <f t="shared" si="0"/>
        <v>-34.493408424893957</v>
      </c>
      <c r="H24" s="26">
        <f t="shared" si="1"/>
        <v>-29.112666666666662</v>
      </c>
      <c r="I24" s="28">
        <f t="shared" si="2"/>
        <v>17.626223821926935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164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166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168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170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190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108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186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5">
    <mergeCell ref="C7:I7"/>
    <mergeCell ref="C8:I8"/>
    <mergeCell ref="C9:I9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66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160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1650.5006666666668</v>
      </c>
      <c r="D13" s="26">
        <v>1532.6576666666667</v>
      </c>
      <c r="E13" s="26">
        <v>1653.8003333333334</v>
      </c>
      <c r="F13" s="26">
        <v>2030.9949999999999</v>
      </c>
      <c r="G13" s="26">
        <v>1976.5403333333334</v>
      </c>
      <c r="H13" s="28">
        <f t="shared" ref="H13:H27" si="0">IF(OR(OR(G13=0,F13=0),G13=""),"",(G13/F13-1)*100)</f>
        <v>-2.6811817196333076</v>
      </c>
      <c r="I13" s="27">
        <f>IF(OR(OR(G13=0,F13=0),F13=""),"",(F13/E13-1)*100)</f>
        <v>22.807751278318356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755.73066666666671</v>
      </c>
      <c r="D14" s="25">
        <f>D13-SUM(D15:D27)</f>
        <v>758.00733333333335</v>
      </c>
      <c r="E14" s="25">
        <f>E13-SUM(E15:E27)</f>
        <v>788.054666666667</v>
      </c>
      <c r="F14" s="25">
        <f>F13-SUM(F15:F27)</f>
        <v>929.92066666666619</v>
      </c>
      <c r="G14" s="26">
        <f>G13-SUM(G15:G27)</f>
        <v>961.65600000000006</v>
      </c>
      <c r="H14" s="28">
        <f t="shared" si="0"/>
        <v>3.4126925522679485</v>
      </c>
      <c r="I14" s="27">
        <f>IF(OR(OR(G14=0,F14=0),F14=""),"",(F14/E14-1)*100)</f>
        <v>18.002050619161668</v>
      </c>
      <c r="J14" s="28">
        <f t="shared" si="1"/>
        <v>48.653497415770758</v>
      </c>
      <c r="K14" s="27">
        <f t="shared" si="2"/>
        <v>45.786457705049308</v>
      </c>
      <c r="L14" s="18"/>
    </row>
    <row r="15" spans="1:15">
      <c r="A15" s="16"/>
      <c r="B15" s="12" t="s">
        <v>5</v>
      </c>
      <c r="C15" s="109">
        <v>317.709</v>
      </c>
      <c r="D15" s="109">
        <v>267.54233333333337</v>
      </c>
      <c r="E15" s="109">
        <v>290.25333333333333</v>
      </c>
      <c r="F15" s="109">
        <v>376.02633333333341</v>
      </c>
      <c r="G15" s="109">
        <v>313.66900000000004</v>
      </c>
      <c r="H15" s="50">
        <f t="shared" si="0"/>
        <v>-16.583235748560167</v>
      </c>
      <c r="I15" s="36">
        <f t="shared" ref="I15:I27" si="3">IF(OR(OR(G15=0,F15=0),F15=""),"",(F15/E15-1)*100)</f>
        <v>29.551081813588166</v>
      </c>
      <c r="J15" s="50">
        <f t="shared" si="1"/>
        <v>15.869597736516383</v>
      </c>
      <c r="K15" s="36">
        <f t="shared" si="2"/>
        <v>18.51438990905115</v>
      </c>
      <c r="L15" s="18"/>
      <c r="N15" s="23" t="s">
        <v>5</v>
      </c>
      <c r="O15" s="34">
        <f>J15</f>
        <v>15.869597736516383</v>
      </c>
    </row>
    <row r="16" spans="1:15">
      <c r="A16" s="16"/>
      <c r="B16" s="11" t="s">
        <v>25</v>
      </c>
      <c r="C16" s="55">
        <v>149.31633333333335</v>
      </c>
      <c r="D16" s="55">
        <v>139.69733333333335</v>
      </c>
      <c r="E16" s="55">
        <v>166.01199999999997</v>
      </c>
      <c r="F16" s="55">
        <v>223.23699999999999</v>
      </c>
      <c r="G16" s="56">
        <v>196.53299999999999</v>
      </c>
      <c r="H16" s="28">
        <f t="shared" si="0"/>
        <v>-11.962174729099573</v>
      </c>
      <c r="I16" s="27">
        <f t="shared" si="3"/>
        <v>34.470399730140009</v>
      </c>
      <c r="J16" s="28">
        <f t="shared" si="1"/>
        <v>9.9432830529978222</v>
      </c>
      <c r="K16" s="27">
        <f t="shared" si="2"/>
        <v>10.991509087910114</v>
      </c>
      <c r="L16" s="18"/>
      <c r="N16" s="23" t="s">
        <v>40</v>
      </c>
      <c r="O16" s="34">
        <f>100-O15</f>
        <v>84.130402263483617</v>
      </c>
    </row>
    <row r="17" spans="1:14">
      <c r="A17" s="16"/>
      <c r="B17" s="11" t="s">
        <v>26</v>
      </c>
      <c r="C17" s="25">
        <v>97.483999999999995</v>
      </c>
      <c r="D17" s="25">
        <v>101.03533333333333</v>
      </c>
      <c r="E17" s="25">
        <v>124.31633333333333</v>
      </c>
      <c r="F17" s="25">
        <v>145.32433333333333</v>
      </c>
      <c r="G17" s="26">
        <v>137.01866666666669</v>
      </c>
      <c r="H17" s="28">
        <f t="shared" si="0"/>
        <v>-5.7152621836673134</v>
      </c>
      <c r="I17" s="27">
        <f t="shared" si="3"/>
        <v>16.898825308554244</v>
      </c>
      <c r="J17" s="28">
        <f t="shared" si="1"/>
        <v>6.9322474404350647</v>
      </c>
      <c r="K17" s="27">
        <f t="shared" si="2"/>
        <v>7.1553269866904312</v>
      </c>
      <c r="L17" s="18"/>
    </row>
    <row r="18" spans="1:14">
      <c r="A18" s="16"/>
      <c r="B18" s="11" t="s">
        <v>27</v>
      </c>
      <c r="C18" s="25">
        <v>79.775333333333336</v>
      </c>
      <c r="D18" s="25">
        <v>50.112666666666662</v>
      </c>
      <c r="E18" s="25">
        <v>53.66566666666666</v>
      </c>
      <c r="F18" s="25">
        <v>57.653666666666673</v>
      </c>
      <c r="G18" s="26">
        <v>58.03</v>
      </c>
      <c r="H18" s="28">
        <f t="shared" si="0"/>
        <v>0.65274830742190204</v>
      </c>
      <c r="I18" s="27">
        <f t="shared" si="3"/>
        <v>7.431194370081462</v>
      </c>
      <c r="J18" s="28">
        <f t="shared" si="1"/>
        <v>2.9359380641696999</v>
      </c>
      <c r="K18" s="27">
        <f t="shared" si="2"/>
        <v>2.8386907238406138</v>
      </c>
      <c r="L18" s="18"/>
    </row>
    <row r="19" spans="1:14">
      <c r="A19" s="16"/>
      <c r="B19" s="11" t="s">
        <v>21</v>
      </c>
      <c r="C19" s="25">
        <v>44.526000000000003</v>
      </c>
      <c r="D19" s="25">
        <v>32.240999999999993</v>
      </c>
      <c r="E19" s="25">
        <v>29.883666666666667</v>
      </c>
      <c r="F19" s="25">
        <v>40.784666666666674</v>
      </c>
      <c r="G19" s="26">
        <v>53.56733333333333</v>
      </c>
      <c r="H19" s="28">
        <f t="shared" si="0"/>
        <v>31.341844157117848</v>
      </c>
      <c r="I19" s="27">
        <f t="shared" si="3"/>
        <v>36.478120712540886</v>
      </c>
      <c r="J19" s="28">
        <f t="shared" si="1"/>
        <v>2.7101563489470912</v>
      </c>
      <c r="K19" s="27">
        <f t="shared" si="2"/>
        <v>2.008112608187941</v>
      </c>
      <c r="L19" s="18"/>
    </row>
    <row r="20" spans="1:14">
      <c r="A20" s="16"/>
      <c r="B20" s="11" t="s">
        <v>24</v>
      </c>
      <c r="C20" s="25">
        <v>34.262</v>
      </c>
      <c r="D20" s="25">
        <v>27.998999999999999</v>
      </c>
      <c r="E20" s="25">
        <v>33.730333333333334</v>
      </c>
      <c r="F20" s="25">
        <v>52.795000000000002</v>
      </c>
      <c r="G20" s="26">
        <v>50.701666666666675</v>
      </c>
      <c r="H20" s="28">
        <f t="shared" si="0"/>
        <v>-3.9650219402089681</v>
      </c>
      <c r="I20" s="27">
        <f t="shared" si="3"/>
        <v>56.520836833315215</v>
      </c>
      <c r="J20" s="28">
        <f t="shared" si="1"/>
        <v>2.565172377796153</v>
      </c>
      <c r="K20" s="27">
        <f t="shared" si="2"/>
        <v>2.5994647943495677</v>
      </c>
      <c r="L20" s="18"/>
    </row>
    <row r="21" spans="1:14">
      <c r="A21" s="16"/>
      <c r="B21" s="11" t="s">
        <v>22</v>
      </c>
      <c r="C21" s="25">
        <v>24.821666666666669</v>
      </c>
      <c r="D21" s="25">
        <v>22.962</v>
      </c>
      <c r="E21" s="25">
        <v>25.528333333333332</v>
      </c>
      <c r="F21" s="25">
        <v>36.65</v>
      </c>
      <c r="G21" s="26">
        <v>46.350999999999999</v>
      </c>
      <c r="H21" s="28">
        <f t="shared" si="0"/>
        <v>26.469304229195089</v>
      </c>
      <c r="I21" s="27">
        <f t="shared" si="3"/>
        <v>43.56597244891298</v>
      </c>
      <c r="J21" s="28">
        <f t="shared" si="1"/>
        <v>2.3450571292836422</v>
      </c>
      <c r="K21" s="27">
        <f t="shared" si="2"/>
        <v>1.8045342307588152</v>
      </c>
      <c r="L21" s="18"/>
    </row>
    <row r="22" spans="1:14">
      <c r="A22" s="16"/>
      <c r="B22" s="11" t="s">
        <v>8</v>
      </c>
      <c r="C22" s="25">
        <v>36.068999999999996</v>
      </c>
      <c r="D22" s="25">
        <v>32.862000000000002</v>
      </c>
      <c r="E22" s="25">
        <v>39.887666666666668</v>
      </c>
      <c r="F22" s="25">
        <v>34.717999999999996</v>
      </c>
      <c r="G22" s="26">
        <v>41.960999999999999</v>
      </c>
      <c r="H22" s="28">
        <f t="shared" si="0"/>
        <v>20.862376865026789</v>
      </c>
      <c r="I22" s="27">
        <f t="shared" si="3"/>
        <v>-12.960564251272332</v>
      </c>
      <c r="J22" s="28">
        <f t="shared" si="1"/>
        <v>2.1229518716288949</v>
      </c>
      <c r="K22" s="27">
        <f t="shared" si="2"/>
        <v>1.7094084426598783</v>
      </c>
      <c r="L22" s="18"/>
    </row>
    <row r="23" spans="1:14">
      <c r="A23" s="16"/>
      <c r="B23" s="11" t="s">
        <v>6</v>
      </c>
      <c r="C23" s="25">
        <v>41.834333333333326</v>
      </c>
      <c r="D23" s="25">
        <v>35.736666666666672</v>
      </c>
      <c r="E23" s="25">
        <v>26.906666666666666</v>
      </c>
      <c r="F23" s="25">
        <v>40.298000000000002</v>
      </c>
      <c r="G23" s="26">
        <v>26.406333333333333</v>
      </c>
      <c r="H23" s="28">
        <f t="shared" si="0"/>
        <v>-34.472347676476922</v>
      </c>
      <c r="I23" s="27">
        <f t="shared" si="3"/>
        <v>49.769573835480685</v>
      </c>
      <c r="J23" s="28">
        <f t="shared" si="1"/>
        <v>1.3359875782954762</v>
      </c>
      <c r="K23" s="27">
        <f t="shared" si="2"/>
        <v>1.9841506256785471</v>
      </c>
      <c r="L23" s="18"/>
    </row>
    <row r="24" spans="1:14">
      <c r="A24" s="16"/>
      <c r="B24" s="11" t="s">
        <v>23</v>
      </c>
      <c r="C24" s="25">
        <v>18.929333333333332</v>
      </c>
      <c r="D24" s="25">
        <v>16.195</v>
      </c>
      <c r="E24" s="25">
        <v>22.614666666666665</v>
      </c>
      <c r="F24" s="25">
        <v>26.741333333333333</v>
      </c>
      <c r="G24" s="26">
        <v>25.966333333333335</v>
      </c>
      <c r="H24" s="28">
        <f t="shared" si="0"/>
        <v>-2.898135221380127</v>
      </c>
      <c r="I24" s="27">
        <f t="shared" si="3"/>
        <v>18.247744826366375</v>
      </c>
      <c r="J24" s="28">
        <f t="shared" si="1"/>
        <v>1.3137264590772328</v>
      </c>
      <c r="K24" s="27">
        <f t="shared" si="2"/>
        <v>1.3166617019408386</v>
      </c>
      <c r="L24" s="18"/>
    </row>
    <row r="25" spans="1:14">
      <c r="A25" s="16"/>
      <c r="B25" s="11" t="s">
        <v>11</v>
      </c>
      <c r="C25" s="25">
        <v>18.285666666666668</v>
      </c>
      <c r="D25" s="25">
        <v>17.958000000000002</v>
      </c>
      <c r="E25" s="25">
        <v>19.430666666666667</v>
      </c>
      <c r="F25" s="25">
        <v>28.415666666666667</v>
      </c>
      <c r="G25" s="26">
        <v>23.975000000000001</v>
      </c>
      <c r="H25" s="28">
        <f t="shared" si="0"/>
        <v>-15.627529414524844</v>
      </c>
      <c r="I25" s="27">
        <f t="shared" si="3"/>
        <v>46.241336718589167</v>
      </c>
      <c r="J25" s="28">
        <f t="shared" si="1"/>
        <v>1.2129780301304249</v>
      </c>
      <c r="K25" s="27">
        <f t="shared" si="2"/>
        <v>1.3991007691632262</v>
      </c>
      <c r="L25" s="18"/>
    </row>
    <row r="26" spans="1:14">
      <c r="A26" s="16"/>
      <c r="B26" s="11" t="s">
        <v>20</v>
      </c>
      <c r="C26" s="25">
        <v>17.734666666666669</v>
      </c>
      <c r="D26" s="25">
        <v>16.408999999999999</v>
      </c>
      <c r="E26" s="25">
        <v>16.549000000000003</v>
      </c>
      <c r="F26" s="25">
        <v>20.072999999999997</v>
      </c>
      <c r="G26" s="26">
        <v>22.617000000000001</v>
      </c>
      <c r="H26" s="28">
        <f t="shared" si="0"/>
        <v>12.673740845912441</v>
      </c>
      <c r="I26" s="27">
        <f t="shared" si="3"/>
        <v>21.294338026466807</v>
      </c>
      <c r="J26" s="28">
        <f t="shared" si="1"/>
        <v>1.1442721212704825</v>
      </c>
      <c r="K26" s="27">
        <f t="shared" si="2"/>
        <v>0.98833330461177882</v>
      </c>
      <c r="L26" s="18"/>
    </row>
    <row r="27" spans="1:14">
      <c r="A27" s="16"/>
      <c r="B27" s="11" t="s">
        <v>9</v>
      </c>
      <c r="C27" s="25">
        <v>14.022666666666666</v>
      </c>
      <c r="D27" s="25">
        <v>13.9</v>
      </c>
      <c r="E27" s="25">
        <v>16.967333333333332</v>
      </c>
      <c r="F27" s="25">
        <v>18.357333333333333</v>
      </c>
      <c r="G27" s="26">
        <v>18.088000000000001</v>
      </c>
      <c r="H27" s="28">
        <f t="shared" si="0"/>
        <v>-1.4671702498547323</v>
      </c>
      <c r="I27" s="27">
        <f t="shared" si="3"/>
        <v>8.1922124867392263</v>
      </c>
      <c r="J27" s="28">
        <f t="shared" si="1"/>
        <v>0.91513437368088113</v>
      </c>
      <c r="K27" s="27">
        <f t="shared" si="2"/>
        <v>0.90385911010777165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5.2</v>
      </c>
      <c r="D13" s="26">
        <v>4.2056666666666667</v>
      </c>
      <c r="E13" s="26">
        <v>5.6150000000000002</v>
      </c>
      <c r="F13" s="26">
        <v>1.2386666666666668</v>
      </c>
      <c r="G13" s="26">
        <v>1.5686666666666664</v>
      </c>
      <c r="H13" s="28">
        <f t="shared" ref="H13:H14" si="0">IF(OR(OR(G13=0,F13=0),G13=""),"",(G13/F13-1)*100)</f>
        <v>26.641550053821273</v>
      </c>
      <c r="I13" s="27">
        <f>IF(OR(OR(G13=0,F13=0),F13=""),"",(F13/E13-1)*100)</f>
        <v>-77.940041555357681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4.2370000000000001</v>
      </c>
      <c r="D14" s="25">
        <f>D13-SUM(D15:D27)</f>
        <v>0.59600000000000009</v>
      </c>
      <c r="E14" s="25">
        <f>E13-SUM(E15:E27)</f>
        <v>2.1703333333333341</v>
      </c>
      <c r="F14" s="25">
        <f>F13-SUM(F15:F27)</f>
        <v>0.48400000000000021</v>
      </c>
      <c r="G14" s="25">
        <f>G13-SUM(G15:G27)</f>
        <v>0.74933333333333318</v>
      </c>
      <c r="H14" s="28">
        <f t="shared" si="0"/>
        <v>54.820936639118358</v>
      </c>
      <c r="I14" s="27">
        <f>IF(OR(OR(G14=0,F14=0),F14=""),"",(F14/E14-1)*100)</f>
        <v>-77.699278144678232</v>
      </c>
      <c r="J14" s="28">
        <f t="shared" si="1"/>
        <v>47.768805779855498</v>
      </c>
      <c r="K14" s="27">
        <f t="shared" si="2"/>
        <v>39.074273412271268</v>
      </c>
      <c r="L14" s="18"/>
    </row>
    <row r="15" spans="1:15">
      <c r="A15" s="16"/>
      <c r="B15" s="11" t="s">
        <v>25</v>
      </c>
      <c r="C15" s="162">
        <v>0.59366666666666668</v>
      </c>
      <c r="D15" s="162">
        <v>0.33566666666666661</v>
      </c>
      <c r="E15" s="162">
        <v>1.6713333333333331</v>
      </c>
      <c r="F15" s="162">
        <v>0.70199999999999996</v>
      </c>
      <c r="G15" s="162">
        <v>0.42499999999999999</v>
      </c>
      <c r="H15" s="28">
        <f t="shared" ref="H15" si="3">IF(OR(OR(G15=0,F15=0),G15=""),"",(G15/F15-1)*100)</f>
        <v>-39.458689458689456</v>
      </c>
      <c r="I15" s="27">
        <f>IF(OR(OR(G15=0,F15=0),F15=""),"",(F15/E15-1)*100)</f>
        <v>-57.997606701236535</v>
      </c>
      <c r="J15" s="28">
        <f t="shared" ref="J15" si="4">IF(G15=0,"",G15/$G$13*100)</f>
        <v>27.093072673183173</v>
      </c>
      <c r="K15" s="27">
        <f t="shared" ref="K15" si="5">IF(F15=0,"",F15/$F$13*100)</f>
        <v>56.673842841765335</v>
      </c>
      <c r="L15" s="18"/>
      <c r="N15" s="23" t="s">
        <v>5</v>
      </c>
      <c r="O15" s="34">
        <f>+G19</f>
        <v>0</v>
      </c>
    </row>
    <row r="16" spans="1:15">
      <c r="A16" s="16"/>
      <c r="B16" s="11" t="s">
        <v>26</v>
      </c>
      <c r="C16" s="55">
        <v>0</v>
      </c>
      <c r="D16" s="55">
        <v>0</v>
      </c>
      <c r="E16" s="55">
        <v>1.454</v>
      </c>
      <c r="F16" s="55">
        <v>0</v>
      </c>
      <c r="G16" s="56">
        <v>0.30133333333333334</v>
      </c>
      <c r="H16" s="28" t="str">
        <f t="shared" ref="H16:H27" si="6">IF(OR(OR(G16=0,F16=0),G16=""),"",(G16/F16-1)*100)</f>
        <v/>
      </c>
      <c r="I16" s="27" t="str">
        <f t="shared" ref="I16:I27" si="7">IF(OR(OR(G16=0,F16=0),F16=""),"",(F16/E16-1)*100)</f>
        <v/>
      </c>
      <c r="J16" s="28">
        <f t="shared" ref="J16:J27" si="8">IF(G16=0,"",G16/$G$13*100)</f>
        <v>19.209519762005954</v>
      </c>
      <c r="K16" s="27" t="str">
        <f t="shared" ref="K16:K27" si="9">IF(F16=0,"",F16/$F$13*100)</f>
        <v/>
      </c>
      <c r="L16" s="18"/>
      <c r="N16" s="23" t="s">
        <v>40</v>
      </c>
      <c r="O16" s="34">
        <f>100-O19</f>
        <v>100</v>
      </c>
    </row>
    <row r="17" spans="1:14">
      <c r="A17" s="16"/>
      <c r="B17" s="11" t="s">
        <v>23</v>
      </c>
      <c r="C17" s="25">
        <v>7.4999999999999997E-2</v>
      </c>
      <c r="D17" s="25">
        <v>3.8333333333333337E-2</v>
      </c>
      <c r="E17" s="25">
        <v>5.0333333333333334E-2</v>
      </c>
      <c r="F17" s="25">
        <v>0</v>
      </c>
      <c r="G17" s="26">
        <v>5.3666666666666668E-2</v>
      </c>
      <c r="H17" s="28" t="str">
        <f t="shared" si="6"/>
        <v/>
      </c>
      <c r="I17" s="27" t="str">
        <f t="shared" si="7"/>
        <v/>
      </c>
      <c r="J17" s="28">
        <f t="shared" si="8"/>
        <v>3.4211644708882285</v>
      </c>
      <c r="K17" s="27" t="str">
        <f t="shared" si="9"/>
        <v/>
      </c>
      <c r="L17" s="18"/>
    </row>
    <row r="18" spans="1:14">
      <c r="A18" s="16"/>
      <c r="B18" s="11" t="s">
        <v>9</v>
      </c>
      <c r="C18" s="25">
        <v>0</v>
      </c>
      <c r="D18" s="25">
        <v>0</v>
      </c>
      <c r="E18" s="25">
        <v>0</v>
      </c>
      <c r="F18" s="25">
        <v>0</v>
      </c>
      <c r="G18" s="26">
        <v>3.9333333333333331E-2</v>
      </c>
      <c r="H18" s="28" t="str">
        <f t="shared" si="6"/>
        <v/>
      </c>
      <c r="I18" s="27" t="str">
        <f t="shared" si="7"/>
        <v/>
      </c>
      <c r="J18" s="28">
        <f t="shared" si="8"/>
        <v>2.5074373140671486</v>
      </c>
      <c r="K18" s="27" t="str">
        <f t="shared" si="9"/>
        <v/>
      </c>
      <c r="L18" s="18"/>
    </row>
    <row r="19" spans="1:14">
      <c r="A19" s="16"/>
      <c r="B19" s="186" t="s">
        <v>5</v>
      </c>
      <c r="C19" s="109">
        <v>0</v>
      </c>
      <c r="D19" s="109">
        <v>2.7223333333333333</v>
      </c>
      <c r="E19" s="109">
        <v>0</v>
      </c>
      <c r="F19" s="109">
        <v>0</v>
      </c>
      <c r="G19" s="109">
        <v>0</v>
      </c>
      <c r="H19" s="28" t="str">
        <f t="shared" si="6"/>
        <v/>
      </c>
      <c r="I19" s="27" t="str">
        <f t="shared" si="7"/>
        <v/>
      </c>
      <c r="J19" s="28" t="str">
        <f t="shared" si="8"/>
        <v/>
      </c>
      <c r="K19" s="27" t="str">
        <f t="shared" si="9"/>
        <v/>
      </c>
      <c r="L19" s="18"/>
    </row>
    <row r="20" spans="1:14">
      <c r="A20" s="16"/>
      <c r="B20" s="11" t="s">
        <v>21</v>
      </c>
      <c r="C20" s="25">
        <v>0</v>
      </c>
      <c r="D20" s="25">
        <v>8.666666666666667E-2</v>
      </c>
      <c r="E20" s="25">
        <v>0</v>
      </c>
      <c r="F20" s="25">
        <v>0</v>
      </c>
      <c r="G20" s="25">
        <v>0</v>
      </c>
      <c r="H20" s="28" t="str">
        <f t="shared" si="6"/>
        <v/>
      </c>
      <c r="I20" s="27" t="str">
        <f t="shared" si="7"/>
        <v/>
      </c>
      <c r="J20" s="28" t="str">
        <f t="shared" si="8"/>
        <v/>
      </c>
      <c r="K20" s="27" t="str">
        <f t="shared" si="9"/>
        <v/>
      </c>
      <c r="L20" s="18"/>
    </row>
    <row r="21" spans="1:14">
      <c r="A21" s="16"/>
      <c r="B21" s="11" t="s">
        <v>6</v>
      </c>
      <c r="C21" s="25">
        <v>7.3666666666666672E-2</v>
      </c>
      <c r="D21" s="25">
        <v>0</v>
      </c>
      <c r="E21" s="25">
        <v>0</v>
      </c>
      <c r="F21" s="25">
        <v>0</v>
      </c>
      <c r="G21" s="26">
        <v>0</v>
      </c>
      <c r="H21" s="28" t="str">
        <f t="shared" si="6"/>
        <v/>
      </c>
      <c r="I21" s="27" t="str">
        <f t="shared" si="7"/>
        <v/>
      </c>
      <c r="J21" s="28" t="str">
        <f t="shared" si="8"/>
        <v/>
      </c>
      <c r="K21" s="27" t="str">
        <f t="shared" si="9"/>
        <v/>
      </c>
      <c r="L21" s="18"/>
    </row>
    <row r="22" spans="1:14">
      <c r="A22" s="16"/>
      <c r="B22" s="11" t="s">
        <v>22</v>
      </c>
      <c r="C22" s="25">
        <v>0</v>
      </c>
      <c r="D22" s="25">
        <v>0</v>
      </c>
      <c r="E22" s="25">
        <v>0.15533333333333335</v>
      </c>
      <c r="F22" s="25">
        <v>0</v>
      </c>
      <c r="G22" s="26">
        <v>0</v>
      </c>
      <c r="H22" s="28" t="str">
        <f t="shared" si="6"/>
        <v/>
      </c>
      <c r="I22" s="27" t="str">
        <f t="shared" si="7"/>
        <v/>
      </c>
      <c r="J22" s="28" t="str">
        <f t="shared" si="8"/>
        <v/>
      </c>
      <c r="K22" s="27" t="str">
        <f t="shared" si="9"/>
        <v/>
      </c>
      <c r="L22" s="18"/>
    </row>
    <row r="23" spans="1:14">
      <c r="A23" s="16"/>
      <c r="B23" s="11" t="s">
        <v>8</v>
      </c>
      <c r="C23" s="25">
        <v>5.3999999999999999E-2</v>
      </c>
      <c r="D23" s="25">
        <v>0</v>
      </c>
      <c r="E23" s="25">
        <v>7.4333333333333335E-2</v>
      </c>
      <c r="F23" s="25">
        <v>0</v>
      </c>
      <c r="G23" s="26">
        <v>0</v>
      </c>
      <c r="H23" s="28" t="str">
        <f t="shared" si="6"/>
        <v/>
      </c>
      <c r="I23" s="27" t="str">
        <f t="shared" si="7"/>
        <v/>
      </c>
      <c r="J23" s="28" t="str">
        <f t="shared" si="8"/>
        <v/>
      </c>
      <c r="K23" s="27" t="str">
        <f t="shared" si="9"/>
        <v/>
      </c>
      <c r="L23" s="18"/>
    </row>
    <row r="24" spans="1:14" s="23" customFormat="1">
      <c r="A24" s="16"/>
      <c r="B24" s="11" t="s">
        <v>11</v>
      </c>
      <c r="C24" s="25">
        <v>0</v>
      </c>
      <c r="D24" s="25">
        <v>3.9E-2</v>
      </c>
      <c r="E24" s="25">
        <v>0</v>
      </c>
      <c r="F24" s="25">
        <v>0</v>
      </c>
      <c r="G24" s="26">
        <v>0</v>
      </c>
      <c r="H24" s="28" t="str">
        <f t="shared" si="6"/>
        <v/>
      </c>
      <c r="I24" s="27" t="str">
        <f t="shared" si="7"/>
        <v/>
      </c>
      <c r="J24" s="28" t="str">
        <f t="shared" si="8"/>
        <v/>
      </c>
      <c r="K24" s="27" t="str">
        <f t="shared" si="9"/>
        <v/>
      </c>
      <c r="L24" s="18"/>
      <c r="M24" s="9"/>
    </row>
    <row r="25" spans="1:14" s="23" customFormat="1">
      <c r="A25" s="16"/>
      <c r="B25" s="11" t="s">
        <v>24</v>
      </c>
      <c r="C25" s="25">
        <v>0</v>
      </c>
      <c r="D25" s="25">
        <v>0.23299999999999998</v>
      </c>
      <c r="E25" s="25">
        <v>0</v>
      </c>
      <c r="F25" s="25">
        <v>0</v>
      </c>
      <c r="G25" s="26">
        <v>0</v>
      </c>
      <c r="H25" s="28" t="str">
        <f t="shared" si="6"/>
        <v/>
      </c>
      <c r="I25" s="27" t="str">
        <f t="shared" si="7"/>
        <v/>
      </c>
      <c r="J25" s="28" t="str">
        <f t="shared" si="8"/>
        <v/>
      </c>
      <c r="K25" s="27" t="str">
        <f t="shared" si="9"/>
        <v/>
      </c>
      <c r="L25" s="18"/>
      <c r="M25" s="9"/>
    </row>
    <row r="26" spans="1:14" s="23" customFormat="1">
      <c r="A26" s="16"/>
      <c r="B26" s="11" t="s">
        <v>20</v>
      </c>
      <c r="C26" s="25">
        <v>0</v>
      </c>
      <c r="D26" s="25">
        <v>0</v>
      </c>
      <c r="E26" s="25">
        <v>3.9333333333333331E-2</v>
      </c>
      <c r="F26" s="25">
        <v>5.2666666666666667E-2</v>
      </c>
      <c r="G26" s="26">
        <v>0</v>
      </c>
      <c r="H26" s="28" t="str">
        <f t="shared" si="6"/>
        <v/>
      </c>
      <c r="I26" s="27" t="str">
        <f t="shared" si="7"/>
        <v/>
      </c>
      <c r="J26" s="28" t="str">
        <f t="shared" si="8"/>
        <v/>
      </c>
      <c r="K26" s="27">
        <f t="shared" si="9"/>
        <v>4.2518837459634007</v>
      </c>
      <c r="L26" s="18"/>
      <c r="M26" s="9"/>
    </row>
    <row r="27" spans="1:14" s="23" customFormat="1">
      <c r="A27" s="16"/>
      <c r="B27" s="11" t="s">
        <v>27</v>
      </c>
      <c r="C27" s="25">
        <v>0.16666666666666666</v>
      </c>
      <c r="D27" s="25">
        <v>0.15466666666666667</v>
      </c>
      <c r="E27" s="25">
        <v>0</v>
      </c>
      <c r="F27" s="25">
        <v>0</v>
      </c>
      <c r="G27" s="26">
        <v>0</v>
      </c>
      <c r="H27" s="28" t="str">
        <f t="shared" si="6"/>
        <v/>
      </c>
      <c r="I27" s="27" t="str">
        <f t="shared" si="7"/>
        <v/>
      </c>
      <c r="J27" s="28" t="str">
        <f t="shared" si="8"/>
        <v/>
      </c>
      <c r="K27" s="27" t="str">
        <f t="shared" si="9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171.43466666666666</v>
      </c>
      <c r="D13" s="26">
        <v>130.61233333333334</v>
      </c>
      <c r="E13" s="26">
        <v>164.26966666666667</v>
      </c>
      <c r="F13" s="26">
        <v>167.756</v>
      </c>
      <c r="G13" s="26">
        <v>194.23300000000003</v>
      </c>
      <c r="H13" s="28">
        <f t="shared" ref="H13:H27" si="0">IF(OR(OR(G13=0,F13=0),G13=""),"",(G13/F13-1)*100)</f>
        <v>15.783042037244588</v>
      </c>
      <c r="I13" s="27">
        <f>IF(OR(OR(G13=0,F13=0),F13=""),"",(F13/E13-1)*100)</f>
        <v>2.1223232530250158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153.94200000000001</v>
      </c>
      <c r="D14" s="25">
        <f>D13-SUM(D15:D27)</f>
        <v>118.96933333333334</v>
      </c>
      <c r="E14" s="25">
        <f>E13-SUM(E15:E27)</f>
        <v>153.66900000000001</v>
      </c>
      <c r="F14" s="25">
        <f>F13-SUM(F15:F27)</f>
        <v>151.86699999999999</v>
      </c>
      <c r="G14" s="26">
        <f>G13-SUM(G15:G27)</f>
        <v>177.33766666666671</v>
      </c>
      <c r="H14" s="28">
        <f t="shared" si="0"/>
        <v>16.771692775037849</v>
      </c>
      <c r="I14" s="27">
        <f>IF(OR(OR(G14=0,F14=0),F14=""),"",(F14/E14-1)*100)</f>
        <v>-1.1726503068283267</v>
      </c>
      <c r="J14" s="28">
        <f t="shared" si="1"/>
        <v>91.301512444675552</v>
      </c>
      <c r="K14" s="27">
        <f t="shared" si="2"/>
        <v>90.528505686830869</v>
      </c>
      <c r="L14" s="18"/>
    </row>
    <row r="15" spans="1:15">
      <c r="A15" s="16"/>
      <c r="B15" s="12" t="s">
        <v>5</v>
      </c>
      <c r="C15" s="109">
        <v>4.8570000000000002</v>
      </c>
      <c r="D15" s="109">
        <v>2.2813333333333334</v>
      </c>
      <c r="E15" s="109">
        <v>1.1423333333333334</v>
      </c>
      <c r="F15" s="109">
        <v>4.6293333333333342</v>
      </c>
      <c r="G15" s="109">
        <v>4.1070000000000002</v>
      </c>
      <c r="H15" s="50">
        <f t="shared" si="0"/>
        <v>-11.28312211981568</v>
      </c>
      <c r="I15" s="36">
        <f t="shared" ref="I15:I27" si="3">IF(OR(OR(G15=0,F15=0),F15=""),"",(F15/E15-1)*100)</f>
        <v>305.25240735337036</v>
      </c>
      <c r="J15" s="50">
        <f t="shared" si="1"/>
        <v>2.1144707644941896</v>
      </c>
      <c r="K15" s="36">
        <f t="shared" si="2"/>
        <v>2.7595634930096891</v>
      </c>
      <c r="L15" s="18"/>
      <c r="N15" s="23" t="s">
        <v>5</v>
      </c>
      <c r="O15" s="34">
        <f>J15</f>
        <v>2.1144707644941896</v>
      </c>
    </row>
    <row r="16" spans="1:15">
      <c r="A16" s="16"/>
      <c r="B16" s="11" t="s">
        <v>25</v>
      </c>
      <c r="C16" s="55">
        <v>2.8183333333333334</v>
      </c>
      <c r="D16" s="55">
        <v>1.1823333333333332</v>
      </c>
      <c r="E16" s="55">
        <v>0.89766666666666672</v>
      </c>
      <c r="F16" s="55">
        <v>2.8983333333333334</v>
      </c>
      <c r="G16" s="56">
        <v>2.738</v>
      </c>
      <c r="H16" s="28">
        <f t="shared" si="0"/>
        <v>-5.5319148936170297</v>
      </c>
      <c r="I16" s="27">
        <f t="shared" si="3"/>
        <v>222.87411808392127</v>
      </c>
      <c r="J16" s="28">
        <f t="shared" si="1"/>
        <v>1.4096471763294598</v>
      </c>
      <c r="K16" s="27">
        <f t="shared" si="2"/>
        <v>1.7277077024567427</v>
      </c>
      <c r="L16" s="18"/>
      <c r="N16" s="23" t="s">
        <v>40</v>
      </c>
      <c r="O16" s="34">
        <f>100-O15</f>
        <v>97.885529235505814</v>
      </c>
    </row>
    <row r="17" spans="1:14">
      <c r="A17" s="16"/>
      <c r="B17" s="11" t="s">
        <v>26</v>
      </c>
      <c r="C17" s="25">
        <v>2.5253333333333332</v>
      </c>
      <c r="D17" s="25">
        <v>2.3783333333333334</v>
      </c>
      <c r="E17" s="25">
        <v>2.4609999999999999</v>
      </c>
      <c r="F17" s="25">
        <v>1.7703333333333333</v>
      </c>
      <c r="G17" s="26">
        <v>2.2273333333333336</v>
      </c>
      <c r="H17" s="28">
        <f t="shared" si="0"/>
        <v>25.814347580493326</v>
      </c>
      <c r="I17" s="27">
        <f t="shared" si="3"/>
        <v>-28.064472436678855</v>
      </c>
      <c r="J17" s="28">
        <f t="shared" si="1"/>
        <v>1.1467327041920443</v>
      </c>
      <c r="K17" s="27">
        <f t="shared" si="2"/>
        <v>1.0553025425816862</v>
      </c>
      <c r="L17" s="18"/>
    </row>
    <row r="18" spans="1:14">
      <c r="A18" s="16"/>
      <c r="B18" s="11" t="s">
        <v>8</v>
      </c>
      <c r="C18" s="25">
        <v>1.4079999999999997</v>
      </c>
      <c r="D18" s="25">
        <v>1.1280000000000001</v>
      </c>
      <c r="E18" s="25">
        <v>1.4059999999999999</v>
      </c>
      <c r="F18" s="25">
        <v>1.2209999999999999</v>
      </c>
      <c r="G18" s="26">
        <v>1.6393333333333333</v>
      </c>
      <c r="H18" s="28">
        <f t="shared" si="0"/>
        <v>34.261534261534266</v>
      </c>
      <c r="I18" s="27">
        <f t="shared" si="3"/>
        <v>-13.157894736842113</v>
      </c>
      <c r="J18" s="28">
        <f t="shared" si="1"/>
        <v>0.84400350781449751</v>
      </c>
      <c r="K18" s="27">
        <f t="shared" si="2"/>
        <v>0.72784281933284045</v>
      </c>
      <c r="L18" s="18"/>
    </row>
    <row r="19" spans="1:14">
      <c r="A19" s="16"/>
      <c r="B19" s="11" t="s">
        <v>21</v>
      </c>
      <c r="C19" s="25">
        <v>0.51100000000000001</v>
      </c>
      <c r="D19" s="25">
        <v>0.52166666666666661</v>
      </c>
      <c r="E19" s="25">
        <v>0.39866666666666667</v>
      </c>
      <c r="F19" s="25">
        <v>1.0313333333333334</v>
      </c>
      <c r="G19" s="26">
        <v>1.343333333333333</v>
      </c>
      <c r="H19" s="28">
        <f t="shared" si="0"/>
        <v>30.252100840336094</v>
      </c>
      <c r="I19" s="27">
        <f t="shared" si="3"/>
        <v>158.69565217391309</v>
      </c>
      <c r="J19" s="28">
        <f t="shared" si="1"/>
        <v>0.69160921848158285</v>
      </c>
      <c r="K19" s="27">
        <f t="shared" si="2"/>
        <v>0.61478178624510216</v>
      </c>
      <c r="L19" s="18"/>
    </row>
    <row r="20" spans="1:14">
      <c r="A20" s="16"/>
      <c r="B20" s="11" t="s">
        <v>20</v>
      </c>
      <c r="C20" s="25">
        <v>0.96533333333333327</v>
      </c>
      <c r="D20" s="25">
        <v>1.3176666666666665</v>
      </c>
      <c r="E20" s="25">
        <v>0.71166666666666656</v>
      </c>
      <c r="F20" s="25">
        <v>1.2863333333333333</v>
      </c>
      <c r="G20" s="26">
        <v>1.1196666666666666</v>
      </c>
      <c r="H20" s="28">
        <f t="shared" si="0"/>
        <v>-12.95672454003628</v>
      </c>
      <c r="I20" s="27">
        <f t="shared" si="3"/>
        <v>80.749414519906367</v>
      </c>
      <c r="J20" s="28">
        <f t="shared" si="1"/>
        <v>0.57645542552844597</v>
      </c>
      <c r="K20" s="27">
        <f t="shared" si="2"/>
        <v>0.76678827185515475</v>
      </c>
      <c r="L20" s="18"/>
    </row>
    <row r="21" spans="1:14">
      <c r="A21" s="16"/>
      <c r="B21" s="11" t="s">
        <v>24</v>
      </c>
      <c r="C21" s="25">
        <v>0.85</v>
      </c>
      <c r="D21" s="25">
        <v>0.59899999999999998</v>
      </c>
      <c r="E21" s="25">
        <v>1.3739999999999999</v>
      </c>
      <c r="F21" s="25">
        <v>0.90066666666666662</v>
      </c>
      <c r="G21" s="26">
        <v>1.0620000000000001</v>
      </c>
      <c r="H21" s="28">
        <f t="shared" si="0"/>
        <v>17.912657290895638</v>
      </c>
      <c r="I21" s="27"/>
      <c r="J21" s="28">
        <f t="shared" si="1"/>
        <v>0.5467659975390381</v>
      </c>
      <c r="K21" s="27">
        <f t="shared" si="2"/>
        <v>0.53689088120047368</v>
      </c>
      <c r="L21" s="18"/>
    </row>
    <row r="22" spans="1:14">
      <c r="A22" s="16"/>
      <c r="B22" s="11" t="s">
        <v>22</v>
      </c>
      <c r="C22" s="25">
        <v>0.75900000000000001</v>
      </c>
      <c r="D22" s="25">
        <v>0.5053333333333333</v>
      </c>
      <c r="E22" s="25">
        <v>0.46466666666666673</v>
      </c>
      <c r="F22" s="25">
        <v>1.085</v>
      </c>
      <c r="G22" s="26">
        <v>0.79933333333333323</v>
      </c>
      <c r="H22" s="28">
        <f t="shared" si="0"/>
        <v>-26.328725038402467</v>
      </c>
      <c r="I22" s="27">
        <f t="shared" si="3"/>
        <v>133.50071736011472</v>
      </c>
      <c r="J22" s="28">
        <f t="shared" si="1"/>
        <v>0.41153322727514535</v>
      </c>
      <c r="K22" s="27">
        <f t="shared" si="2"/>
        <v>0.6467726936741458</v>
      </c>
      <c r="L22" s="18"/>
    </row>
    <row r="23" spans="1:14">
      <c r="A23" s="16"/>
      <c r="B23" s="11" t="s">
        <v>11</v>
      </c>
      <c r="C23" s="25">
        <v>0.19233333333333333</v>
      </c>
      <c r="D23" s="25">
        <v>0.26899999999999996</v>
      </c>
      <c r="E23" s="25">
        <v>0.38433333333333336</v>
      </c>
      <c r="F23" s="25">
        <v>0.18733333333333335</v>
      </c>
      <c r="G23" s="26">
        <v>0.79766666666666675</v>
      </c>
      <c r="H23" s="28">
        <f t="shared" si="0"/>
        <v>325.8007117437723</v>
      </c>
      <c r="I23" s="27">
        <f t="shared" si="3"/>
        <v>-51.257588898525583</v>
      </c>
      <c r="J23" s="28">
        <f t="shared" si="1"/>
        <v>0.41067515132169435</v>
      </c>
      <c r="K23" s="27">
        <f t="shared" si="2"/>
        <v>0.11167012406908447</v>
      </c>
      <c r="L23" s="18"/>
    </row>
    <row r="24" spans="1:14">
      <c r="A24" s="16"/>
      <c r="B24" s="11" t="s">
        <v>23</v>
      </c>
      <c r="C24" s="25">
        <v>0.56066666666666665</v>
      </c>
      <c r="D24" s="25">
        <v>0.33200000000000002</v>
      </c>
      <c r="E24" s="25">
        <v>0.4956666666666667</v>
      </c>
      <c r="F24" s="25">
        <v>0.40866666666666668</v>
      </c>
      <c r="G24" s="26">
        <v>0.42566666666666664</v>
      </c>
      <c r="H24" s="28">
        <f t="shared" si="0"/>
        <v>4.1598694942903691</v>
      </c>
      <c r="I24" s="27">
        <f t="shared" si="3"/>
        <v>-17.552118359112313</v>
      </c>
      <c r="J24" s="28">
        <f t="shared" si="1"/>
        <v>0.21915259851140978</v>
      </c>
      <c r="K24" s="27">
        <f t="shared" si="2"/>
        <v>0.24360777955284263</v>
      </c>
      <c r="L24" s="18"/>
    </row>
    <row r="25" spans="1:14">
      <c r="A25" s="16"/>
      <c r="B25" s="11" t="s">
        <v>9</v>
      </c>
      <c r="C25" s="25">
        <v>0.35633333333333334</v>
      </c>
      <c r="D25" s="25">
        <v>0.13199999999999998</v>
      </c>
      <c r="E25" s="25">
        <v>0.19533333333333336</v>
      </c>
      <c r="F25" s="25">
        <v>0.17833333333333334</v>
      </c>
      <c r="G25" s="26">
        <v>0.42399999999999999</v>
      </c>
      <c r="H25" s="28">
        <f t="shared" si="0"/>
        <v>137.75700934579436</v>
      </c>
      <c r="I25" s="27">
        <f t="shared" si="3"/>
        <v>-8.7030716723549553</v>
      </c>
      <c r="J25" s="28">
        <f t="shared" si="1"/>
        <v>0.2182945225579587</v>
      </c>
      <c r="K25" s="27">
        <f t="shared" si="2"/>
        <v>0.10630518928284732</v>
      </c>
      <c r="L25" s="18"/>
    </row>
    <row r="26" spans="1:14">
      <c r="A26" s="16"/>
      <c r="B26" s="11" t="s">
        <v>6</v>
      </c>
      <c r="C26" s="25">
        <v>0.95400000000000007</v>
      </c>
      <c r="D26" s="25">
        <v>0.30199999999999999</v>
      </c>
      <c r="E26" s="25">
        <v>0.20633333333333334</v>
      </c>
      <c r="F26" s="25">
        <v>8.5666666666666669E-2</v>
      </c>
      <c r="G26" s="26">
        <v>0.21199999999999999</v>
      </c>
      <c r="H26" s="28">
        <f t="shared" ref="H26" si="4">IF(OR(OR(G26=0,F26=0),G26=""),"",(G26/F26-1)*100)</f>
        <v>147.47081712062257</v>
      </c>
      <c r="I26" s="27">
        <f t="shared" ref="I26" si="5">IF(OR(OR(G26=0,F26=0),F26=""),"",(F26/E26-1)*100)</f>
        <v>-58.481421647819062</v>
      </c>
      <c r="J26" s="28">
        <f t="shared" ref="J26" si="6">IF(G26=0,"",G26/$G$13*100)</f>
        <v>0.10914726127897935</v>
      </c>
      <c r="K26" s="27">
        <f t="shared" ref="K26" si="7">IF(F26=0,"",F26/$F$13*100)</f>
        <v>5.1066231113442544E-2</v>
      </c>
      <c r="L26" s="18"/>
    </row>
    <row r="27" spans="1:14">
      <c r="A27" s="16"/>
      <c r="B27" s="11" t="s">
        <v>27</v>
      </c>
      <c r="C27" s="25">
        <v>0.73533333333333328</v>
      </c>
      <c r="D27" s="25">
        <v>0.69433333333333336</v>
      </c>
      <c r="E27" s="25">
        <v>0.46300000000000002</v>
      </c>
      <c r="F27" s="25">
        <v>0.20666666666666667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0.12319479879507539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21.861333333333334</v>
      </c>
      <c r="D13" s="26">
        <v>16.371333333333332</v>
      </c>
      <c r="E13" s="26">
        <v>16.117000000000001</v>
      </c>
      <c r="F13" s="26">
        <v>12.454333333333333</v>
      </c>
      <c r="G13" s="26">
        <v>22.338333333333335</v>
      </c>
      <c r="H13" s="28">
        <f t="shared" ref="H13:H14" si="0">IF(OR(OR(G13=0,F13=0),G13=""),"",(G13/F13-1)*100)</f>
        <v>79.361935604742669</v>
      </c>
      <c r="I13" s="27">
        <f>IF(OR(OR(G13=0,F13=0),F13=""),"",(F13/E13-1)*100)</f>
        <v>-22.725486546296882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16.194666666666667</v>
      </c>
      <c r="D14" s="25">
        <f>D13-SUM(D15:D27)</f>
        <v>13.017333333333333</v>
      </c>
      <c r="E14" s="25">
        <f>E13-SUM(E15:E27)</f>
        <v>13.727</v>
      </c>
      <c r="F14" s="25">
        <f>F13-SUM(F15:F27)</f>
        <v>7.7106666666666666</v>
      </c>
      <c r="G14" s="26">
        <f>G13-SUM(G15:G27)</f>
        <v>17.244333333333334</v>
      </c>
      <c r="H14" s="28">
        <f t="shared" si="0"/>
        <v>123.64257305896595</v>
      </c>
      <c r="I14" s="27">
        <f>IF(OR(OR(G14=0,F14=0),F14=""),"",(F14/E14-1)*100)</f>
        <v>-43.828464583181571</v>
      </c>
      <c r="J14" s="28">
        <f t="shared" si="1"/>
        <v>77.19615011564575</v>
      </c>
      <c r="K14" s="27">
        <f t="shared" si="2"/>
        <v>61.911516741161044</v>
      </c>
      <c r="L14" s="18"/>
    </row>
    <row r="15" spans="1:15">
      <c r="A15" s="16"/>
      <c r="B15" s="11" t="s">
        <v>22</v>
      </c>
      <c r="C15" s="55">
        <v>0.41499999999999998</v>
      </c>
      <c r="D15" s="55">
        <v>0.28866666666666668</v>
      </c>
      <c r="E15" s="55">
        <v>8.8666666666666671E-2</v>
      </c>
      <c r="F15" s="55">
        <v>0.14566666666666667</v>
      </c>
      <c r="G15" s="56">
        <v>1.5373333333333334</v>
      </c>
      <c r="H15" s="28">
        <f t="shared" ref="H15:H21" si="3">IF(OR(OR(G15=0,F15=0),G15=""),"",(G15/F15-1)*100)</f>
        <v>955.37757437070945</v>
      </c>
      <c r="I15" s="27">
        <f t="shared" ref="I15:I21" si="4">IF(OR(OR(G15=0,F15=0),F15=""),"",(F15/E15-1)*100)</f>
        <v>64.285714285714278</v>
      </c>
      <c r="J15" s="28">
        <f t="shared" ref="J15:J21" si="5">IF(G15=0,"",G15/$G$13*100)</f>
        <v>6.8820413340296955</v>
      </c>
      <c r="K15" s="27">
        <f t="shared" ref="K15:K21" si="6">IF(F15=0,"",F15/$F$13*100)</f>
        <v>1.1696062949977251</v>
      </c>
      <c r="L15" s="18"/>
      <c r="N15" s="23" t="s">
        <v>5</v>
      </c>
      <c r="O15" s="34">
        <f>J16</f>
        <v>6.5134671342236814</v>
      </c>
    </row>
    <row r="16" spans="1:15">
      <c r="A16" s="16"/>
      <c r="B16" s="12" t="s">
        <v>5</v>
      </c>
      <c r="C16" s="109">
        <v>3.0190000000000001</v>
      </c>
      <c r="D16" s="109">
        <v>1.8346666666666664</v>
      </c>
      <c r="E16" s="109">
        <v>1.0066666666666666</v>
      </c>
      <c r="F16" s="109">
        <v>1.6783333333333335</v>
      </c>
      <c r="G16" s="109">
        <v>1.4550000000000001</v>
      </c>
      <c r="H16" s="50">
        <f t="shared" si="3"/>
        <v>-13.306852035749749</v>
      </c>
      <c r="I16" s="36"/>
      <c r="J16" s="50">
        <f t="shared" si="5"/>
        <v>6.5134671342236814</v>
      </c>
      <c r="K16" s="36">
        <f t="shared" si="6"/>
        <v>13.475898616278137</v>
      </c>
      <c r="L16" s="18"/>
      <c r="N16" s="23" t="s">
        <v>40</v>
      </c>
      <c r="O16" s="34">
        <f>100-O15</f>
        <v>93.486532865776326</v>
      </c>
    </row>
    <row r="17" spans="1:14">
      <c r="A17" s="16"/>
      <c r="B17" s="11" t="s">
        <v>25</v>
      </c>
      <c r="C17" s="25">
        <v>0.30299999999999999</v>
      </c>
      <c r="D17" s="25">
        <v>0.27033333333333337</v>
      </c>
      <c r="E17" s="25">
        <v>0.51100000000000001</v>
      </c>
      <c r="F17" s="25">
        <v>0.86299999999999999</v>
      </c>
      <c r="G17" s="26">
        <v>0.71266666666666667</v>
      </c>
      <c r="H17" s="28">
        <f t="shared" si="3"/>
        <v>-17.419853225183466</v>
      </c>
      <c r="I17" s="27">
        <f t="shared" si="4"/>
        <v>68.884540117416833</v>
      </c>
      <c r="J17" s="28">
        <f t="shared" si="5"/>
        <v>3.1903305230172347</v>
      </c>
      <c r="K17" s="27">
        <f t="shared" si="6"/>
        <v>6.9293150978240519</v>
      </c>
      <c r="L17" s="18"/>
    </row>
    <row r="18" spans="1:14">
      <c r="A18" s="16"/>
      <c r="B18" s="11" t="s">
        <v>8</v>
      </c>
      <c r="C18" s="25">
        <v>0.18</v>
      </c>
      <c r="D18" s="25">
        <v>0</v>
      </c>
      <c r="E18" s="25">
        <v>0.17066666666666666</v>
      </c>
      <c r="F18" s="25">
        <v>0.17066666666666666</v>
      </c>
      <c r="G18" s="26">
        <v>0.3096666666666667</v>
      </c>
      <c r="H18" s="28">
        <f t="shared" si="3"/>
        <v>81.445312500000028</v>
      </c>
      <c r="I18" s="27">
        <f t="shared" si="4"/>
        <v>0</v>
      </c>
      <c r="J18" s="28">
        <f t="shared" si="5"/>
        <v>1.3862568081772739</v>
      </c>
      <c r="K18" s="27">
        <f t="shared" si="6"/>
        <v>1.3703396408211332</v>
      </c>
      <c r="L18" s="18"/>
    </row>
    <row r="19" spans="1:14">
      <c r="A19" s="16"/>
      <c r="B19" s="11" t="s">
        <v>21</v>
      </c>
      <c r="C19" s="25">
        <v>0.13166666666666668</v>
      </c>
      <c r="D19" s="25">
        <v>0.35200000000000004</v>
      </c>
      <c r="E19" s="25">
        <v>0.36833333333333335</v>
      </c>
      <c r="F19" s="25">
        <v>0.43533333333333335</v>
      </c>
      <c r="G19" s="26">
        <v>0.30599999999999999</v>
      </c>
      <c r="H19" s="28">
        <f t="shared" si="3"/>
        <v>-29.709035222052073</v>
      </c>
      <c r="I19" s="27">
        <f t="shared" si="4"/>
        <v>18.190045248868781</v>
      </c>
      <c r="J19" s="28">
        <f t="shared" si="5"/>
        <v>1.3698425725583825</v>
      </c>
      <c r="K19" s="27">
        <f t="shared" si="6"/>
        <v>3.4954366619382817</v>
      </c>
      <c r="L19" s="18"/>
    </row>
    <row r="20" spans="1:14">
      <c r="A20" s="16"/>
      <c r="B20" s="11" t="s">
        <v>6</v>
      </c>
      <c r="C20" s="25">
        <v>0.38966666666666666</v>
      </c>
      <c r="D20" s="25">
        <v>0.35</v>
      </c>
      <c r="E20" s="25">
        <v>8.666666666666667E-2</v>
      </c>
      <c r="F20" s="25">
        <v>0.39300000000000002</v>
      </c>
      <c r="G20" s="26">
        <v>0.23833333333333331</v>
      </c>
      <c r="H20" s="28">
        <f t="shared" si="3"/>
        <v>-39.355385920271424</v>
      </c>
      <c r="I20" s="27"/>
      <c r="J20" s="28">
        <f t="shared" si="5"/>
        <v>1.0669253152279339</v>
      </c>
      <c r="K20" s="27">
        <f t="shared" si="6"/>
        <v>3.155528196343977</v>
      </c>
      <c r="L20" s="18"/>
    </row>
    <row r="21" spans="1:14">
      <c r="A21" s="16"/>
      <c r="B21" s="11" t="s">
        <v>20</v>
      </c>
      <c r="C21" s="25">
        <v>0.223</v>
      </c>
      <c r="D21" s="25">
        <v>4.0666666666666663E-2</v>
      </c>
      <c r="E21" s="25">
        <v>3.5333333333333335E-2</v>
      </c>
      <c r="F21" s="25">
        <v>0.24533333333333332</v>
      </c>
      <c r="G21" s="26">
        <v>0.20533333333333334</v>
      </c>
      <c r="H21" s="28">
        <f t="shared" si="3"/>
        <v>-16.30434782608695</v>
      </c>
      <c r="I21" s="27">
        <f t="shared" si="4"/>
        <v>594.33962264150932</v>
      </c>
      <c r="J21" s="28">
        <f t="shared" si="5"/>
        <v>0.91919719465791239</v>
      </c>
      <c r="K21" s="27">
        <f t="shared" si="6"/>
        <v>1.969863233680379</v>
      </c>
      <c r="L21" s="18"/>
    </row>
    <row r="22" spans="1:14">
      <c r="A22" s="16"/>
      <c r="B22" s="11" t="s">
        <v>11</v>
      </c>
      <c r="C22" s="25">
        <v>0</v>
      </c>
      <c r="D22" s="25">
        <v>0</v>
      </c>
      <c r="E22" s="25">
        <v>0</v>
      </c>
      <c r="F22" s="25">
        <v>0</v>
      </c>
      <c r="G22" s="26">
        <v>0.18666666666666668</v>
      </c>
      <c r="H22" s="28" t="str">
        <f t="shared" ref="H22:H27" si="7">IF(OR(OR(G22=0,F22=0),G22=""),"",(G22/F22-1)*100)</f>
        <v/>
      </c>
      <c r="I22" s="27" t="str">
        <f t="shared" ref="I22:I27" si="8">IF(OR(OR(G22=0,F22=0),F22=""),"",(F22/E22-1)*100)</f>
        <v/>
      </c>
      <c r="J22" s="28">
        <f t="shared" ref="J22:J27" si="9">IF(G22=0,"",G22/$G$13*100)</f>
        <v>0.83563381332537501</v>
      </c>
      <c r="K22" s="27" t="str">
        <f t="shared" ref="K22:K27" si="10">IF(F22=0,"",F22/$F$13*100)</f>
        <v/>
      </c>
      <c r="L22" s="18"/>
    </row>
    <row r="23" spans="1:14">
      <c r="A23" s="16"/>
      <c r="B23" s="11" t="s">
        <v>23</v>
      </c>
      <c r="C23" s="25">
        <v>9.3999999999999986E-2</v>
      </c>
      <c r="D23" s="25">
        <v>0</v>
      </c>
      <c r="E23" s="25">
        <v>4.1333333333333333E-2</v>
      </c>
      <c r="F23" s="25">
        <v>4.5666666666666668E-2</v>
      </c>
      <c r="G23" s="26">
        <v>9.2666666666666675E-2</v>
      </c>
      <c r="H23" s="28">
        <f t="shared" si="7"/>
        <v>102.91970802919708</v>
      </c>
      <c r="I23" s="27">
        <f t="shared" si="8"/>
        <v>10.483870967741948</v>
      </c>
      <c r="J23" s="28">
        <f t="shared" si="9"/>
        <v>0.4148325001865254</v>
      </c>
      <c r="K23" s="27">
        <f t="shared" si="10"/>
        <v>0.36667291170409233</v>
      </c>
      <c r="L23" s="18"/>
    </row>
    <row r="24" spans="1:14">
      <c r="A24" s="16"/>
      <c r="B24" s="11" t="s">
        <v>9</v>
      </c>
      <c r="C24" s="162">
        <v>0</v>
      </c>
      <c r="D24" s="162">
        <v>0</v>
      </c>
      <c r="E24" s="162">
        <v>8.1333333333333327E-2</v>
      </c>
      <c r="F24" s="162">
        <v>0</v>
      </c>
      <c r="G24" s="163">
        <v>5.0333333333333334E-2</v>
      </c>
      <c r="H24" s="28" t="str">
        <f t="shared" si="7"/>
        <v/>
      </c>
      <c r="I24" s="27" t="str">
        <f t="shared" si="8"/>
        <v/>
      </c>
      <c r="J24" s="28">
        <f t="shared" si="9"/>
        <v>0.22532268895023499</v>
      </c>
      <c r="K24" s="27" t="str">
        <f t="shared" si="10"/>
        <v/>
      </c>
      <c r="L24" s="18"/>
    </row>
    <row r="25" spans="1:14">
      <c r="A25" s="16"/>
      <c r="B25" s="11" t="s">
        <v>24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8" t="str">
        <f t="shared" si="7"/>
        <v/>
      </c>
      <c r="I25" s="27" t="str">
        <f t="shared" si="8"/>
        <v/>
      </c>
      <c r="J25" s="28" t="str">
        <f t="shared" si="9"/>
        <v/>
      </c>
      <c r="K25" s="27" t="str">
        <f t="shared" si="10"/>
        <v/>
      </c>
      <c r="L25" s="18"/>
    </row>
    <row r="26" spans="1:14">
      <c r="A26" s="16"/>
      <c r="B26" s="11" t="s">
        <v>26</v>
      </c>
      <c r="C26" s="25">
        <v>0.70233333333333337</v>
      </c>
      <c r="D26" s="25">
        <v>0.21766666666666667</v>
      </c>
      <c r="E26" s="25">
        <v>0</v>
      </c>
      <c r="F26" s="25">
        <v>0.59833333333333327</v>
      </c>
      <c r="G26" s="26">
        <v>0</v>
      </c>
      <c r="H26" s="28" t="str">
        <f t="shared" si="7"/>
        <v/>
      </c>
      <c r="I26" s="27" t="str">
        <f t="shared" si="8"/>
        <v/>
      </c>
      <c r="J26" s="28" t="str">
        <f t="shared" si="9"/>
        <v/>
      </c>
      <c r="K26" s="27">
        <f t="shared" si="10"/>
        <v>4.8042180767069027</v>
      </c>
      <c r="L26" s="18"/>
    </row>
    <row r="27" spans="1:14">
      <c r="A27" s="16"/>
      <c r="B27" s="11" t="s">
        <v>27</v>
      </c>
      <c r="C27" s="25">
        <v>0.20899999999999999</v>
      </c>
      <c r="D27" s="25">
        <v>0</v>
      </c>
      <c r="E27" s="25">
        <v>0</v>
      </c>
      <c r="F27" s="25">
        <v>0.16833333333333333</v>
      </c>
      <c r="G27" s="26">
        <v>0</v>
      </c>
      <c r="H27" s="28" t="str">
        <f t="shared" si="7"/>
        <v/>
      </c>
      <c r="I27" s="27" t="str">
        <f t="shared" si="8"/>
        <v/>
      </c>
      <c r="J27" s="28" t="str">
        <f t="shared" si="9"/>
        <v/>
      </c>
      <c r="K27" s="27">
        <f t="shared" si="10"/>
        <v>1.3516045285442819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185.10466666666665</v>
      </c>
      <c r="D13" s="26">
        <v>193.59700000000001</v>
      </c>
      <c r="E13" s="26">
        <v>194.72733333333335</v>
      </c>
      <c r="F13" s="26">
        <v>261.49266666666671</v>
      </c>
      <c r="G13" s="26">
        <v>207.29466666666667</v>
      </c>
      <c r="H13" s="28">
        <f t="shared" ref="H13:H27" si="0">IF(OR(OR(G13=0,F13=0),G13=""),"",(G13/F13-1)*100)</f>
        <v>-20.726393856806702</v>
      </c>
      <c r="I13" s="27">
        <f>IF(OR(OR(G13=0,F13=0),F13=""),"",(F13/E13-1)*100)</f>
        <v>34.28657507420634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47.324333333333328</v>
      </c>
      <c r="D14" s="25">
        <f>D13-SUM(D15:D27)</f>
        <v>63.511666666666684</v>
      </c>
      <c r="E14" s="25">
        <f>E13-SUM(E15:E27)</f>
        <v>49.735666666666674</v>
      </c>
      <c r="F14" s="25">
        <f>F13-SUM(F15:F27)</f>
        <v>72.085333333333324</v>
      </c>
      <c r="G14" s="26">
        <f>G13-SUM(G15:G27)</f>
        <v>51.828000000000003</v>
      </c>
      <c r="H14" s="28">
        <f t="shared" si="0"/>
        <v>-28.101879254217209</v>
      </c>
      <c r="I14" s="27">
        <f>IF(OR(OR(G14=0,F14=0),F14=""),"",(F14/E14-1)*100)</f>
        <v>44.936899743309588</v>
      </c>
      <c r="J14" s="28">
        <f t="shared" si="1"/>
        <v>25.002090422007967</v>
      </c>
      <c r="K14" s="27">
        <f t="shared" si="2"/>
        <v>27.566866119891181</v>
      </c>
      <c r="L14" s="18"/>
    </row>
    <row r="15" spans="1:15">
      <c r="A15" s="16"/>
      <c r="B15" s="12" t="s">
        <v>5</v>
      </c>
      <c r="C15" s="109">
        <v>53.749333333333333</v>
      </c>
      <c r="D15" s="109">
        <v>35.950000000000003</v>
      </c>
      <c r="E15" s="109">
        <v>46.385999999999996</v>
      </c>
      <c r="F15" s="109">
        <v>64.75633333333333</v>
      </c>
      <c r="G15" s="109">
        <v>48.105999999999995</v>
      </c>
      <c r="H15" s="50">
        <f t="shared" si="0"/>
        <v>-25.712285542212086</v>
      </c>
      <c r="I15" s="36">
        <f t="shared" ref="I15:I27" si="3">IF(OR(OR(G15=0,F15=0),F15=""),"",(F15/E15-1)*100)</f>
        <v>39.603184868997829</v>
      </c>
      <c r="J15" s="50">
        <f t="shared" si="1"/>
        <v>23.206578718860747</v>
      </c>
      <c r="K15" s="36">
        <f t="shared" si="2"/>
        <v>24.764110657022879</v>
      </c>
      <c r="L15" s="18"/>
      <c r="N15" s="23" t="s">
        <v>5</v>
      </c>
      <c r="O15" s="34">
        <f>J15</f>
        <v>23.206578718860747</v>
      </c>
    </row>
    <row r="16" spans="1:15">
      <c r="A16" s="16"/>
      <c r="B16" s="11" t="s">
        <v>25</v>
      </c>
      <c r="C16" s="55">
        <v>29.556333333333338</v>
      </c>
      <c r="D16" s="55">
        <v>32.49133333333333</v>
      </c>
      <c r="E16" s="55">
        <v>40.857333333333337</v>
      </c>
      <c r="F16" s="55">
        <v>50.102333333333327</v>
      </c>
      <c r="G16" s="56">
        <v>40.69166666666667</v>
      </c>
      <c r="H16" s="28">
        <f t="shared" si="0"/>
        <v>-18.782891016386451</v>
      </c>
      <c r="I16" s="27">
        <f t="shared" si="3"/>
        <v>22.627516888033128</v>
      </c>
      <c r="J16" s="28">
        <f t="shared" si="1"/>
        <v>19.629866663236232</v>
      </c>
      <c r="K16" s="27">
        <f t="shared" si="2"/>
        <v>19.160129410894882</v>
      </c>
      <c r="L16" s="18"/>
      <c r="N16" s="23" t="s">
        <v>40</v>
      </c>
      <c r="O16" s="34">
        <f>100-O15</f>
        <v>76.793421281139246</v>
      </c>
    </row>
    <row r="17" spans="1:14">
      <c r="A17" s="16"/>
      <c r="B17" s="11" t="s">
        <v>26</v>
      </c>
      <c r="C17" s="25">
        <v>12.452</v>
      </c>
      <c r="D17" s="25">
        <v>20.460333333333335</v>
      </c>
      <c r="E17" s="25">
        <v>20.364999999999998</v>
      </c>
      <c r="F17" s="25">
        <v>26.824333333333339</v>
      </c>
      <c r="G17" s="26">
        <v>22.208666666666669</v>
      </c>
      <c r="H17" s="28">
        <f t="shared" si="0"/>
        <v>-17.207013532489167</v>
      </c>
      <c r="I17" s="27">
        <f t="shared" si="3"/>
        <v>31.717816515263152</v>
      </c>
      <c r="J17" s="28">
        <f t="shared" si="1"/>
        <v>10.713573592502783</v>
      </c>
      <c r="K17" s="27">
        <f t="shared" si="2"/>
        <v>10.258158928612403</v>
      </c>
      <c r="L17" s="18"/>
    </row>
    <row r="18" spans="1:14">
      <c r="A18" s="16"/>
      <c r="B18" s="11" t="s">
        <v>27</v>
      </c>
      <c r="C18" s="25">
        <v>11.127000000000001</v>
      </c>
      <c r="D18" s="25">
        <v>6.2523333333333335</v>
      </c>
      <c r="E18" s="25">
        <v>7.0683333333333325</v>
      </c>
      <c r="F18" s="25">
        <v>11.136333333333333</v>
      </c>
      <c r="G18" s="26">
        <v>8.7633333333333336</v>
      </c>
      <c r="H18" s="28">
        <f t="shared" si="0"/>
        <v>-21.308629411236492</v>
      </c>
      <c r="I18" s="27">
        <f t="shared" si="3"/>
        <v>57.552464041499654</v>
      </c>
      <c r="J18" s="28">
        <f t="shared" si="1"/>
        <v>4.2274765068726641</v>
      </c>
      <c r="K18" s="27">
        <f t="shared" si="2"/>
        <v>4.2587555036597582</v>
      </c>
      <c r="L18" s="18"/>
    </row>
    <row r="19" spans="1:14">
      <c r="A19" s="16"/>
      <c r="B19" s="11" t="s">
        <v>22</v>
      </c>
      <c r="C19" s="25">
        <v>5.4490000000000007</v>
      </c>
      <c r="D19" s="25">
        <v>5.6560000000000015</v>
      </c>
      <c r="E19" s="25">
        <v>4.6029999999999998</v>
      </c>
      <c r="F19" s="25">
        <v>6.6466666666666674</v>
      </c>
      <c r="G19" s="26">
        <v>8.1676666666666673</v>
      </c>
      <c r="H19" s="28">
        <f t="shared" si="0"/>
        <v>22.883650952858581</v>
      </c>
      <c r="I19" s="27">
        <f t="shared" si="3"/>
        <v>44.398580635817254</v>
      </c>
      <c r="J19" s="28">
        <f t="shared" si="1"/>
        <v>3.9401238816242259</v>
      </c>
      <c r="K19" s="27">
        <f t="shared" si="2"/>
        <v>2.5418176163002659</v>
      </c>
      <c r="L19" s="18"/>
    </row>
    <row r="20" spans="1:14">
      <c r="A20" s="16"/>
      <c r="B20" s="11" t="s">
        <v>21</v>
      </c>
      <c r="C20" s="25">
        <v>7.6366666666666667</v>
      </c>
      <c r="D20" s="25">
        <v>8.6193333333333335</v>
      </c>
      <c r="E20" s="25">
        <v>5.43</v>
      </c>
      <c r="F20" s="25">
        <v>6.8846666666666669</v>
      </c>
      <c r="G20" s="26">
        <v>6.8806666666666665</v>
      </c>
      <c r="H20" s="28">
        <f t="shared" si="0"/>
        <v>-5.8100125883608911E-2</v>
      </c>
      <c r="I20" s="27">
        <f t="shared" si="3"/>
        <v>26.789441375076748</v>
      </c>
      <c r="J20" s="28">
        <f t="shared" si="1"/>
        <v>3.3192685452592441</v>
      </c>
      <c r="K20" s="27">
        <f t="shared" si="2"/>
        <v>2.6328335530123215</v>
      </c>
      <c r="L20" s="18"/>
    </row>
    <row r="21" spans="1:14">
      <c r="A21" s="16"/>
      <c r="B21" s="11" t="s">
        <v>24</v>
      </c>
      <c r="C21" s="25">
        <v>5.0146666666666668</v>
      </c>
      <c r="D21" s="25">
        <v>4.3820000000000006</v>
      </c>
      <c r="E21" s="25">
        <v>6.1266666666666678</v>
      </c>
      <c r="F21" s="25">
        <v>6.6663333333333332</v>
      </c>
      <c r="G21" s="26">
        <v>5.5369999999999999</v>
      </c>
      <c r="H21" s="28">
        <f t="shared" si="0"/>
        <v>-16.940847042352114</v>
      </c>
      <c r="I21" s="27">
        <f t="shared" si="3"/>
        <v>8.8084874863982421</v>
      </c>
      <c r="J21" s="28">
        <f t="shared" si="1"/>
        <v>2.6710769210978249</v>
      </c>
      <c r="K21" s="27">
        <f t="shared" si="2"/>
        <v>2.549338541042578</v>
      </c>
      <c r="L21" s="18"/>
    </row>
    <row r="22" spans="1:14">
      <c r="A22" s="16"/>
      <c r="B22" s="11" t="s">
        <v>8</v>
      </c>
      <c r="C22" s="25">
        <v>4.2666666666666666</v>
      </c>
      <c r="D22" s="25">
        <v>6.0213333333333336</v>
      </c>
      <c r="E22" s="25">
        <v>4.9033333333333333</v>
      </c>
      <c r="F22" s="25">
        <v>3.2369999999999997</v>
      </c>
      <c r="G22" s="26">
        <v>4.7623333333333333</v>
      </c>
      <c r="H22" s="28">
        <f t="shared" si="0"/>
        <v>47.12182061579653</v>
      </c>
      <c r="I22" s="27">
        <f t="shared" si="3"/>
        <v>-33.983684568320882</v>
      </c>
      <c r="J22" s="28">
        <f t="shared" si="1"/>
        <v>2.2973737867512267</v>
      </c>
      <c r="K22" s="27">
        <f t="shared" si="2"/>
        <v>1.2378932232643869</v>
      </c>
      <c r="L22" s="18"/>
    </row>
    <row r="23" spans="1:14">
      <c r="A23" s="16"/>
      <c r="B23" s="11" t="s">
        <v>6</v>
      </c>
      <c r="C23" s="25">
        <v>3.2173333333333338</v>
      </c>
      <c r="D23" s="25">
        <v>4.9989999999999997</v>
      </c>
      <c r="E23" s="25">
        <v>2.5903333333333332</v>
      </c>
      <c r="F23" s="25">
        <v>5.3436666666666666</v>
      </c>
      <c r="G23" s="26">
        <v>2.9473333333333329</v>
      </c>
      <c r="H23" s="28">
        <f t="shared" si="0"/>
        <v>-44.844364044663479</v>
      </c>
      <c r="I23" s="27">
        <f t="shared" si="3"/>
        <v>106.29262643160469</v>
      </c>
      <c r="J23" s="28">
        <f t="shared" si="1"/>
        <v>1.4218085688006121</v>
      </c>
      <c r="K23" s="27">
        <f t="shared" si="2"/>
        <v>2.043524483796868</v>
      </c>
      <c r="L23" s="18"/>
    </row>
    <row r="24" spans="1:14">
      <c r="A24" s="16"/>
      <c r="B24" s="11" t="s">
        <v>23</v>
      </c>
      <c r="C24" s="25">
        <v>1.885</v>
      </c>
      <c r="D24" s="25">
        <v>2.0579999999999998</v>
      </c>
      <c r="E24" s="25">
        <v>3.4009999999999998</v>
      </c>
      <c r="F24" s="25">
        <v>3.5176666666666669</v>
      </c>
      <c r="G24" s="26">
        <v>2.8206666666666664</v>
      </c>
      <c r="H24" s="28">
        <f t="shared" si="0"/>
        <v>-19.814270823462532</v>
      </c>
      <c r="I24" s="27">
        <f t="shared" si="3"/>
        <v>3.430363618543586</v>
      </c>
      <c r="J24" s="28">
        <f t="shared" si="1"/>
        <v>1.3607039254909274</v>
      </c>
      <c r="K24" s="27">
        <f t="shared" si="2"/>
        <v>1.3452257424682399</v>
      </c>
      <c r="L24" s="18"/>
    </row>
    <row r="25" spans="1:14">
      <c r="A25" s="16"/>
      <c r="B25" s="11" t="s">
        <v>11</v>
      </c>
      <c r="C25" s="25">
        <v>1.65</v>
      </c>
      <c r="D25" s="25">
        <v>1.8869999999999998</v>
      </c>
      <c r="E25" s="25">
        <v>1.7663333333333331</v>
      </c>
      <c r="F25" s="25">
        <v>2.6166666666666667</v>
      </c>
      <c r="G25" s="26">
        <v>2.3770000000000002</v>
      </c>
      <c r="H25" s="28">
        <f t="shared" si="0"/>
        <v>-9.1592356687898011</v>
      </c>
      <c r="I25" s="27">
        <f t="shared" si="3"/>
        <v>48.141158709190449</v>
      </c>
      <c r="J25" s="28">
        <f t="shared" si="1"/>
        <v>1.1466768722141107</v>
      </c>
      <c r="K25" s="27">
        <f t="shared" si="2"/>
        <v>1.0006654106297435</v>
      </c>
      <c r="L25" s="18"/>
    </row>
    <row r="26" spans="1:14">
      <c r="A26" s="16"/>
      <c r="B26" s="11" t="s">
        <v>9</v>
      </c>
      <c r="C26" s="25">
        <v>0.65666666666666662</v>
      </c>
      <c r="D26" s="25">
        <v>0.85233333333333328</v>
      </c>
      <c r="E26" s="25">
        <v>0.73966666666666658</v>
      </c>
      <c r="F26" s="25">
        <v>0.6253333333333333</v>
      </c>
      <c r="G26" s="26">
        <v>1.1679999999999999</v>
      </c>
      <c r="H26" s="28">
        <f t="shared" si="0"/>
        <v>86.780383795309163</v>
      </c>
      <c r="I26" s="27">
        <f t="shared" si="3"/>
        <v>-15.457413249211349</v>
      </c>
      <c r="J26" s="28">
        <f t="shared" si="1"/>
        <v>0.5634491319924616</v>
      </c>
      <c r="K26" s="27">
        <f t="shared" si="2"/>
        <v>0.23913991214540112</v>
      </c>
      <c r="L26" s="18"/>
    </row>
    <row r="27" spans="1:14">
      <c r="A27" s="16"/>
      <c r="B27" s="11" t="s">
        <v>20</v>
      </c>
      <c r="C27" s="25">
        <v>1.1196666666666666</v>
      </c>
      <c r="D27" s="25">
        <v>0.45633333333333331</v>
      </c>
      <c r="E27" s="25">
        <v>0.75466666666666671</v>
      </c>
      <c r="F27" s="25">
        <v>1.05</v>
      </c>
      <c r="G27" s="26">
        <v>1.0363333333333333</v>
      </c>
      <c r="H27" s="28">
        <f t="shared" si="0"/>
        <v>-1.3015873015873036</v>
      </c>
      <c r="I27" s="27">
        <f t="shared" si="3"/>
        <v>39.134275618374545</v>
      </c>
      <c r="J27" s="28">
        <f t="shared" si="1"/>
        <v>0.49993246328897351</v>
      </c>
      <c r="K27" s="27">
        <f t="shared" si="2"/>
        <v>0.401540897259069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9.2663333333333338</v>
      </c>
      <c r="D13" s="26">
        <v>6.5266666666666673</v>
      </c>
      <c r="E13" s="26">
        <v>11.406333333333334</v>
      </c>
      <c r="F13" s="26">
        <v>10.503666666666666</v>
      </c>
      <c r="G13" s="26">
        <v>7.9836666666666671</v>
      </c>
      <c r="H13" s="28">
        <f t="shared" ref="H13" si="0">IF(OR(OR(G13=0,F13=0),G13=""),"",(G13/F13-1)*100)</f>
        <v>-23.991621973279166</v>
      </c>
      <c r="I13" s="27">
        <f>IF(OR(OR(G13=0,F13=0),F13=""),"",(F13/E13-1)*100)</f>
        <v>-7.9137321371168241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4.9746666666666677</v>
      </c>
      <c r="D14" s="25">
        <f>D13-SUM(D15:D27)</f>
        <v>3.5010000000000008</v>
      </c>
      <c r="E14" s="25">
        <f>E13-SUM(E15:E27)</f>
        <v>5.5516666666666676</v>
      </c>
      <c r="F14" s="25">
        <f>F13-SUM(F15:F27)</f>
        <v>5.1749999999999989</v>
      </c>
      <c r="G14" s="26">
        <f>G13-SUM(G15:G27)</f>
        <v>4.1366666666666667</v>
      </c>
      <c r="H14" s="28">
        <f t="shared" ref="H14:H27" si="3">IF(OR(OR(G14=0,F14=0),G14=""),"",(G14/F14-1)*100)</f>
        <v>-20.064412238325268</v>
      </c>
      <c r="I14" s="27">
        <f t="shared" ref="I14:I27" si="4">IF(OR(OR(G14=0,F14=0),F14=""),"",(F14/E14-1)*100)</f>
        <v>-6.7847493245272066</v>
      </c>
      <c r="J14" s="28">
        <f t="shared" ref="J14:J27" si="5">IF(G14=0,"",G14/$G$13*100)</f>
        <v>51.814120496012691</v>
      </c>
      <c r="K14" s="27">
        <f t="shared" ref="K14:K27" si="6">IF(F14=0,"",F14/$F$13*100)</f>
        <v>49.26850940941258</v>
      </c>
      <c r="L14" s="18"/>
    </row>
    <row r="15" spans="1:15">
      <c r="A15" s="16"/>
      <c r="B15" s="11" t="s">
        <v>25</v>
      </c>
      <c r="C15" s="25">
        <v>0.27966666666666667</v>
      </c>
      <c r="D15" s="25">
        <v>0.38866666666666666</v>
      </c>
      <c r="E15" s="25">
        <v>0</v>
      </c>
      <c r="F15" s="25">
        <v>0.35966666666666663</v>
      </c>
      <c r="G15" s="26">
        <v>0.84799999999999998</v>
      </c>
      <c r="H15" s="28">
        <f t="shared" si="3"/>
        <v>135.77386468952736</v>
      </c>
      <c r="I15" s="27"/>
      <c r="J15" s="28">
        <f t="shared" si="5"/>
        <v>10.621685942131851</v>
      </c>
      <c r="K15" s="27">
        <f t="shared" si="6"/>
        <v>3.4242010726412997</v>
      </c>
      <c r="L15" s="18"/>
      <c r="N15" s="23" t="s">
        <v>5</v>
      </c>
      <c r="O15" s="34">
        <f>+G27</f>
        <v>0</v>
      </c>
    </row>
    <row r="16" spans="1:15">
      <c r="A16" s="16"/>
      <c r="B16" s="11" t="s">
        <v>21</v>
      </c>
      <c r="C16" s="25">
        <v>0.13666666666666666</v>
      </c>
      <c r="D16" s="25">
        <v>0.20433333333333334</v>
      </c>
      <c r="E16" s="25">
        <v>0</v>
      </c>
      <c r="F16" s="25">
        <v>0.32733333333333331</v>
      </c>
      <c r="G16" s="26">
        <v>0.63133333333333341</v>
      </c>
      <c r="H16" s="28">
        <f t="shared" si="3"/>
        <v>92.87169042769861</v>
      </c>
      <c r="I16" s="27"/>
      <c r="J16" s="28">
        <f t="shared" si="5"/>
        <v>7.9078117823890448</v>
      </c>
      <c r="K16" s="27">
        <f t="shared" si="6"/>
        <v>3.116372060550284</v>
      </c>
      <c r="L16" s="18"/>
      <c r="N16" s="23" t="s">
        <v>40</v>
      </c>
      <c r="O16" s="34">
        <f>100-O26</f>
        <v>100</v>
      </c>
    </row>
    <row r="17" spans="1:15">
      <c r="A17" s="16"/>
      <c r="B17" s="11" t="s">
        <v>24</v>
      </c>
      <c r="C17" s="25">
        <v>0.17733333333333334</v>
      </c>
      <c r="D17" s="25">
        <v>0</v>
      </c>
      <c r="E17" s="25">
        <v>0.19500000000000001</v>
      </c>
      <c r="F17" s="25">
        <v>0.14066666666666666</v>
      </c>
      <c r="G17" s="26">
        <v>0.495</v>
      </c>
      <c r="H17" s="28">
        <f t="shared" si="3"/>
        <v>251.89573459715641</v>
      </c>
      <c r="I17" s="27">
        <f t="shared" si="4"/>
        <v>-27.863247863247864</v>
      </c>
      <c r="J17" s="28">
        <f t="shared" si="5"/>
        <v>6.2001586572585694</v>
      </c>
      <c r="K17" s="27">
        <f t="shared" si="6"/>
        <v>1.3392148773444195</v>
      </c>
      <c r="L17" s="18"/>
      <c r="O17" s="34"/>
    </row>
    <row r="18" spans="1:15">
      <c r="A18" s="16"/>
      <c r="B18" s="11" t="s">
        <v>26</v>
      </c>
      <c r="C18" s="25">
        <v>0.7553333333333333</v>
      </c>
      <c r="D18" s="25">
        <v>0.4306666666666667</v>
      </c>
      <c r="E18" s="25">
        <v>0</v>
      </c>
      <c r="F18" s="25">
        <v>0.61066666666666669</v>
      </c>
      <c r="G18" s="26">
        <v>0.34733333333333333</v>
      </c>
      <c r="H18" s="28">
        <f t="shared" si="3"/>
        <v>-43.122270742358083</v>
      </c>
      <c r="I18" s="27"/>
      <c r="J18" s="28">
        <f t="shared" si="5"/>
        <v>4.350549037618471</v>
      </c>
      <c r="K18" s="27">
        <f t="shared" si="6"/>
        <v>5.8138427850591867</v>
      </c>
      <c r="L18" s="18"/>
    </row>
    <row r="19" spans="1:15">
      <c r="A19" s="16"/>
      <c r="B19" s="11" t="s">
        <v>27</v>
      </c>
      <c r="C19" s="25">
        <v>1.7870000000000001</v>
      </c>
      <c r="D19" s="25">
        <v>0.18966666666666665</v>
      </c>
      <c r="E19" s="25">
        <v>0.26700000000000002</v>
      </c>
      <c r="F19" s="25">
        <v>0.21133333333333335</v>
      </c>
      <c r="G19" s="26">
        <v>0.32600000000000001</v>
      </c>
      <c r="H19" s="28">
        <f t="shared" si="3"/>
        <v>54.25867507886435</v>
      </c>
      <c r="I19" s="27">
        <f t="shared" si="4"/>
        <v>-20.848938826466913</v>
      </c>
      <c r="J19" s="28">
        <f t="shared" si="5"/>
        <v>4.0833368126591791</v>
      </c>
      <c r="K19" s="27">
        <f t="shared" si="6"/>
        <v>2.0119958109866398</v>
      </c>
      <c r="L19" s="18"/>
    </row>
    <row r="20" spans="1:15">
      <c r="A20" s="16"/>
      <c r="B20" s="11" t="s">
        <v>8</v>
      </c>
      <c r="C20" s="25">
        <v>0.13066666666666668</v>
      </c>
      <c r="D20" s="25">
        <v>0.36</v>
      </c>
      <c r="E20" s="25">
        <v>0.63833333333333331</v>
      </c>
      <c r="F20" s="25">
        <v>0.42166666666666663</v>
      </c>
      <c r="G20" s="26">
        <v>0.26766666666666666</v>
      </c>
      <c r="H20" s="28">
        <f t="shared" si="3"/>
        <v>-36.521739130434781</v>
      </c>
      <c r="I20" s="27">
        <f t="shared" si="4"/>
        <v>-33.942558746736296</v>
      </c>
      <c r="J20" s="28">
        <f t="shared" si="5"/>
        <v>3.3526783850361155</v>
      </c>
      <c r="K20" s="27">
        <f t="shared" si="6"/>
        <v>4.0144711370632473</v>
      </c>
      <c r="L20" s="18"/>
    </row>
    <row r="21" spans="1:15">
      <c r="A21" s="16"/>
      <c r="B21" s="11" t="s">
        <v>6</v>
      </c>
      <c r="C21" s="25">
        <v>0.19800000000000004</v>
      </c>
      <c r="D21" s="25">
        <v>0.7320000000000001</v>
      </c>
      <c r="E21" s="25">
        <v>0.35833333333333334</v>
      </c>
      <c r="F21" s="25">
        <v>0.14033333333333334</v>
      </c>
      <c r="G21" s="26">
        <v>0.25233333333333335</v>
      </c>
      <c r="H21" s="28">
        <f t="shared" si="3"/>
        <v>79.809976247030875</v>
      </c>
      <c r="I21" s="27">
        <f t="shared" si="4"/>
        <v>-60.837209302325576</v>
      </c>
      <c r="J21" s="28">
        <f t="shared" si="5"/>
        <v>3.1606195983466243</v>
      </c>
      <c r="K21" s="27">
        <f t="shared" si="6"/>
        <v>1.3360413823744091</v>
      </c>
      <c r="L21" s="18"/>
    </row>
    <row r="22" spans="1:15">
      <c r="A22" s="16"/>
      <c r="B22" s="11" t="s">
        <v>11</v>
      </c>
      <c r="C22" s="25">
        <v>0.23300000000000001</v>
      </c>
      <c r="D22" s="25">
        <v>3.5000000000000003E-2</v>
      </c>
      <c r="E22" s="25">
        <v>0.17966666666666667</v>
      </c>
      <c r="F22" s="25">
        <v>0</v>
      </c>
      <c r="G22" s="26">
        <v>0.23666666666666666</v>
      </c>
      <c r="H22" s="28" t="str">
        <f t="shared" si="3"/>
        <v/>
      </c>
      <c r="I22" s="27" t="str">
        <f t="shared" si="4"/>
        <v/>
      </c>
      <c r="J22" s="28">
        <f t="shared" si="5"/>
        <v>2.9643856206421444</v>
      </c>
      <c r="K22" s="27" t="str">
        <f t="shared" si="6"/>
        <v/>
      </c>
      <c r="L22" s="18"/>
    </row>
    <row r="23" spans="1:15">
      <c r="A23" s="16"/>
      <c r="B23" s="11" t="s">
        <v>9</v>
      </c>
      <c r="C23" s="25">
        <v>0.24700000000000003</v>
      </c>
      <c r="D23" s="25">
        <v>7.3333333333333334E-2</v>
      </c>
      <c r="E23" s="25">
        <v>4.4666666666666667E-2</v>
      </c>
      <c r="F23" s="25">
        <v>0.28366666666666668</v>
      </c>
      <c r="G23" s="26">
        <v>0.19266666666666665</v>
      </c>
      <c r="H23" s="28">
        <f t="shared" si="3"/>
        <v>-32.079905992949477</v>
      </c>
      <c r="I23" s="27">
        <f t="shared" si="4"/>
        <v>535.07462686567169</v>
      </c>
      <c r="J23" s="28">
        <f t="shared" si="5"/>
        <v>2.4132604066636048</v>
      </c>
      <c r="K23" s="27">
        <f t="shared" si="6"/>
        <v>2.7006442194789124</v>
      </c>
      <c r="L23" s="18"/>
    </row>
    <row r="24" spans="1:15">
      <c r="A24" s="16"/>
      <c r="B24" s="11" t="s">
        <v>23</v>
      </c>
      <c r="C24" s="25">
        <v>8.7666666666666671E-2</v>
      </c>
      <c r="D24" s="25">
        <v>0.25866666666666666</v>
      </c>
      <c r="E24" s="25">
        <v>9.1666666666666674E-2</v>
      </c>
      <c r="F24" s="25">
        <v>0.20199999999999999</v>
      </c>
      <c r="G24" s="26">
        <v>0.11299999999999999</v>
      </c>
      <c r="H24" s="28">
        <f t="shared" si="3"/>
        <v>-44.059405940594068</v>
      </c>
      <c r="I24" s="27">
        <f t="shared" si="4"/>
        <v>120.36363636363632</v>
      </c>
      <c r="J24" s="28">
        <f t="shared" si="5"/>
        <v>1.415389754081249</v>
      </c>
      <c r="K24" s="27">
        <f t="shared" si="6"/>
        <v>1.9231379518263463</v>
      </c>
      <c r="L24" s="18"/>
    </row>
    <row r="25" spans="1:15">
      <c r="A25" s="16"/>
      <c r="B25" s="11" t="s">
        <v>22</v>
      </c>
      <c r="C25" s="25">
        <v>0.19766666666666666</v>
      </c>
      <c r="D25" s="25">
        <v>0.29566666666666669</v>
      </c>
      <c r="E25" s="25">
        <v>0</v>
      </c>
      <c r="F25" s="25">
        <v>0.123</v>
      </c>
      <c r="G25" s="26">
        <v>8.2666666666666666E-2</v>
      </c>
      <c r="H25" s="28">
        <f t="shared" si="3"/>
        <v>-32.791327913279133</v>
      </c>
      <c r="I25" s="27"/>
      <c r="J25" s="28">
        <f t="shared" si="5"/>
        <v>1.0354473717172561</v>
      </c>
      <c r="K25" s="27">
        <f t="shared" si="6"/>
        <v>1.1710196439338645</v>
      </c>
      <c r="L25" s="18"/>
    </row>
    <row r="26" spans="1:15">
      <c r="A26" s="16"/>
      <c r="B26" s="11" t="s">
        <v>20</v>
      </c>
      <c r="C26" s="25">
        <v>6.1666666666666668E-2</v>
      </c>
      <c r="D26" s="25">
        <v>5.7666666666666665E-2</v>
      </c>
      <c r="E26" s="25">
        <v>0.14099999999999999</v>
      </c>
      <c r="F26" s="25">
        <v>5.2666666666666667E-2</v>
      </c>
      <c r="G26" s="26">
        <v>5.4333333333333338E-2</v>
      </c>
      <c r="H26" s="28">
        <f t="shared" si="3"/>
        <v>3.1645569620253333</v>
      </c>
      <c r="I26" s="27">
        <f t="shared" si="4"/>
        <v>-62.647754137115832</v>
      </c>
      <c r="J26" s="28">
        <f t="shared" si="5"/>
        <v>0.6805561354431966</v>
      </c>
      <c r="K26" s="27">
        <f t="shared" si="6"/>
        <v>0.50141220526165464</v>
      </c>
      <c r="L26" s="18"/>
    </row>
    <row r="27" spans="1:15" s="23" customFormat="1">
      <c r="A27" s="16"/>
      <c r="B27" s="12" t="s">
        <v>5</v>
      </c>
      <c r="C27" s="109">
        <v>0</v>
      </c>
      <c r="D27" s="109">
        <v>0</v>
      </c>
      <c r="E27" s="109">
        <v>3.9390000000000001</v>
      </c>
      <c r="F27" s="109">
        <v>2.4556666666666667</v>
      </c>
      <c r="G27" s="109">
        <v>0</v>
      </c>
      <c r="H27" s="28" t="str">
        <f t="shared" si="3"/>
        <v/>
      </c>
      <c r="I27" s="27" t="str">
        <f t="shared" si="4"/>
        <v/>
      </c>
      <c r="J27" s="28" t="str">
        <f t="shared" si="5"/>
        <v/>
      </c>
      <c r="K27" s="27">
        <f t="shared" si="6"/>
        <v>23.379137444067151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190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186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165.98933333333332</v>
      </c>
      <c r="D13" s="26">
        <v>128.941</v>
      </c>
      <c r="E13" s="26">
        <v>195.46633333333332</v>
      </c>
      <c r="F13" s="26">
        <v>200.34133333333332</v>
      </c>
      <c r="G13" s="26">
        <v>190.77966666666666</v>
      </c>
      <c r="H13" s="28">
        <f t="shared" ref="H13:H27" si="0">IF(OR(OR(G13=0,F13=0),G13=""),"",(G13/F13-1)*100)</f>
        <v>-4.7726879459056519</v>
      </c>
      <c r="I13" s="27">
        <f>IF(OR(OR(G13=0,F13=0),F13=""),"",(F13/E13-1)*100)</f>
        <v>2.4940356310293899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74.360000000000014</v>
      </c>
      <c r="D14" s="25">
        <f>D13-SUM(D15:D27)</f>
        <v>66.808666666666682</v>
      </c>
      <c r="E14" s="25">
        <f>E13-SUM(E15:E27)</f>
        <v>94.131666666666646</v>
      </c>
      <c r="F14" s="25">
        <f>F13-SUM(F15:F27)</f>
        <v>87.692999999999955</v>
      </c>
      <c r="G14" s="26">
        <f>G13-SUM(G15:G27)</f>
        <v>86.058333333333309</v>
      </c>
      <c r="H14" s="28">
        <f t="shared" si="0"/>
        <v>-1.8640788508394568</v>
      </c>
      <c r="I14" s="27">
        <f>IF(OR(OR(G14=0,F14=0),F14=""),"",(F14/E14-1)*100)</f>
        <v>-6.8400644487331856</v>
      </c>
      <c r="J14" s="28">
        <f t="shared" si="1"/>
        <v>45.10875547533891</v>
      </c>
      <c r="K14" s="27">
        <f t="shared" si="2"/>
        <v>43.771796134596933</v>
      </c>
      <c r="L14" s="18"/>
    </row>
    <row r="15" spans="1:15">
      <c r="A15" s="16"/>
      <c r="B15" s="12" t="s">
        <v>5</v>
      </c>
      <c r="C15" s="109">
        <v>23.362666666666666</v>
      </c>
      <c r="D15" s="109">
        <v>15.184333333333335</v>
      </c>
      <c r="E15" s="109">
        <v>31.228666666666669</v>
      </c>
      <c r="F15" s="109">
        <v>27.812333333333331</v>
      </c>
      <c r="G15" s="109">
        <v>23.563333333333333</v>
      </c>
      <c r="H15" s="50">
        <f t="shared" si="0"/>
        <v>-15.277394920718624</v>
      </c>
      <c r="I15" s="36">
        <f t="shared" ref="I15:I27" si="3">IF(OR(OR(G15=0,F15=0),F15=""),"",(F15/E15-1)*100)</f>
        <v>-10.939734858997085</v>
      </c>
      <c r="J15" s="50">
        <f t="shared" si="1"/>
        <v>12.351071655085535</v>
      </c>
      <c r="K15" s="36">
        <f t="shared" si="2"/>
        <v>13.882473911191568</v>
      </c>
      <c r="L15" s="18"/>
      <c r="N15" s="23" t="s">
        <v>5</v>
      </c>
      <c r="O15" s="34">
        <f>J15</f>
        <v>12.351071655085535</v>
      </c>
    </row>
    <row r="16" spans="1:15">
      <c r="A16" s="16"/>
      <c r="B16" s="11" t="s">
        <v>25</v>
      </c>
      <c r="C16" s="25">
        <v>21.791666666666668</v>
      </c>
      <c r="D16" s="25">
        <v>11.099333333333334</v>
      </c>
      <c r="E16" s="25">
        <v>22.061333333333334</v>
      </c>
      <c r="F16" s="25">
        <v>26.578333333333337</v>
      </c>
      <c r="G16" s="26">
        <v>21.894333333333332</v>
      </c>
      <c r="H16" s="28">
        <f t="shared" si="0"/>
        <v>-17.623377437762599</v>
      </c>
      <c r="I16" s="27">
        <f t="shared" si="3"/>
        <v>20.474737096579254</v>
      </c>
      <c r="J16" s="28">
        <f t="shared" si="1"/>
        <v>11.47624047985547</v>
      </c>
      <c r="K16" s="27">
        <f t="shared" si="2"/>
        <v>13.266525130444046</v>
      </c>
      <c r="L16" s="18"/>
      <c r="N16" s="23" t="s">
        <v>40</v>
      </c>
      <c r="O16" s="34">
        <f>100-O15</f>
        <v>87.648928344914466</v>
      </c>
    </row>
    <row r="17" spans="1:14">
      <c r="A17" s="16"/>
      <c r="B17" s="11" t="s">
        <v>26</v>
      </c>
      <c r="C17" s="25">
        <v>14.835666666666667</v>
      </c>
      <c r="D17" s="25">
        <v>12.237</v>
      </c>
      <c r="E17" s="25">
        <v>15.270333333333333</v>
      </c>
      <c r="F17" s="25">
        <v>20.093666666666667</v>
      </c>
      <c r="G17" s="26">
        <v>20.601333333333333</v>
      </c>
      <c r="H17" s="28">
        <f t="shared" si="0"/>
        <v>2.5265008875101636</v>
      </c>
      <c r="I17" s="27">
        <f t="shared" si="3"/>
        <v>31.586300233568366</v>
      </c>
      <c r="J17" s="28">
        <f t="shared" si="1"/>
        <v>10.798495297367468</v>
      </c>
      <c r="K17" s="27">
        <f t="shared" si="2"/>
        <v>10.029715951442872</v>
      </c>
      <c r="L17" s="18"/>
    </row>
    <row r="18" spans="1:14">
      <c r="A18" s="16"/>
      <c r="B18" s="11" t="s">
        <v>24</v>
      </c>
      <c r="C18" s="25">
        <v>4.6956666666666669</v>
      </c>
      <c r="D18" s="25">
        <v>3.6839999999999997</v>
      </c>
      <c r="E18" s="25">
        <v>4.8213333333333326</v>
      </c>
      <c r="F18" s="25">
        <v>7.6516666666666673</v>
      </c>
      <c r="G18" s="26">
        <v>7.390666666666668</v>
      </c>
      <c r="H18" s="28">
        <f t="shared" si="0"/>
        <v>-3.4110215639294172</v>
      </c>
      <c r="I18" s="27">
        <f t="shared" si="3"/>
        <v>58.704369469026595</v>
      </c>
      <c r="J18" s="28">
        <f t="shared" si="1"/>
        <v>3.8739278644299975</v>
      </c>
      <c r="K18" s="27">
        <f t="shared" si="2"/>
        <v>3.8193150356724526</v>
      </c>
      <c r="L18" s="18"/>
    </row>
    <row r="19" spans="1:14">
      <c r="A19" s="16"/>
      <c r="B19" s="11" t="s">
        <v>22</v>
      </c>
      <c r="C19" s="25">
        <v>2.4629999999999996</v>
      </c>
      <c r="D19" s="25">
        <v>2.3816666666666668</v>
      </c>
      <c r="E19" s="25">
        <v>3.0493333333333332</v>
      </c>
      <c r="F19" s="25">
        <v>4.2463333333333333</v>
      </c>
      <c r="G19" s="26">
        <v>5.665</v>
      </c>
      <c r="H19" s="28">
        <f t="shared" si="0"/>
        <v>33.409215794018365</v>
      </c>
      <c r="I19" s="27">
        <f t="shared" si="3"/>
        <v>39.254481853957145</v>
      </c>
      <c r="J19" s="28">
        <f t="shared" si="1"/>
        <v>2.9693940129888059</v>
      </c>
      <c r="K19" s="27">
        <f t="shared" si="2"/>
        <v>2.1195493025236929</v>
      </c>
      <c r="L19" s="18"/>
    </row>
    <row r="20" spans="1:14">
      <c r="A20" s="16"/>
      <c r="B20" s="11" t="s">
        <v>8</v>
      </c>
      <c r="C20" s="25">
        <v>4.3150000000000004</v>
      </c>
      <c r="D20" s="25">
        <v>2.7223333333333333</v>
      </c>
      <c r="E20" s="25">
        <v>3.9823333333333331</v>
      </c>
      <c r="F20" s="25">
        <v>3.5676666666666663</v>
      </c>
      <c r="G20" s="26">
        <v>5.3866666666666667</v>
      </c>
      <c r="H20" s="28">
        <f t="shared" si="0"/>
        <v>50.985704942539492</v>
      </c>
      <c r="I20" s="27">
        <f t="shared" si="3"/>
        <v>-10.412655896877876</v>
      </c>
      <c r="J20" s="28">
        <f t="shared" si="1"/>
        <v>2.8235014563047427</v>
      </c>
      <c r="K20" s="27">
        <f t="shared" si="2"/>
        <v>1.7807941113832393</v>
      </c>
      <c r="L20" s="18"/>
    </row>
    <row r="21" spans="1:14">
      <c r="A21" s="16"/>
      <c r="B21" s="11" t="s">
        <v>23</v>
      </c>
      <c r="C21" s="25">
        <v>3.1286666666666663</v>
      </c>
      <c r="D21" s="25">
        <v>1.9803333333333335</v>
      </c>
      <c r="E21" s="25">
        <v>3.8613333333333331</v>
      </c>
      <c r="F21" s="25">
        <v>3.7330000000000001</v>
      </c>
      <c r="G21" s="26">
        <v>4.5940000000000003</v>
      </c>
      <c r="H21" s="28">
        <f t="shared" si="0"/>
        <v>23.064559335654966</v>
      </c>
      <c r="I21" s="27">
        <f t="shared" si="3"/>
        <v>-3.3235497237569023</v>
      </c>
      <c r="J21" s="28">
        <f t="shared" si="1"/>
        <v>2.4080134325985125</v>
      </c>
      <c r="K21" s="27">
        <f t="shared" si="2"/>
        <v>1.8633199339793423</v>
      </c>
      <c r="L21" s="18"/>
    </row>
    <row r="22" spans="1:14">
      <c r="A22" s="16"/>
      <c r="B22" s="11" t="s">
        <v>21</v>
      </c>
      <c r="C22" s="25">
        <v>5.7853333333333339</v>
      </c>
      <c r="D22" s="25">
        <v>3.1123333333333334</v>
      </c>
      <c r="E22" s="25">
        <v>4.5703333333333331</v>
      </c>
      <c r="F22" s="25">
        <v>3.3189999999999995</v>
      </c>
      <c r="G22" s="26">
        <v>3.7533333333333325</v>
      </c>
      <c r="H22" s="28">
        <f t="shared" si="0"/>
        <v>13.086270965150138</v>
      </c>
      <c r="I22" s="27">
        <f t="shared" si="3"/>
        <v>-27.379476332871423</v>
      </c>
      <c r="J22" s="28">
        <f t="shared" si="1"/>
        <v>1.96736549492521</v>
      </c>
      <c r="K22" s="27">
        <f t="shared" si="2"/>
        <v>1.6566726120753912</v>
      </c>
      <c r="L22" s="18"/>
    </row>
    <row r="23" spans="1:14">
      <c r="A23" s="16"/>
      <c r="B23" s="11" t="s">
        <v>20</v>
      </c>
      <c r="C23" s="25">
        <v>2.5576666666666665</v>
      </c>
      <c r="D23" s="25">
        <v>1.5693333333333335</v>
      </c>
      <c r="E23" s="25">
        <v>2.1133333333333333</v>
      </c>
      <c r="F23" s="25">
        <v>2.9053333333333335</v>
      </c>
      <c r="G23" s="26">
        <v>3.5990000000000002</v>
      </c>
      <c r="H23" s="28">
        <f t="shared" si="0"/>
        <v>23.875631023405219</v>
      </c>
      <c r="I23" s="27">
        <f t="shared" si="3"/>
        <v>37.476340694006318</v>
      </c>
      <c r="J23" s="28">
        <f t="shared" si="1"/>
        <v>1.8864693826560837</v>
      </c>
      <c r="K23" s="27">
        <f t="shared" si="2"/>
        <v>1.450191672878288</v>
      </c>
      <c r="L23" s="18"/>
    </row>
    <row r="24" spans="1:14">
      <c r="A24" s="16"/>
      <c r="B24" s="11" t="s">
        <v>27</v>
      </c>
      <c r="C24" s="25">
        <v>3.7176666666666667</v>
      </c>
      <c r="D24" s="25">
        <v>2.9346666666666663</v>
      </c>
      <c r="E24" s="25">
        <v>4.6796666666666669</v>
      </c>
      <c r="F24" s="25">
        <v>1.7030000000000001</v>
      </c>
      <c r="G24" s="26">
        <v>2.4776666666666665</v>
      </c>
      <c r="H24" s="28">
        <f t="shared" si="0"/>
        <v>45.488353885300434</v>
      </c>
      <c r="I24" s="27">
        <f t="shared" si="3"/>
        <v>-63.608519125293817</v>
      </c>
      <c r="J24" s="28">
        <f t="shared" si="1"/>
        <v>1.2987058369253186</v>
      </c>
      <c r="K24" s="27">
        <f t="shared" si="2"/>
        <v>0.85004924928122683</v>
      </c>
      <c r="L24" s="18"/>
    </row>
    <row r="25" spans="1:14">
      <c r="A25" s="16"/>
      <c r="B25" s="11" t="s">
        <v>11</v>
      </c>
      <c r="C25" s="25">
        <v>1.7606666666666666</v>
      </c>
      <c r="D25" s="25">
        <v>1.3433333333333335</v>
      </c>
      <c r="E25" s="25">
        <v>2.0099999999999998</v>
      </c>
      <c r="F25" s="25">
        <v>3.4619999999999997</v>
      </c>
      <c r="G25" s="26">
        <v>2.3783333333333334</v>
      </c>
      <c r="H25" s="28">
        <f t="shared" si="0"/>
        <v>-31.301752358944725</v>
      </c>
      <c r="I25" s="27">
        <f t="shared" si="3"/>
        <v>72.238805970149272</v>
      </c>
      <c r="J25" s="28">
        <f t="shared" si="1"/>
        <v>1.2466387927434617</v>
      </c>
      <c r="K25" s="27">
        <f t="shared" si="2"/>
        <v>1.728050793312746</v>
      </c>
      <c r="L25" s="18"/>
    </row>
    <row r="26" spans="1:14">
      <c r="A26" s="16"/>
      <c r="B26" s="11" t="s">
        <v>9</v>
      </c>
      <c r="C26" s="25">
        <v>1.4189999999999998</v>
      </c>
      <c r="D26" s="25">
        <v>1.6780000000000002</v>
      </c>
      <c r="E26" s="25">
        <v>1.7939999999999998</v>
      </c>
      <c r="F26" s="25">
        <v>2.1470000000000002</v>
      </c>
      <c r="G26" s="26">
        <v>2.194</v>
      </c>
      <c r="H26" s="28">
        <f t="shared" si="0"/>
        <v>2.1891010712622228</v>
      </c>
      <c r="I26" s="27">
        <f t="shared" si="3"/>
        <v>19.676700111482749</v>
      </c>
      <c r="J26" s="28">
        <f t="shared" si="1"/>
        <v>1.1500177342449145</v>
      </c>
      <c r="K26" s="27">
        <f t="shared" si="2"/>
        <v>1.0716710148014059</v>
      </c>
      <c r="L26" s="18"/>
    </row>
    <row r="27" spans="1:14">
      <c r="A27" s="16"/>
      <c r="B27" s="11" t="s">
        <v>6</v>
      </c>
      <c r="C27" s="25">
        <v>1.7966666666666669</v>
      </c>
      <c r="D27" s="25">
        <v>2.2056666666666667</v>
      </c>
      <c r="E27" s="25">
        <v>1.8926666666666667</v>
      </c>
      <c r="F27" s="25">
        <v>5.4289999999999994</v>
      </c>
      <c r="G27" s="26">
        <v>1.2236666666666667</v>
      </c>
      <c r="H27" s="28">
        <f t="shared" si="0"/>
        <v>-77.460551359980357</v>
      </c>
      <c r="I27" s="27">
        <f t="shared" si="3"/>
        <v>186.84395914054241</v>
      </c>
      <c r="J27" s="28">
        <f t="shared" si="1"/>
        <v>0.64140308453556372</v>
      </c>
      <c r="K27" s="27">
        <f t="shared" si="2"/>
        <v>2.7098751464167821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428.64133333333331</v>
      </c>
      <c r="D13" s="26">
        <v>398.33366666666666</v>
      </c>
      <c r="E13" s="26">
        <v>425.41933333333333</v>
      </c>
      <c r="F13" s="26">
        <v>559.8123333333333</v>
      </c>
      <c r="G13" s="26">
        <v>579.65200000000004</v>
      </c>
      <c r="H13" s="28">
        <f t="shared" ref="H13:H27" si="0">IF(OR(OR(G13=0,F13=0),G13=""),"",(G13/F13-1)*100)</f>
        <v>3.5439852760181134</v>
      </c>
      <c r="I13" s="27">
        <f>IF(OR(OR(G13=0,F13=0),F13=""),"",(F13/E13-1)*100)</f>
        <v>31.590712849596226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171.52233333333328</v>
      </c>
      <c r="D14" s="25">
        <f>D13-SUM(D15:D27)</f>
        <v>170.858</v>
      </c>
      <c r="E14" s="25">
        <f>E13-SUM(E15:E27)</f>
        <v>168.96166666666664</v>
      </c>
      <c r="F14" s="25">
        <f>F13-SUM(F15:F27)</f>
        <v>241.10333333333335</v>
      </c>
      <c r="G14" s="26">
        <f>G13-SUM(G15:G27)</f>
        <v>238.23566666666682</v>
      </c>
      <c r="H14" s="28">
        <f t="shared" si="0"/>
        <v>-1.1893932062324031</v>
      </c>
      <c r="I14" s="27">
        <f>IF(OR(OR(G14=0,F14=0),F14=""),"",(F14/E14-1)*100)</f>
        <v>42.697061463645625</v>
      </c>
      <c r="J14" s="28">
        <f t="shared" si="1"/>
        <v>41.099774807413212</v>
      </c>
      <c r="K14" s="27">
        <f t="shared" si="2"/>
        <v>43.068599774805492</v>
      </c>
      <c r="L14" s="18"/>
    </row>
    <row r="15" spans="1:15">
      <c r="A15" s="16"/>
      <c r="B15" s="12" t="s">
        <v>5</v>
      </c>
      <c r="C15" s="109">
        <v>83.186333333333337</v>
      </c>
      <c r="D15" s="109">
        <v>78.817999999999998</v>
      </c>
      <c r="E15" s="109">
        <v>82.167666666666662</v>
      </c>
      <c r="F15" s="109">
        <v>93.316333333333333</v>
      </c>
      <c r="G15" s="109">
        <v>116.18866666666668</v>
      </c>
      <c r="H15" s="50">
        <f t="shared" si="0"/>
        <v>24.510535847600835</v>
      </c>
      <c r="I15" s="36">
        <f t="shared" ref="I15:I27" si="3">IF(OR(OR(G15=0,F15=0),F15=""),"",(F15/E15-1)*100)</f>
        <v>13.568191867847457</v>
      </c>
      <c r="J15" s="50">
        <f t="shared" si="1"/>
        <v>20.044555468913533</v>
      </c>
      <c r="K15" s="36">
        <f t="shared" si="2"/>
        <v>16.669217124548286</v>
      </c>
      <c r="L15" s="18"/>
      <c r="N15" s="23" t="s">
        <v>5</v>
      </c>
      <c r="O15" s="34">
        <f>J15</f>
        <v>20.044555468913533</v>
      </c>
    </row>
    <row r="16" spans="1:15">
      <c r="A16" s="16"/>
      <c r="B16" s="11" t="s">
        <v>25</v>
      </c>
      <c r="C16" s="55">
        <v>43.26466666666667</v>
      </c>
      <c r="D16" s="55">
        <v>40.442</v>
      </c>
      <c r="E16" s="55">
        <v>43.448666666666668</v>
      </c>
      <c r="F16" s="55">
        <v>62.863333333333337</v>
      </c>
      <c r="G16" s="56">
        <v>59.74666666666667</v>
      </c>
      <c r="H16" s="28">
        <f t="shared" si="0"/>
        <v>-4.9578450607137174</v>
      </c>
      <c r="I16" s="27">
        <f t="shared" si="3"/>
        <v>44.684148343639251</v>
      </c>
      <c r="J16" s="28">
        <f t="shared" si="1"/>
        <v>10.307333825582706</v>
      </c>
      <c r="K16" s="27">
        <f t="shared" si="2"/>
        <v>11.229358409990969</v>
      </c>
      <c r="L16" s="18"/>
      <c r="N16" s="23" t="s">
        <v>40</v>
      </c>
      <c r="O16" s="34">
        <f>100-O15</f>
        <v>79.955444531086471</v>
      </c>
    </row>
    <row r="17" spans="1:14">
      <c r="A17" s="16"/>
      <c r="B17" s="11" t="s">
        <v>26</v>
      </c>
      <c r="C17" s="25">
        <v>27.67</v>
      </c>
      <c r="D17" s="25">
        <v>28.094333333333335</v>
      </c>
      <c r="E17" s="25">
        <v>36.235999999999997</v>
      </c>
      <c r="F17" s="25">
        <v>46.532666666666671</v>
      </c>
      <c r="G17" s="26">
        <v>45.377666666666663</v>
      </c>
      <c r="H17" s="28">
        <f t="shared" si="0"/>
        <v>-2.4821272511067694</v>
      </c>
      <c r="I17" s="27">
        <f t="shared" si="3"/>
        <v>28.415571991021849</v>
      </c>
      <c r="J17" s="28">
        <f t="shared" si="1"/>
        <v>7.8284326917989864</v>
      </c>
      <c r="K17" s="27">
        <f t="shared" si="2"/>
        <v>8.3121903352135273</v>
      </c>
      <c r="L17" s="18"/>
    </row>
    <row r="18" spans="1:14">
      <c r="A18" s="16"/>
      <c r="B18" s="11" t="s">
        <v>27</v>
      </c>
      <c r="C18" s="25">
        <v>24.001666666666669</v>
      </c>
      <c r="D18" s="25">
        <v>16.098333333333333</v>
      </c>
      <c r="E18" s="25">
        <v>18.409666666666666</v>
      </c>
      <c r="F18" s="25">
        <v>16.399999999999999</v>
      </c>
      <c r="G18" s="26">
        <v>20.23</v>
      </c>
      <c r="H18" s="28">
        <f t="shared" si="0"/>
        <v>23.353658536585375</v>
      </c>
      <c r="I18" s="27">
        <f t="shared" si="3"/>
        <v>-10.916366401709254</v>
      </c>
      <c r="J18" s="28">
        <f t="shared" si="1"/>
        <v>3.4900250495124658</v>
      </c>
      <c r="K18" s="27">
        <f t="shared" si="2"/>
        <v>2.9295531776422692</v>
      </c>
      <c r="L18" s="18"/>
    </row>
    <row r="19" spans="1:14">
      <c r="A19" s="16"/>
      <c r="B19" s="11" t="s">
        <v>21</v>
      </c>
      <c r="C19" s="25">
        <v>13.336666666666668</v>
      </c>
      <c r="D19" s="25">
        <v>6.7543333333333324</v>
      </c>
      <c r="E19" s="25">
        <v>9.1666666666666661</v>
      </c>
      <c r="F19" s="25">
        <v>12.860666666666667</v>
      </c>
      <c r="G19" s="26">
        <v>17.564666666666668</v>
      </c>
      <c r="H19" s="28">
        <f t="shared" si="0"/>
        <v>36.576641957389455</v>
      </c>
      <c r="I19" s="27">
        <f t="shared" si="3"/>
        <v>40.298181818181831</v>
      </c>
      <c r="J19" s="28">
        <f t="shared" si="1"/>
        <v>3.0302089299556743</v>
      </c>
      <c r="K19" s="27">
        <f t="shared" si="2"/>
        <v>2.297317493898253</v>
      </c>
      <c r="L19" s="18"/>
    </row>
    <row r="20" spans="1:14">
      <c r="A20" s="16"/>
      <c r="B20" s="11" t="s">
        <v>24</v>
      </c>
      <c r="C20" s="25">
        <v>12.248666666666665</v>
      </c>
      <c r="D20" s="25">
        <v>9.4276666666666671</v>
      </c>
      <c r="E20" s="25">
        <v>9.7606666666666655</v>
      </c>
      <c r="F20" s="25">
        <v>20.269333333333332</v>
      </c>
      <c r="G20" s="26">
        <v>16.932666666666666</v>
      </c>
      <c r="H20" s="28">
        <f t="shared" si="0"/>
        <v>-16.461649782923292</v>
      </c>
      <c r="I20" s="27">
        <f t="shared" si="3"/>
        <v>107.66341096919612</v>
      </c>
      <c r="J20" s="28">
        <f t="shared" si="1"/>
        <v>2.9211779941528135</v>
      </c>
      <c r="K20" s="27">
        <f t="shared" si="2"/>
        <v>3.6207371875217707</v>
      </c>
      <c r="L20" s="18"/>
    </row>
    <row r="21" spans="1:14">
      <c r="A21" s="16"/>
      <c r="B21" s="11" t="s">
        <v>22</v>
      </c>
      <c r="C21" s="25">
        <v>6.3313333333333333</v>
      </c>
      <c r="D21" s="25">
        <v>6.1033333333333326</v>
      </c>
      <c r="E21" s="25">
        <v>8.3633333333333333</v>
      </c>
      <c r="F21" s="25">
        <v>12.799666666666667</v>
      </c>
      <c r="G21" s="26">
        <v>14.807666666666668</v>
      </c>
      <c r="H21" s="28">
        <f t="shared" si="0"/>
        <v>15.687908539284878</v>
      </c>
      <c r="I21" s="27">
        <f t="shared" si="3"/>
        <v>53.045037863690723</v>
      </c>
      <c r="J21" s="28">
        <f t="shared" si="1"/>
        <v>2.554578724246042</v>
      </c>
      <c r="K21" s="27">
        <f t="shared" si="2"/>
        <v>2.2864209851277542</v>
      </c>
      <c r="L21" s="18"/>
    </row>
    <row r="22" spans="1:14">
      <c r="A22" s="16"/>
      <c r="B22" s="11" t="s">
        <v>8</v>
      </c>
      <c r="C22" s="25">
        <v>10.851999999999999</v>
      </c>
      <c r="D22" s="25">
        <v>8.2330000000000005</v>
      </c>
      <c r="E22" s="25">
        <v>13.724666666666666</v>
      </c>
      <c r="F22" s="25">
        <v>11.518666666666666</v>
      </c>
      <c r="G22" s="26">
        <v>12.685333333333332</v>
      </c>
      <c r="H22" s="28">
        <f t="shared" si="0"/>
        <v>10.128487093413586</v>
      </c>
      <c r="I22" s="27">
        <f t="shared" si="3"/>
        <v>-16.073250109292271</v>
      </c>
      <c r="J22" s="28">
        <f t="shared" si="1"/>
        <v>2.1884395004818979</v>
      </c>
      <c r="K22" s="27">
        <f t="shared" si="2"/>
        <v>2.0575943009472817</v>
      </c>
      <c r="L22" s="18"/>
    </row>
    <row r="23" spans="1:14">
      <c r="A23" s="16"/>
      <c r="B23" s="11" t="s">
        <v>11</v>
      </c>
      <c r="C23" s="25">
        <v>6.3586666666666671</v>
      </c>
      <c r="D23" s="25">
        <v>6.7010000000000005</v>
      </c>
      <c r="E23" s="25">
        <v>7.0053333333333336</v>
      </c>
      <c r="F23" s="25">
        <v>9.5679999999999996</v>
      </c>
      <c r="G23" s="26">
        <v>8.5610000000000017</v>
      </c>
      <c r="H23" s="28">
        <f t="shared" si="0"/>
        <v>-10.524665551839441</v>
      </c>
      <c r="I23" s="27">
        <f t="shared" si="3"/>
        <v>36.581652074609813</v>
      </c>
      <c r="J23" s="28">
        <f t="shared" si="1"/>
        <v>1.4769206351397046</v>
      </c>
      <c r="K23" s="27">
        <f t="shared" si="2"/>
        <v>1.7091441953464168</v>
      </c>
      <c r="L23" s="18"/>
    </row>
    <row r="24" spans="1:14">
      <c r="A24" s="16"/>
      <c r="B24" s="11" t="s">
        <v>20</v>
      </c>
      <c r="C24" s="25">
        <v>6.3953333333333333</v>
      </c>
      <c r="D24" s="25">
        <v>5.7220000000000004</v>
      </c>
      <c r="E24" s="25">
        <v>6.5609999999999999</v>
      </c>
      <c r="F24" s="25">
        <v>6.1790000000000012</v>
      </c>
      <c r="G24" s="26">
        <v>8.2840000000000007</v>
      </c>
      <c r="H24" s="28">
        <f t="shared" si="0"/>
        <v>34.067001132869379</v>
      </c>
      <c r="I24" s="27">
        <f t="shared" si="3"/>
        <v>-5.8222831885383126</v>
      </c>
      <c r="J24" s="28">
        <f t="shared" si="1"/>
        <v>1.4291333420742101</v>
      </c>
      <c r="K24" s="27">
        <f t="shared" si="2"/>
        <v>1.1037627490641211</v>
      </c>
      <c r="L24" s="18"/>
    </row>
    <row r="25" spans="1:14">
      <c r="A25" s="16"/>
      <c r="B25" s="11" t="s">
        <v>23</v>
      </c>
      <c r="C25" s="25">
        <v>5.1093333333333337</v>
      </c>
      <c r="D25" s="25">
        <v>4.6906666666666661</v>
      </c>
      <c r="E25" s="25">
        <v>6.3389999999999995</v>
      </c>
      <c r="F25" s="25">
        <v>8.5146666666666686</v>
      </c>
      <c r="G25" s="26">
        <v>8.0540000000000003</v>
      </c>
      <c r="H25" s="28">
        <f t="shared" si="0"/>
        <v>-5.4102724710303978</v>
      </c>
      <c r="I25" s="27">
        <f t="shared" si="3"/>
        <v>34.321922490403352</v>
      </c>
      <c r="J25" s="28">
        <f t="shared" si="1"/>
        <v>1.3894543622725357</v>
      </c>
      <c r="K25" s="27">
        <f t="shared" si="2"/>
        <v>1.5209859018230518</v>
      </c>
      <c r="L25" s="18"/>
    </row>
    <row r="26" spans="1:14">
      <c r="A26" s="16"/>
      <c r="B26" s="11" t="s">
        <v>6</v>
      </c>
      <c r="C26" s="25">
        <v>13.399666666666667</v>
      </c>
      <c r="D26" s="25">
        <v>12.022666666666666</v>
      </c>
      <c r="E26" s="25">
        <v>8.7073333333333327</v>
      </c>
      <c r="F26" s="25">
        <v>11.337333333333333</v>
      </c>
      <c r="G26" s="26">
        <v>7.78</v>
      </c>
      <c r="H26" s="28">
        <f t="shared" si="0"/>
        <v>-31.377161001999298</v>
      </c>
      <c r="I26" s="27">
        <f t="shared" si="3"/>
        <v>30.204425388561383</v>
      </c>
      <c r="J26" s="28">
        <f t="shared" si="1"/>
        <v>1.3421846211174979</v>
      </c>
      <c r="K26" s="27">
        <f t="shared" si="2"/>
        <v>2.025202493454652</v>
      </c>
      <c r="L26" s="18"/>
    </row>
    <row r="27" spans="1:14">
      <c r="A27" s="16"/>
      <c r="B27" s="11" t="s">
        <v>9</v>
      </c>
      <c r="C27" s="25">
        <v>4.9646666666666661</v>
      </c>
      <c r="D27" s="25">
        <v>4.3683333333333332</v>
      </c>
      <c r="E27" s="25">
        <v>6.5676666666666668</v>
      </c>
      <c r="F27" s="25">
        <v>6.5493333333333332</v>
      </c>
      <c r="G27" s="26">
        <v>5.2039999999999997</v>
      </c>
      <c r="H27" s="28">
        <f t="shared" si="0"/>
        <v>-20.541530944625407</v>
      </c>
      <c r="I27" s="27">
        <f t="shared" si="3"/>
        <v>-0.27914530782114921</v>
      </c>
      <c r="J27" s="28">
        <f t="shared" si="1"/>
        <v>0.89778004733874794</v>
      </c>
      <c r="K27" s="27">
        <f t="shared" si="2"/>
        <v>1.169915870616165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118.70233333333334</v>
      </c>
      <c r="D13" s="26">
        <v>115.96233333333333</v>
      </c>
      <c r="E13" s="26">
        <v>122.18866666666668</v>
      </c>
      <c r="F13" s="26">
        <v>146.56633333333332</v>
      </c>
      <c r="G13" s="26">
        <v>139.93433333333334</v>
      </c>
      <c r="H13" s="28">
        <f t="shared" ref="H13:H27" si="0">IF(OR(OR(G13=0,F13=0),G13=""),"",(G13/F13-1)*100)</f>
        <v>-4.5249136340996809</v>
      </c>
      <c r="I13" s="27">
        <f>IF(OR(OR(G13=0,F13=0),F13=""),"",(F13/E13-1)*100)</f>
        <v>19.950841049087998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42.084666666666678</v>
      </c>
      <c r="D14" s="25">
        <f>D13-SUM(D15:D27)</f>
        <v>56.01166666666667</v>
      </c>
      <c r="E14" s="25">
        <f>E13-SUM(E15:E27)</f>
        <v>50.808999999999997</v>
      </c>
      <c r="F14" s="25">
        <f>F13-SUM(F15:F27)</f>
        <v>51.536333333333332</v>
      </c>
      <c r="G14" s="26">
        <f>G13-SUM(G15:G27)</f>
        <v>54.574666666666701</v>
      </c>
      <c r="H14" s="28">
        <f t="shared" si="0"/>
        <v>5.8955170785659927</v>
      </c>
      <c r="I14" s="27">
        <f>IF(OR(OR(G14=0,F14=0),F14=""),"",(F14/E14-1)*100)</f>
        <v>1.431504917107862</v>
      </c>
      <c r="J14" s="28">
        <f t="shared" si="1"/>
        <v>39.000197711783883</v>
      </c>
      <c r="K14" s="27">
        <f t="shared" si="2"/>
        <v>35.162463412470807</v>
      </c>
      <c r="L14" s="18"/>
    </row>
    <row r="15" spans="1:15">
      <c r="A15" s="16"/>
      <c r="B15" s="12" t="s">
        <v>5</v>
      </c>
      <c r="C15" s="109">
        <v>29.786666666666665</v>
      </c>
      <c r="D15" s="109">
        <v>22.208333333333332</v>
      </c>
      <c r="E15" s="109">
        <v>24.572333333333336</v>
      </c>
      <c r="F15" s="109">
        <v>41.269666666666666</v>
      </c>
      <c r="G15" s="109">
        <v>32.306999999999995</v>
      </c>
      <c r="H15" s="50">
        <f t="shared" si="0"/>
        <v>-21.717322650211223</v>
      </c>
      <c r="I15" s="36">
        <f t="shared" ref="I15:I27" si="3">IF(OR(OR(G15=0,F15=0),F15=""),"",(F15/E15-1)*100)</f>
        <v>67.951761466147545</v>
      </c>
      <c r="J15" s="50">
        <f t="shared" si="1"/>
        <v>23.087257594633666</v>
      </c>
      <c r="K15" s="36">
        <f t="shared" si="2"/>
        <v>28.157671498002045</v>
      </c>
      <c r="L15" s="18"/>
      <c r="N15" s="23" t="s">
        <v>5</v>
      </c>
      <c r="O15" s="34">
        <f>J15</f>
        <v>23.087257594633666</v>
      </c>
    </row>
    <row r="16" spans="1:15">
      <c r="A16" s="16"/>
      <c r="B16" s="11" t="s">
        <v>25</v>
      </c>
      <c r="C16" s="55">
        <v>9.0170000000000012</v>
      </c>
      <c r="D16" s="55">
        <v>9.8023333333333351</v>
      </c>
      <c r="E16" s="55">
        <v>13.296000000000001</v>
      </c>
      <c r="F16" s="55">
        <v>14.991666666666667</v>
      </c>
      <c r="G16" s="56">
        <v>12.270666666666665</v>
      </c>
      <c r="H16" s="28">
        <f t="shared" si="0"/>
        <v>-18.150083379655378</v>
      </c>
      <c r="I16" s="27">
        <f t="shared" si="3"/>
        <v>12.753208985158437</v>
      </c>
      <c r="J16" s="28">
        <f t="shared" si="1"/>
        <v>8.7688749246670437</v>
      </c>
      <c r="K16" s="27">
        <f t="shared" si="2"/>
        <v>10.228588193286772</v>
      </c>
      <c r="L16" s="18"/>
      <c r="N16" s="23" t="s">
        <v>40</v>
      </c>
      <c r="O16" s="34">
        <f>100-O15</f>
        <v>76.91274240536633</v>
      </c>
    </row>
    <row r="17" spans="1:14">
      <c r="A17" s="16"/>
      <c r="B17" s="11" t="s">
        <v>26</v>
      </c>
      <c r="C17" s="25">
        <v>9.2166666666666668</v>
      </c>
      <c r="D17" s="25">
        <v>7.2020000000000008</v>
      </c>
      <c r="E17" s="25">
        <v>7.8573333333333331</v>
      </c>
      <c r="F17" s="25">
        <v>7.3230000000000004</v>
      </c>
      <c r="G17" s="26">
        <v>7.8993333333333338</v>
      </c>
      <c r="H17" s="28">
        <f t="shared" si="0"/>
        <v>7.8701807091811293</v>
      </c>
      <c r="I17" s="27">
        <f t="shared" si="3"/>
        <v>-6.8004412014254108</v>
      </c>
      <c r="J17" s="28">
        <f t="shared" si="1"/>
        <v>5.6450287396707504</v>
      </c>
      <c r="K17" s="27">
        <f t="shared" si="2"/>
        <v>4.9963725184728647</v>
      </c>
      <c r="L17" s="18"/>
    </row>
    <row r="18" spans="1:14">
      <c r="A18" s="16"/>
      <c r="B18" s="11" t="s">
        <v>27</v>
      </c>
      <c r="C18" s="25">
        <v>8.5966666666666658</v>
      </c>
      <c r="D18" s="25">
        <v>4.774</v>
      </c>
      <c r="E18" s="25">
        <v>7.3946666666666667</v>
      </c>
      <c r="F18" s="25">
        <v>7.7396666666666674</v>
      </c>
      <c r="G18" s="26">
        <v>5.730666666666667</v>
      </c>
      <c r="H18" s="28">
        <f t="shared" si="0"/>
        <v>-25.957190232137471</v>
      </c>
      <c r="I18" s="27">
        <f t="shared" si="3"/>
        <v>4.6655247024882884</v>
      </c>
      <c r="J18" s="28">
        <f t="shared" si="1"/>
        <v>4.0952542025664416</v>
      </c>
      <c r="K18" s="27">
        <f t="shared" si="2"/>
        <v>5.2806579046120197</v>
      </c>
      <c r="L18" s="18"/>
    </row>
    <row r="19" spans="1:14">
      <c r="A19" s="16"/>
      <c r="B19" s="11" t="s">
        <v>24</v>
      </c>
      <c r="C19" s="25">
        <v>2.6760000000000002</v>
      </c>
      <c r="D19" s="25">
        <v>2.1053333333333337</v>
      </c>
      <c r="E19" s="25">
        <v>2.0246666666666666</v>
      </c>
      <c r="F19" s="25">
        <v>3.095333333333333</v>
      </c>
      <c r="G19" s="26">
        <v>4.187666666666666</v>
      </c>
      <c r="H19" s="28">
        <f t="shared" si="0"/>
        <v>35.289683394357098</v>
      </c>
      <c r="I19" s="27">
        <f t="shared" si="3"/>
        <v>52.881132696740195</v>
      </c>
      <c r="J19" s="28">
        <f t="shared" si="1"/>
        <v>2.9925941453491274</v>
      </c>
      <c r="K19" s="27">
        <f t="shared" si="2"/>
        <v>2.1118992765505498</v>
      </c>
      <c r="L19" s="18"/>
    </row>
    <row r="20" spans="1:14">
      <c r="A20" s="16"/>
      <c r="B20" s="11" t="s">
        <v>22</v>
      </c>
      <c r="C20" s="25">
        <v>1.1066666666666667</v>
      </c>
      <c r="D20" s="25">
        <v>1.1786666666666665</v>
      </c>
      <c r="E20" s="25">
        <v>1.4813333333333334</v>
      </c>
      <c r="F20" s="25">
        <v>2.2723333333333335</v>
      </c>
      <c r="G20" s="26">
        <v>3.7086666666666663</v>
      </c>
      <c r="H20" s="28">
        <f t="shared" si="0"/>
        <v>63.209623001320203</v>
      </c>
      <c r="I20" s="27">
        <f t="shared" si="3"/>
        <v>53.397839783978405</v>
      </c>
      <c r="J20" s="28">
        <f t="shared" si="1"/>
        <v>2.6502907316050619</v>
      </c>
      <c r="K20" s="27">
        <f t="shared" si="2"/>
        <v>1.550378781848492</v>
      </c>
      <c r="L20" s="18"/>
    </row>
    <row r="21" spans="1:14">
      <c r="A21" s="16"/>
      <c r="B21" s="11" t="s">
        <v>23</v>
      </c>
      <c r="C21" s="25">
        <v>1.2676666666666667</v>
      </c>
      <c r="D21" s="25">
        <v>1.1726666666666665</v>
      </c>
      <c r="E21" s="25">
        <v>2.6353333333333331</v>
      </c>
      <c r="F21" s="25">
        <v>2.0106666666666668</v>
      </c>
      <c r="G21" s="26">
        <v>3.4013333333333335</v>
      </c>
      <c r="H21" s="28">
        <f t="shared" si="0"/>
        <v>69.16445623342176</v>
      </c>
      <c r="I21" s="27">
        <f t="shared" si="3"/>
        <v>-23.703516316721462</v>
      </c>
      <c r="J21" s="28">
        <f t="shared" si="1"/>
        <v>2.4306639066419251</v>
      </c>
      <c r="K21" s="27">
        <f t="shared" si="2"/>
        <v>1.3718475593531032</v>
      </c>
      <c r="L21" s="18"/>
    </row>
    <row r="22" spans="1:14">
      <c r="A22" s="16"/>
      <c r="B22" s="11" t="s">
        <v>21</v>
      </c>
      <c r="C22" s="25">
        <v>3.7526666666666664</v>
      </c>
      <c r="D22" s="25">
        <v>2.0609999999999999</v>
      </c>
      <c r="E22" s="25">
        <v>2.4146666666666667</v>
      </c>
      <c r="F22" s="25">
        <v>3.5566666666666666</v>
      </c>
      <c r="G22" s="26">
        <v>3.2233333333333332</v>
      </c>
      <c r="H22" s="28">
        <f t="shared" si="0"/>
        <v>-9.3720712277413298</v>
      </c>
      <c r="I22" s="27">
        <f t="shared" si="3"/>
        <v>47.294312534511306</v>
      </c>
      <c r="J22" s="28">
        <f t="shared" si="1"/>
        <v>2.3034613854593702</v>
      </c>
      <c r="K22" s="27">
        <f t="shared" si="2"/>
        <v>2.4266600560838212</v>
      </c>
      <c r="L22" s="18"/>
    </row>
    <row r="23" spans="1:14">
      <c r="A23" s="16"/>
      <c r="B23" s="11" t="s">
        <v>8</v>
      </c>
      <c r="C23" s="25">
        <v>2.2196666666666665</v>
      </c>
      <c r="D23" s="25">
        <v>1.9610000000000001</v>
      </c>
      <c r="E23" s="25">
        <v>2.089</v>
      </c>
      <c r="F23" s="25">
        <v>2.8303333333333334</v>
      </c>
      <c r="G23" s="26">
        <v>3.0893333333333337</v>
      </c>
      <c r="H23" s="28">
        <f t="shared" si="0"/>
        <v>9.1508656224237548</v>
      </c>
      <c r="I23" s="27">
        <f t="shared" si="3"/>
        <v>35.487474070528165</v>
      </c>
      <c r="J23" s="28">
        <f t="shared" si="1"/>
        <v>2.2077021841196944</v>
      </c>
      <c r="K23" s="27">
        <f t="shared" si="2"/>
        <v>1.9310937709660474</v>
      </c>
      <c r="L23" s="18"/>
    </row>
    <row r="24" spans="1:14">
      <c r="A24" s="16"/>
      <c r="B24" s="11" t="s">
        <v>6</v>
      </c>
      <c r="C24" s="25">
        <v>4.6326666666666663</v>
      </c>
      <c r="D24" s="25">
        <v>2.6073333333333331</v>
      </c>
      <c r="E24" s="25">
        <v>2.7746666666666666</v>
      </c>
      <c r="F24" s="25">
        <v>2.673</v>
      </c>
      <c r="G24" s="26">
        <v>2.9496666666666669</v>
      </c>
      <c r="H24" s="28">
        <f t="shared" si="0"/>
        <v>10.35041775782517</v>
      </c>
      <c r="I24" s="27">
        <f t="shared" si="3"/>
        <v>-3.6641037962517942</v>
      </c>
      <c r="J24" s="28">
        <f t="shared" si="1"/>
        <v>2.107893464315405</v>
      </c>
      <c r="K24" s="27">
        <f t="shared" si="2"/>
        <v>1.823747609159903</v>
      </c>
      <c r="L24" s="18"/>
    </row>
    <row r="25" spans="1:14">
      <c r="A25" s="16"/>
      <c r="B25" s="11" t="s">
        <v>20</v>
      </c>
      <c r="C25" s="25">
        <v>1.4503333333333333</v>
      </c>
      <c r="D25" s="25">
        <v>1.19</v>
      </c>
      <c r="E25" s="25">
        <v>1.2066666666666668</v>
      </c>
      <c r="F25" s="25">
        <v>2.0993333333333335</v>
      </c>
      <c r="G25" s="26">
        <v>2.4943333333333335</v>
      </c>
      <c r="H25" s="28">
        <f t="shared" si="0"/>
        <v>18.815496983169268</v>
      </c>
      <c r="I25" s="27">
        <f t="shared" si="3"/>
        <v>73.97790055248619</v>
      </c>
      <c r="J25" s="28">
        <f t="shared" si="1"/>
        <v>1.7825027453353119</v>
      </c>
      <c r="K25" s="27">
        <f t="shared" si="2"/>
        <v>1.4323434895235152</v>
      </c>
      <c r="L25" s="18"/>
    </row>
    <row r="26" spans="1:14">
      <c r="A26" s="16"/>
      <c r="B26" s="11" t="s">
        <v>11</v>
      </c>
      <c r="C26" s="25">
        <v>1.631</v>
      </c>
      <c r="D26" s="25">
        <v>2.17</v>
      </c>
      <c r="E26" s="25">
        <v>2.2856666666666663</v>
      </c>
      <c r="F26" s="25">
        <v>3.63</v>
      </c>
      <c r="G26" s="26">
        <v>2.3676666666666666</v>
      </c>
      <c r="H26" s="28">
        <f t="shared" si="0"/>
        <v>-34.775022956841141</v>
      </c>
      <c r="I26" s="27">
        <f t="shared" si="3"/>
        <v>58.815808662680503</v>
      </c>
      <c r="J26" s="28">
        <f t="shared" si="1"/>
        <v>1.6919840973027824</v>
      </c>
      <c r="K26" s="27">
        <f t="shared" si="2"/>
        <v>2.4766942840443122</v>
      </c>
      <c r="L26" s="18"/>
    </row>
    <row r="27" spans="1:14">
      <c r="A27" s="16"/>
      <c r="B27" s="11" t="s">
        <v>9</v>
      </c>
      <c r="C27" s="25">
        <v>1.264</v>
      </c>
      <c r="D27" s="25">
        <v>1.5179999999999998</v>
      </c>
      <c r="E27" s="25">
        <v>1.3473333333333333</v>
      </c>
      <c r="F27" s="25">
        <v>1.5383333333333333</v>
      </c>
      <c r="G27" s="26">
        <v>1.73</v>
      </c>
      <c r="H27" s="28">
        <f t="shared" si="0"/>
        <v>12.459371614301196</v>
      </c>
      <c r="I27" s="27">
        <f t="shared" si="3"/>
        <v>14.176150420583866</v>
      </c>
      <c r="J27" s="28">
        <f t="shared" si="1"/>
        <v>1.2362941665495482</v>
      </c>
      <c r="K27" s="27">
        <f t="shared" si="2"/>
        <v>1.0495816456257576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17.257666666666669</v>
      </c>
      <c r="D13" s="26">
        <v>24.747666666666664</v>
      </c>
      <c r="E13" s="26">
        <v>17.915333333333333</v>
      </c>
      <c r="F13" s="26">
        <v>26.663666666666668</v>
      </c>
      <c r="G13" s="26">
        <v>23.104666666666663</v>
      </c>
      <c r="H13" s="28">
        <f t="shared" ref="H13:H27" si="0">IF(OR(OR(G13=0,F13=0),G13=""),"",(G13/F13-1)*100)</f>
        <v>-13.347751622057501</v>
      </c>
      <c r="I13" s="27">
        <f>IF(OR(OR(G13=0,F13=0),F13=""),"",(F13/E13-1)*100)</f>
        <v>48.831540951884797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3.0680000000000014</v>
      </c>
      <c r="D14" s="25">
        <f>D13-SUM(D15:D27)</f>
        <v>3.9836666666666609</v>
      </c>
      <c r="E14" s="25">
        <f>E13-SUM(E15:E27)</f>
        <v>8.1466666666666647</v>
      </c>
      <c r="F14" s="25">
        <f>F13-SUM(F15:F27)</f>
        <v>5.9020000000000046</v>
      </c>
      <c r="G14" s="26">
        <f>G13-SUM(G15:G27)</f>
        <v>6.9809999999999981</v>
      </c>
      <c r="H14" s="28">
        <f t="shared" si="0"/>
        <v>18.281938325991078</v>
      </c>
      <c r="I14" s="27">
        <f>IF(OR(OR(G14=0,F14=0),F14=""),"",(F14/E14-1)*100)</f>
        <v>-27.553191489361627</v>
      </c>
      <c r="J14" s="28">
        <f t="shared" si="1"/>
        <v>30.214675245982047</v>
      </c>
      <c r="K14" s="27">
        <f t="shared" si="2"/>
        <v>22.134990186395985</v>
      </c>
      <c r="L14" s="18"/>
    </row>
    <row r="15" spans="1:15">
      <c r="A15" s="16"/>
      <c r="B15" s="12" t="s">
        <v>5</v>
      </c>
      <c r="C15" s="109">
        <v>5.8843333333333332</v>
      </c>
      <c r="D15" s="109">
        <v>13.045666666666667</v>
      </c>
      <c r="E15" s="109">
        <v>4.9110000000000005</v>
      </c>
      <c r="F15" s="109">
        <v>13.438666666666668</v>
      </c>
      <c r="G15" s="109">
        <v>6.7039999999999997</v>
      </c>
      <c r="H15" s="50">
        <f t="shared" si="0"/>
        <v>-50.114098620894929</v>
      </c>
      <c r="I15" s="36">
        <f t="shared" ref="I15:I27" si="3">IF(OR(OR(G15=0,F15=0),F15=""),"",(F15/E15-1)*100)</f>
        <v>173.64420009502476</v>
      </c>
      <c r="J15" s="50">
        <f t="shared" si="1"/>
        <v>29.01578324725164</v>
      </c>
      <c r="K15" s="36">
        <f t="shared" si="2"/>
        <v>50.400670075383481</v>
      </c>
      <c r="L15" s="18"/>
      <c r="N15" s="23" t="s">
        <v>5</v>
      </c>
      <c r="O15" s="34">
        <f>J15</f>
        <v>29.01578324725164</v>
      </c>
    </row>
    <row r="16" spans="1:15">
      <c r="A16" s="16"/>
      <c r="B16" s="11" t="s">
        <v>25</v>
      </c>
      <c r="C16" s="55">
        <v>2.0156666666666667</v>
      </c>
      <c r="D16" s="55">
        <v>2.2146666666666666</v>
      </c>
      <c r="E16" s="55">
        <v>1.284</v>
      </c>
      <c r="F16" s="55">
        <v>1.8566666666666667</v>
      </c>
      <c r="G16" s="56">
        <v>2.4943333333333335</v>
      </c>
      <c r="H16" s="28">
        <f t="shared" si="0"/>
        <v>34.344703770197491</v>
      </c>
      <c r="I16" s="27">
        <f t="shared" si="3"/>
        <v>44.600207684319827</v>
      </c>
      <c r="J16" s="28">
        <f t="shared" si="1"/>
        <v>10.795798828519493</v>
      </c>
      <c r="K16" s="27">
        <f t="shared" si="2"/>
        <v>6.9632833693790541</v>
      </c>
      <c r="L16" s="18"/>
      <c r="N16" s="23" t="s">
        <v>40</v>
      </c>
      <c r="O16" s="34">
        <f>100-O15</f>
        <v>70.984216752748353</v>
      </c>
    </row>
    <row r="17" spans="1:14">
      <c r="A17" s="16"/>
      <c r="B17" s="11" t="s">
        <v>26</v>
      </c>
      <c r="C17" s="25">
        <v>0.77933333333333332</v>
      </c>
      <c r="D17" s="25">
        <v>1.3756666666666668</v>
      </c>
      <c r="E17" s="25">
        <v>0.74333333333333329</v>
      </c>
      <c r="F17" s="25">
        <v>1.8913333333333331</v>
      </c>
      <c r="G17" s="26">
        <v>2.0076666666666667</v>
      </c>
      <c r="H17" s="28">
        <f t="shared" si="0"/>
        <v>6.150863588297506</v>
      </c>
      <c r="I17" s="27">
        <f t="shared" si="3"/>
        <v>154.43946188340806</v>
      </c>
      <c r="J17" s="28">
        <f t="shared" si="1"/>
        <v>8.6894422483192439</v>
      </c>
      <c r="K17" s="27">
        <f t="shared" si="2"/>
        <v>7.0932979960245515</v>
      </c>
      <c r="L17" s="18"/>
    </row>
    <row r="18" spans="1:14">
      <c r="A18" s="16"/>
      <c r="B18" s="11" t="s">
        <v>8</v>
      </c>
      <c r="C18" s="25">
        <v>0.53233333333333333</v>
      </c>
      <c r="D18" s="25">
        <v>0.46233333333333332</v>
      </c>
      <c r="E18" s="25">
        <v>0.88400000000000001</v>
      </c>
      <c r="F18" s="25">
        <v>0.16466666666666666</v>
      </c>
      <c r="G18" s="26">
        <v>0.7596666666666666</v>
      </c>
      <c r="H18" s="28">
        <f t="shared" si="0"/>
        <v>361.33603238866397</v>
      </c>
      <c r="I18" s="27">
        <f t="shared" si="3"/>
        <v>-81.372549019607845</v>
      </c>
      <c r="J18" s="28">
        <f t="shared" si="1"/>
        <v>3.2879360590934015</v>
      </c>
      <c r="K18" s="27">
        <f t="shared" si="2"/>
        <v>0.61756947656611361</v>
      </c>
      <c r="L18" s="18"/>
    </row>
    <row r="19" spans="1:14">
      <c r="A19" s="16"/>
      <c r="B19" s="11" t="s">
        <v>6</v>
      </c>
      <c r="C19" s="25">
        <v>0.63</v>
      </c>
      <c r="D19" s="25">
        <v>0.34066666666666667</v>
      </c>
      <c r="E19" s="25">
        <v>0.21766666666666667</v>
      </c>
      <c r="F19" s="25">
        <v>0.36366666666666664</v>
      </c>
      <c r="G19" s="26">
        <v>0.75166666666666659</v>
      </c>
      <c r="H19" s="28">
        <f t="shared" si="0"/>
        <v>106.69110907424381</v>
      </c>
      <c r="I19" s="27">
        <f t="shared" si="3"/>
        <v>67.075038284839181</v>
      </c>
      <c r="J19" s="28">
        <f t="shared" si="1"/>
        <v>3.2533110194188768</v>
      </c>
      <c r="K19" s="27">
        <f t="shared" si="2"/>
        <v>1.3639034391369027</v>
      </c>
      <c r="L19" s="18"/>
    </row>
    <row r="20" spans="1:14">
      <c r="A20" s="16"/>
      <c r="B20" s="11" t="s">
        <v>27</v>
      </c>
      <c r="C20" s="25">
        <v>2.2759999999999998</v>
      </c>
      <c r="D20" s="25">
        <v>1.256</v>
      </c>
      <c r="E20" s="25">
        <v>0.19033333333333333</v>
      </c>
      <c r="F20" s="25">
        <v>0.39700000000000002</v>
      </c>
      <c r="G20" s="26">
        <v>0.72166666666666668</v>
      </c>
      <c r="H20" s="28">
        <f t="shared" si="0"/>
        <v>81.780016792611249</v>
      </c>
      <c r="I20" s="27"/>
      <c r="J20" s="28">
        <f t="shared" si="1"/>
        <v>3.1234671206394093</v>
      </c>
      <c r="K20" s="27">
        <f t="shared" si="2"/>
        <v>1.4889175032191122</v>
      </c>
      <c r="L20" s="18"/>
    </row>
    <row r="21" spans="1:14">
      <c r="A21" s="16"/>
      <c r="B21" s="11" t="s">
        <v>24</v>
      </c>
      <c r="C21" s="25">
        <v>0.20566666666666666</v>
      </c>
      <c r="D21" s="25">
        <v>0.38166666666666665</v>
      </c>
      <c r="E21" s="25">
        <v>0.29233333333333333</v>
      </c>
      <c r="F21" s="25">
        <v>0.69200000000000006</v>
      </c>
      <c r="G21" s="26">
        <v>0.69</v>
      </c>
      <c r="H21" s="28">
        <f t="shared" si="0"/>
        <v>-0.28901734104047616</v>
      </c>
      <c r="I21" s="27">
        <f t="shared" si="3"/>
        <v>136.71607753705817</v>
      </c>
      <c r="J21" s="28">
        <f t="shared" si="1"/>
        <v>2.9864096719277491</v>
      </c>
      <c r="K21" s="27">
        <f t="shared" si="2"/>
        <v>2.5952919703466639</v>
      </c>
      <c r="L21" s="18"/>
    </row>
    <row r="22" spans="1:14">
      <c r="A22" s="16"/>
      <c r="B22" s="11" t="s">
        <v>21</v>
      </c>
      <c r="C22" s="25">
        <v>0.36166666666666664</v>
      </c>
      <c r="D22" s="25">
        <v>0.69366666666666676</v>
      </c>
      <c r="E22" s="25">
        <v>0.34200000000000003</v>
      </c>
      <c r="F22" s="25">
        <v>0.88233333333333341</v>
      </c>
      <c r="G22" s="26">
        <v>0.64200000000000002</v>
      </c>
      <c r="H22" s="28">
        <f t="shared" si="0"/>
        <v>-27.238383075179449</v>
      </c>
      <c r="I22" s="27">
        <f t="shared" si="3"/>
        <v>157.99220272904483</v>
      </c>
      <c r="J22" s="28">
        <f t="shared" si="1"/>
        <v>2.7786594338806019</v>
      </c>
      <c r="K22" s="27">
        <f t="shared" si="2"/>
        <v>3.3091222762560788</v>
      </c>
      <c r="L22" s="18"/>
    </row>
    <row r="23" spans="1:14">
      <c r="A23" s="16"/>
      <c r="B23" s="11" t="s">
        <v>20</v>
      </c>
      <c r="C23" s="25">
        <v>0.23266666666666666</v>
      </c>
      <c r="D23" s="25">
        <v>0.46900000000000003</v>
      </c>
      <c r="E23" s="25">
        <v>5.0666666666666665E-2</v>
      </c>
      <c r="F23" s="25">
        <v>0.126</v>
      </c>
      <c r="G23" s="26">
        <v>0.4463333333333333</v>
      </c>
      <c r="H23" s="28">
        <f t="shared" si="0"/>
        <v>254.2328042328042</v>
      </c>
      <c r="I23" s="27">
        <f t="shared" si="3"/>
        <v>148.68421052631581</v>
      </c>
      <c r="J23" s="28">
        <f t="shared" si="1"/>
        <v>1.9317886718411867</v>
      </c>
      <c r="K23" s="27">
        <f t="shared" si="2"/>
        <v>0.47255316223075094</v>
      </c>
      <c r="L23" s="18"/>
    </row>
    <row r="24" spans="1:14">
      <c r="A24" s="16"/>
      <c r="B24" s="11" t="s">
        <v>23</v>
      </c>
      <c r="C24" s="25">
        <v>0.53633333333333333</v>
      </c>
      <c r="D24" s="25">
        <v>0.13799999999999998</v>
      </c>
      <c r="E24" s="25">
        <v>0.23499999999999999</v>
      </c>
      <c r="F24" s="25">
        <v>0.39433333333333337</v>
      </c>
      <c r="G24" s="26">
        <v>0.34699999999999998</v>
      </c>
      <c r="H24" s="28">
        <f t="shared" si="0"/>
        <v>-12.003381234150478</v>
      </c>
      <c r="I24" s="27">
        <f t="shared" si="3"/>
        <v>67.801418439716343</v>
      </c>
      <c r="J24" s="28">
        <f t="shared" si="1"/>
        <v>1.5018610958825058</v>
      </c>
      <c r="K24" s="27">
        <f t="shared" si="2"/>
        <v>1.4789163780925354</v>
      </c>
      <c r="L24" s="18"/>
    </row>
    <row r="25" spans="1:14">
      <c r="A25" s="16"/>
      <c r="B25" s="11" t="s">
        <v>11</v>
      </c>
      <c r="C25" s="25">
        <v>0.19799999999999998</v>
      </c>
      <c r="D25" s="25">
        <v>0.17833333333333334</v>
      </c>
      <c r="E25" s="25">
        <v>0.25166666666666665</v>
      </c>
      <c r="F25" s="25">
        <v>0.20966666666666667</v>
      </c>
      <c r="G25" s="26">
        <v>0.30299999999999999</v>
      </c>
      <c r="H25" s="28">
        <f t="shared" si="0"/>
        <v>44.515103338632755</v>
      </c>
      <c r="I25" s="27">
        <f t="shared" si="3"/>
        <v>-16.688741721854296</v>
      </c>
      <c r="J25" s="28">
        <f t="shared" si="1"/>
        <v>1.3114233776726203</v>
      </c>
      <c r="K25" s="27">
        <f t="shared" si="2"/>
        <v>0.78633846307709609</v>
      </c>
      <c r="L25" s="18"/>
    </row>
    <row r="26" spans="1:14">
      <c r="A26" s="16"/>
      <c r="B26" s="11" t="s">
        <v>9</v>
      </c>
      <c r="C26" s="25">
        <v>7.6666666666666675E-2</v>
      </c>
      <c r="D26" s="25">
        <v>0.20833333333333334</v>
      </c>
      <c r="E26" s="25">
        <v>0.25</v>
      </c>
      <c r="F26" s="25">
        <v>9.2000000000000012E-2</v>
      </c>
      <c r="G26" s="26">
        <v>0.25633333333333336</v>
      </c>
      <c r="H26" s="28">
        <f t="shared" si="0"/>
        <v>178.62318840579707</v>
      </c>
      <c r="I26" s="27">
        <f t="shared" si="3"/>
        <v>-63.199999999999989</v>
      </c>
      <c r="J26" s="28">
        <f t="shared" si="1"/>
        <v>1.1094439795712268</v>
      </c>
      <c r="K26" s="27">
        <f t="shared" si="2"/>
        <v>0.34503881686689752</v>
      </c>
      <c r="L26" s="18"/>
    </row>
    <row r="27" spans="1:14">
      <c r="A27" s="16"/>
      <c r="B27" s="11" t="s">
        <v>22</v>
      </c>
      <c r="C27" s="25">
        <v>0.46100000000000002</v>
      </c>
      <c r="D27" s="25">
        <v>0</v>
      </c>
      <c r="E27" s="25">
        <v>0.11666666666666665</v>
      </c>
      <c r="F27" s="25">
        <v>0.25333333333333335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0.95010688702479029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96" t="s">
        <v>139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8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8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28</v>
      </c>
      <c r="C13" s="26">
        <v>124.096</v>
      </c>
      <c r="D13" s="26">
        <v>90.530333333333331</v>
      </c>
      <c r="E13" s="26">
        <v>112.96166666666666</v>
      </c>
      <c r="F13" s="26">
        <v>134.411</v>
      </c>
      <c r="G13" s="26">
        <v>111.96366666666667</v>
      </c>
      <c r="H13" s="28">
        <f t="shared" ref="H13:H27" si="0">IF(OR(OR(G13=0,F13=0),G13=""),"",(G13/F13-1)*100)</f>
        <v>-16.700518062757762</v>
      </c>
      <c r="I13" s="27">
        <f>IF(OR(OR(G13=0,F13=0),F13=""),"",(F13/E13-1)*100)</f>
        <v>18.98815232305946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31</v>
      </c>
      <c r="C14" s="25">
        <f>C13-SUM(C15:C27)</f>
        <v>40.799333333333337</v>
      </c>
      <c r="D14" s="25">
        <f>D13-SUM(D15:D27)</f>
        <v>25.947666666666677</v>
      </c>
      <c r="E14" s="25">
        <f>E13-SUM(E15:E27)</f>
        <v>32.46933333333331</v>
      </c>
      <c r="F14" s="25">
        <f>F13-SUM(F15:F27)</f>
        <v>43.733000000000018</v>
      </c>
      <c r="G14" s="26">
        <f>G13-SUM(G15:G27)</f>
        <v>41.647999999999996</v>
      </c>
      <c r="H14" s="28">
        <f t="shared" si="0"/>
        <v>-4.767566825966707</v>
      </c>
      <c r="I14" s="27">
        <f>IF(OR(OR(G14=0,F14=0),F14=""),"",(F14/E14-1)*100)</f>
        <v>34.69016918528267</v>
      </c>
      <c r="J14" s="28">
        <f t="shared" si="1"/>
        <v>37.197781423140242</v>
      </c>
      <c r="K14" s="27">
        <f t="shared" si="2"/>
        <v>32.53677154399567</v>
      </c>
      <c r="L14" s="18"/>
    </row>
    <row r="15" spans="1:18">
      <c r="A15" s="16"/>
      <c r="B15" s="12" t="s">
        <v>5</v>
      </c>
      <c r="C15" s="109">
        <v>39.260333333333335</v>
      </c>
      <c r="D15" s="109">
        <v>31.937333333333331</v>
      </c>
      <c r="E15" s="109">
        <v>34.343333333333334</v>
      </c>
      <c r="F15" s="109">
        <v>42.269333333333329</v>
      </c>
      <c r="G15" s="109">
        <v>25.950666666666667</v>
      </c>
      <c r="H15" s="50">
        <f t="shared" si="0"/>
        <v>-38.606397072739881</v>
      </c>
      <c r="I15" s="36">
        <f t="shared" ref="I15:I27" si="3">IF(OR(OR(G15=0,F15=0),F15=""),"",(F15/E15-1)*100)</f>
        <v>23.07871493739686</v>
      </c>
      <c r="J15" s="50">
        <f t="shared" si="1"/>
        <v>23.177757070001874</v>
      </c>
      <c r="K15" s="36">
        <f t="shared" si="2"/>
        <v>31.447822970838196</v>
      </c>
      <c r="L15" s="18"/>
      <c r="N15" s="23" t="s">
        <v>5</v>
      </c>
      <c r="O15" s="34">
        <f>J15</f>
        <v>23.177757070001874</v>
      </c>
      <c r="R15" s="122"/>
    </row>
    <row r="16" spans="1:18">
      <c r="A16" s="16"/>
      <c r="B16" s="11" t="s">
        <v>25</v>
      </c>
      <c r="C16" s="55">
        <v>13.168333333333335</v>
      </c>
      <c r="D16" s="55">
        <v>10.761666666666665</v>
      </c>
      <c r="E16" s="55">
        <v>14.927666666666667</v>
      </c>
      <c r="F16" s="55">
        <v>17.233999999999998</v>
      </c>
      <c r="G16" s="56">
        <v>13.901000000000002</v>
      </c>
      <c r="H16" s="28">
        <f t="shared" si="0"/>
        <v>-19.33967738191944</v>
      </c>
      <c r="I16" s="27">
        <f t="shared" si="3"/>
        <v>15.450059174240206</v>
      </c>
      <c r="J16" s="28">
        <f t="shared" si="1"/>
        <v>12.415634833919338</v>
      </c>
      <c r="K16" s="27">
        <f t="shared" si="2"/>
        <v>12.821867257888117</v>
      </c>
      <c r="L16" s="18"/>
      <c r="N16" s="23" t="s">
        <v>40</v>
      </c>
      <c r="O16" s="34">
        <f>100-O15</f>
        <v>76.822242929998126</v>
      </c>
    </row>
    <row r="17" spans="1:14">
      <c r="A17" s="16"/>
      <c r="B17" s="11" t="s">
        <v>26</v>
      </c>
      <c r="C17" s="25">
        <v>7.9733333333333327</v>
      </c>
      <c r="D17" s="25">
        <v>6.9393333333333338</v>
      </c>
      <c r="E17" s="25">
        <v>13.857666666666667</v>
      </c>
      <c r="F17" s="25">
        <v>12.347666666666667</v>
      </c>
      <c r="G17" s="26">
        <v>5.8633333333333333</v>
      </c>
      <c r="H17" s="28">
        <f t="shared" si="0"/>
        <v>-52.51464514213211</v>
      </c>
      <c r="I17" s="27">
        <f t="shared" si="3"/>
        <v>-10.896495321482691</v>
      </c>
      <c r="J17" s="28">
        <f t="shared" si="1"/>
        <v>5.2368178962818295</v>
      </c>
      <c r="K17" s="27">
        <f t="shared" si="2"/>
        <v>9.1865001128379884</v>
      </c>
      <c r="L17" s="18"/>
    </row>
    <row r="18" spans="1:14">
      <c r="A18" s="16"/>
      <c r="B18" s="11" t="s">
        <v>21</v>
      </c>
      <c r="C18" s="25">
        <v>3.5790000000000006</v>
      </c>
      <c r="D18" s="25">
        <v>1.8516666666666668</v>
      </c>
      <c r="E18" s="25">
        <v>2.5856666666666666</v>
      </c>
      <c r="F18" s="25">
        <v>2.452</v>
      </c>
      <c r="G18" s="26">
        <v>5.5096666666666669</v>
      </c>
      <c r="H18" s="28">
        <f t="shared" si="0"/>
        <v>124.70092441544321</v>
      </c>
      <c r="I18" s="27">
        <f t="shared" si="3"/>
        <v>-5.1695243006316893</v>
      </c>
      <c r="J18" s="28">
        <f t="shared" si="1"/>
        <v>4.9209416149881964</v>
      </c>
      <c r="K18" s="27">
        <f t="shared" si="2"/>
        <v>1.8242554552826777</v>
      </c>
      <c r="L18" s="18"/>
    </row>
    <row r="19" spans="1:14">
      <c r="A19" s="16"/>
      <c r="B19" s="11" t="s">
        <v>27</v>
      </c>
      <c r="C19" s="25">
        <v>5.1006666666666662</v>
      </c>
      <c r="D19" s="25">
        <v>3.2696666666666672</v>
      </c>
      <c r="E19" s="25">
        <v>3.3323333333333331</v>
      </c>
      <c r="F19" s="25">
        <v>3.2186666666666661</v>
      </c>
      <c r="G19" s="26">
        <v>3.5623333333333331</v>
      </c>
      <c r="H19" s="28">
        <f t="shared" si="0"/>
        <v>10.677299088649562</v>
      </c>
      <c r="I19" s="27">
        <f t="shared" si="3"/>
        <v>-3.4110233069921114</v>
      </c>
      <c r="J19" s="28">
        <f t="shared" si="1"/>
        <v>3.1816869162912966</v>
      </c>
      <c r="K19" s="27">
        <f t="shared" si="2"/>
        <v>2.3946452795282127</v>
      </c>
      <c r="L19" s="18"/>
    </row>
    <row r="20" spans="1:14">
      <c r="A20" s="16"/>
      <c r="B20" s="11" t="s">
        <v>8</v>
      </c>
      <c r="C20" s="25">
        <v>2.6736666666666671</v>
      </c>
      <c r="D20" s="25">
        <v>1.5756666666666668</v>
      </c>
      <c r="E20" s="25">
        <v>2.529666666666667</v>
      </c>
      <c r="F20" s="25">
        <v>2.9663333333333335</v>
      </c>
      <c r="G20" s="26">
        <v>3.5229999999999997</v>
      </c>
      <c r="H20" s="28">
        <f t="shared" si="0"/>
        <v>18.76615350039328</v>
      </c>
      <c r="I20" s="27">
        <f t="shared" si="3"/>
        <v>17.261826327579378</v>
      </c>
      <c r="J20" s="28">
        <f t="shared" si="1"/>
        <v>3.1465564721888946</v>
      </c>
      <c r="K20" s="27">
        <f t="shared" si="2"/>
        <v>2.2069126286787042</v>
      </c>
      <c r="L20" s="18"/>
    </row>
    <row r="21" spans="1:14">
      <c r="A21" s="16"/>
      <c r="B21" s="11" t="s">
        <v>24</v>
      </c>
      <c r="C21" s="25">
        <v>2.7396666666666669</v>
      </c>
      <c r="D21" s="25">
        <v>1.9483333333333333</v>
      </c>
      <c r="E21" s="25">
        <v>1.365</v>
      </c>
      <c r="F21" s="25">
        <v>2.3119999999999998</v>
      </c>
      <c r="G21" s="26">
        <v>3.492666666666667</v>
      </c>
      <c r="H21" s="28">
        <f t="shared" si="0"/>
        <v>51.066897347174198</v>
      </c>
      <c r="I21" s="27">
        <f t="shared" si="3"/>
        <v>69.377289377289372</v>
      </c>
      <c r="J21" s="28">
        <f t="shared" si="1"/>
        <v>3.1194643500421271</v>
      </c>
      <c r="K21" s="27">
        <f t="shared" si="2"/>
        <v>1.7200973134639277</v>
      </c>
      <c r="L21" s="18"/>
    </row>
    <row r="22" spans="1:14">
      <c r="A22" s="16"/>
      <c r="B22" s="11" t="s">
        <v>22</v>
      </c>
      <c r="C22" s="25">
        <v>1.1953333333333334</v>
      </c>
      <c r="D22" s="25">
        <v>0.84433333333333327</v>
      </c>
      <c r="E22" s="25">
        <v>1.2343333333333333</v>
      </c>
      <c r="F22" s="25">
        <v>1.3786666666666667</v>
      </c>
      <c r="G22" s="26">
        <v>1.6296666666666664</v>
      </c>
      <c r="H22" s="28">
        <f t="shared" si="0"/>
        <v>18.205996131528025</v>
      </c>
      <c r="I22" s="27">
        <f t="shared" si="3"/>
        <v>11.6932217121253</v>
      </c>
      <c r="J22" s="28">
        <f t="shared" si="1"/>
        <v>1.4555317052258021</v>
      </c>
      <c r="K22" s="27">
        <f t="shared" si="2"/>
        <v>1.025709701338928</v>
      </c>
      <c r="L22" s="18"/>
    </row>
    <row r="23" spans="1:14">
      <c r="A23" s="16"/>
      <c r="B23" s="11" t="s">
        <v>6</v>
      </c>
      <c r="C23" s="25">
        <v>3.464</v>
      </c>
      <c r="D23" s="25">
        <v>1.9423333333333332</v>
      </c>
      <c r="E23" s="25">
        <v>1.9350000000000001</v>
      </c>
      <c r="F23" s="25">
        <v>1.7536666666666665</v>
      </c>
      <c r="G23" s="26">
        <v>1.5906666666666667</v>
      </c>
      <c r="H23" s="28">
        <f t="shared" si="0"/>
        <v>-9.2948108724576919</v>
      </c>
      <c r="I23" s="27">
        <f t="shared" si="3"/>
        <v>-9.3712316968131084</v>
      </c>
      <c r="J23" s="28">
        <f t="shared" si="1"/>
        <v>1.4206989767513867</v>
      </c>
      <c r="K23" s="27">
        <f t="shared" si="2"/>
        <v>1.3047047240677225</v>
      </c>
      <c r="L23" s="18"/>
    </row>
    <row r="24" spans="1:14">
      <c r="A24" s="16"/>
      <c r="B24" s="11" t="s">
        <v>11</v>
      </c>
      <c r="C24" s="25">
        <v>0.88</v>
      </c>
      <c r="D24" s="25">
        <v>0.69366666666666665</v>
      </c>
      <c r="E24" s="25">
        <v>1.3036666666666668</v>
      </c>
      <c r="F24" s="25">
        <v>0.77300000000000002</v>
      </c>
      <c r="G24" s="26">
        <v>1.5580000000000001</v>
      </c>
      <c r="H24" s="28">
        <f t="shared" si="0"/>
        <v>101.5523932729625</v>
      </c>
      <c r="I24" s="27">
        <f t="shared" si="3"/>
        <v>-40.705701866530298</v>
      </c>
      <c r="J24" s="28">
        <f t="shared" si="1"/>
        <v>1.3915228452087136</v>
      </c>
      <c r="K24" s="27">
        <f t="shared" si="2"/>
        <v>0.57510174018495508</v>
      </c>
      <c r="L24" s="18"/>
    </row>
    <row r="25" spans="1:14">
      <c r="A25" s="16"/>
      <c r="B25" s="11" t="s">
        <v>20</v>
      </c>
      <c r="C25" s="25">
        <v>1.2253333333333334</v>
      </c>
      <c r="D25" s="25">
        <v>1.3343333333333334</v>
      </c>
      <c r="E25" s="25">
        <v>1.1893333333333331</v>
      </c>
      <c r="F25" s="25">
        <v>1.1890000000000001</v>
      </c>
      <c r="G25" s="26">
        <v>1.4936666666666667</v>
      </c>
      <c r="H25" s="28">
        <f t="shared" si="0"/>
        <v>25.62377347911411</v>
      </c>
      <c r="I25" s="27">
        <f t="shared" si="3"/>
        <v>-2.8026905829570126E-2</v>
      </c>
      <c r="J25" s="28">
        <f t="shared" si="1"/>
        <v>1.3340637290073267</v>
      </c>
      <c r="K25" s="27">
        <f t="shared" si="2"/>
        <v>0.88460021873209782</v>
      </c>
      <c r="L25" s="18"/>
    </row>
    <row r="26" spans="1:14">
      <c r="A26" s="16"/>
      <c r="B26" s="11" t="s">
        <v>23</v>
      </c>
      <c r="C26" s="25">
        <v>1.415</v>
      </c>
      <c r="D26" s="25">
        <v>0.82866666666666677</v>
      </c>
      <c r="E26" s="25">
        <v>0.98966666666666658</v>
      </c>
      <c r="F26" s="25">
        <v>1.7183333333333335</v>
      </c>
      <c r="G26" s="26">
        <v>1.4786666666666666</v>
      </c>
      <c r="H26" s="28">
        <f t="shared" si="0"/>
        <v>-13.947623666343368</v>
      </c>
      <c r="I26" s="27">
        <f t="shared" si="3"/>
        <v>73.627484001347284</v>
      </c>
      <c r="J26" s="28">
        <f t="shared" si="1"/>
        <v>1.320666525747936</v>
      </c>
      <c r="K26" s="27">
        <f t="shared" si="2"/>
        <v>1.2784171930372763</v>
      </c>
      <c r="L26" s="18"/>
    </row>
    <row r="27" spans="1:14">
      <c r="A27" s="16"/>
      <c r="B27" s="11" t="s">
        <v>9</v>
      </c>
      <c r="C27" s="25">
        <v>0.622</v>
      </c>
      <c r="D27" s="25">
        <v>0.65566666666666673</v>
      </c>
      <c r="E27" s="25">
        <v>0.89900000000000002</v>
      </c>
      <c r="F27" s="25">
        <v>1.0653333333333332</v>
      </c>
      <c r="G27" s="26">
        <v>0.76233333333333331</v>
      </c>
      <c r="H27" s="28">
        <f t="shared" si="0"/>
        <v>-28.441802252816018</v>
      </c>
      <c r="I27" s="27">
        <f t="shared" si="3"/>
        <v>18.502039302929173</v>
      </c>
      <c r="J27" s="28">
        <f t="shared" si="1"/>
        <v>0.68087564120503374</v>
      </c>
      <c r="K27" s="27">
        <f t="shared" si="2"/>
        <v>0.79259386012553534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191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29</v>
      </c>
      <c r="K10" s="190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402.94733333333335</v>
      </c>
      <c r="D13" s="26">
        <v>422.8296666666667</v>
      </c>
      <c r="E13" s="26">
        <v>387.71466666666669</v>
      </c>
      <c r="F13" s="26">
        <v>509.75466666666671</v>
      </c>
      <c r="G13" s="26">
        <v>497.6876666666667</v>
      </c>
      <c r="H13" s="28">
        <f t="shared" ref="H13:H27" si="0">IF(OR(OR(G13=0,F13=0),G13=""),"",(G13/F13-1)*100)</f>
        <v>-2.3672171711359158</v>
      </c>
      <c r="I13" s="27">
        <f>IF(OR(OR(G13=0,F13=0),F13=""),"",(F13/E13-1)*100)</f>
        <v>31.476756102425838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197.22600000000003</v>
      </c>
      <c r="D14" s="25">
        <f>D13-SUM(D15:D27)</f>
        <v>234.80366666666671</v>
      </c>
      <c r="E14" s="25">
        <f>E13-SUM(E15:E27)</f>
        <v>208.68200000000002</v>
      </c>
      <c r="F14" s="25">
        <f>F13-SUM(F15:F27)</f>
        <v>262.62966666666671</v>
      </c>
      <c r="G14" s="26">
        <f>G13-SUM(G15:G27)</f>
        <v>282.86033333333341</v>
      </c>
      <c r="H14" s="28">
        <f t="shared" si="0"/>
        <v>7.703115540387051</v>
      </c>
      <c r="I14" s="27">
        <f>IF(OR(OR(G14=0,F14=0),F14=""),"",(F14/E14-1)*100)</f>
        <v>25.851614737575201</v>
      </c>
      <c r="J14" s="28">
        <f>IF(G14=0,"",G14/$G$13*100)</f>
        <v>56.834909176638902</v>
      </c>
      <c r="K14" s="27">
        <f t="shared" si="2"/>
        <v>51.520796932380556</v>
      </c>
      <c r="L14" s="18"/>
    </row>
    <row r="15" spans="1:15">
      <c r="A15" s="16"/>
      <c r="B15" s="12" t="s">
        <v>5</v>
      </c>
      <c r="C15" s="109">
        <v>74.602999999999994</v>
      </c>
      <c r="D15" s="109">
        <v>63.560333333333325</v>
      </c>
      <c r="E15" s="109">
        <v>60.556333333333335</v>
      </c>
      <c r="F15" s="109">
        <v>84.400666666666666</v>
      </c>
      <c r="G15" s="109">
        <v>55.288000000000004</v>
      </c>
      <c r="H15" s="50">
        <f t="shared" si="0"/>
        <v>-34.493408424893957</v>
      </c>
      <c r="I15" s="36">
        <f t="shared" ref="I15:I27" si="3">IF(OR(OR(G15=0,F15=0),F15=""),"",(F15/E15-1)*100)</f>
        <v>39.375457562930372</v>
      </c>
      <c r="J15" s="50">
        <f>IF(G15=0,"",G15/$G$13*100)</f>
        <v>11.108975307806837</v>
      </c>
      <c r="K15" s="36">
        <f t="shared" si="2"/>
        <v>16.557115056654702</v>
      </c>
      <c r="L15" s="18"/>
      <c r="N15" s="23" t="s">
        <v>5</v>
      </c>
      <c r="O15" s="34">
        <f>J15</f>
        <v>11.108975307806837</v>
      </c>
    </row>
    <row r="16" spans="1:15">
      <c r="A16" s="16"/>
      <c r="B16" s="11" t="s">
        <v>25</v>
      </c>
      <c r="C16" s="55">
        <v>26.507666666666665</v>
      </c>
      <c r="D16" s="55">
        <v>30.709</v>
      </c>
      <c r="E16" s="55">
        <v>27.056999999999999</v>
      </c>
      <c r="F16" s="55">
        <v>44.788000000000004</v>
      </c>
      <c r="G16" s="56">
        <v>40.810666666666663</v>
      </c>
      <c r="H16" s="28">
        <f t="shared" si="0"/>
        <v>-8.8803548569557513</v>
      </c>
      <c r="I16" s="27">
        <f t="shared" si="3"/>
        <v>65.532024984292448</v>
      </c>
      <c r="J16" s="28">
        <f t="shared" si="1"/>
        <v>8.2000558583261363</v>
      </c>
      <c r="K16" s="27">
        <f t="shared" si="2"/>
        <v>8.7861873424078514</v>
      </c>
      <c r="L16" s="18"/>
      <c r="N16" s="23" t="s">
        <v>40</v>
      </c>
      <c r="O16" s="34">
        <f>100-O15</f>
        <v>88.891024692193156</v>
      </c>
    </row>
    <row r="17" spans="1:14">
      <c r="A17" s="16"/>
      <c r="B17" s="11" t="s">
        <v>26</v>
      </c>
      <c r="C17" s="25">
        <v>20.574333333333332</v>
      </c>
      <c r="D17" s="25">
        <v>21.7</v>
      </c>
      <c r="E17" s="25">
        <v>26.071666666666669</v>
      </c>
      <c r="F17" s="25">
        <v>27.332999999999998</v>
      </c>
      <c r="G17" s="26">
        <v>30.184666666666669</v>
      </c>
      <c r="H17" s="28">
        <f t="shared" si="0"/>
        <v>10.433054061634905</v>
      </c>
      <c r="I17" s="27">
        <f t="shared" si="3"/>
        <v>4.8379466854183928</v>
      </c>
      <c r="J17" s="28">
        <f t="shared" si="1"/>
        <v>6.0649818527416457</v>
      </c>
      <c r="K17" s="27">
        <f t="shared" si="2"/>
        <v>5.3619911277581886</v>
      </c>
      <c r="L17" s="18"/>
    </row>
    <row r="18" spans="1:14">
      <c r="A18" s="16"/>
      <c r="B18" s="11" t="s">
        <v>27</v>
      </c>
      <c r="C18" s="25">
        <v>22.058333333333334</v>
      </c>
      <c r="D18" s="25">
        <v>14.488333333333335</v>
      </c>
      <c r="E18" s="25">
        <v>11.860999999999999</v>
      </c>
      <c r="F18" s="25">
        <v>16.472333333333335</v>
      </c>
      <c r="G18" s="26">
        <v>16.21833333333333</v>
      </c>
      <c r="H18" s="28">
        <f t="shared" si="0"/>
        <v>-1.5419794807455256</v>
      </c>
      <c r="I18" s="27">
        <f t="shared" si="3"/>
        <v>38.878115954247839</v>
      </c>
      <c r="J18" s="28">
        <f t="shared" si="1"/>
        <v>3.2587372401566435</v>
      </c>
      <c r="K18" s="27">
        <f t="shared" si="2"/>
        <v>3.2314237437093927</v>
      </c>
      <c r="L18" s="18"/>
    </row>
    <row r="19" spans="1:14">
      <c r="A19" s="16"/>
      <c r="B19" s="11" t="s">
        <v>21</v>
      </c>
      <c r="C19" s="25">
        <v>9.2943333333333324</v>
      </c>
      <c r="D19" s="25">
        <v>7.9843333333333328</v>
      </c>
      <c r="E19" s="25">
        <v>4.6073333333333331</v>
      </c>
      <c r="F19" s="25">
        <v>9.0356666666666658</v>
      </c>
      <c r="G19" s="26">
        <v>13.712999999999999</v>
      </c>
      <c r="H19" s="28">
        <f t="shared" si="0"/>
        <v>51.76522669421184</v>
      </c>
      <c r="I19" s="27">
        <f t="shared" si="3"/>
        <v>96.114889306902043</v>
      </c>
      <c r="J19" s="28">
        <f t="shared" si="1"/>
        <v>2.7553425408037029</v>
      </c>
      <c r="K19" s="27">
        <f t="shared" si="2"/>
        <v>1.7725520250264175</v>
      </c>
      <c r="L19" s="18"/>
    </row>
    <row r="20" spans="1:14">
      <c r="A20" s="16"/>
      <c r="B20" s="11" t="s">
        <v>24</v>
      </c>
      <c r="C20" s="25">
        <v>5.6546666666666674</v>
      </c>
      <c r="D20" s="25">
        <v>5.2373333333333338</v>
      </c>
      <c r="E20" s="25">
        <v>7.7706666666666662</v>
      </c>
      <c r="F20" s="25">
        <v>11.067333333333332</v>
      </c>
      <c r="G20" s="26">
        <v>10.913666666666666</v>
      </c>
      <c r="H20" s="28">
        <f t="shared" si="0"/>
        <v>-1.3884705740617953</v>
      </c>
      <c r="I20" s="27">
        <f t="shared" si="3"/>
        <v>42.424502402196282</v>
      </c>
      <c r="J20" s="28">
        <f t="shared" si="1"/>
        <v>2.1928746476203616</v>
      </c>
      <c r="K20" s="27">
        <f t="shared" si="2"/>
        <v>2.1711097626047557</v>
      </c>
      <c r="L20" s="18"/>
    </row>
    <row r="21" spans="1:14">
      <c r="A21" s="16"/>
      <c r="B21" s="11" t="s">
        <v>22</v>
      </c>
      <c r="C21" s="25">
        <v>6.4426666666666677</v>
      </c>
      <c r="D21" s="25">
        <v>5.7079999999999993</v>
      </c>
      <c r="E21" s="25">
        <v>5.9713333333333329</v>
      </c>
      <c r="F21" s="25">
        <v>7.6996666666666664</v>
      </c>
      <c r="G21" s="26">
        <v>9.9533333333333331</v>
      </c>
      <c r="H21" s="28">
        <f t="shared" si="0"/>
        <v>29.269665353478501</v>
      </c>
      <c r="I21" s="27">
        <f t="shared" si="3"/>
        <v>28.943842804510432</v>
      </c>
      <c r="J21" s="28">
        <f t="shared" si="1"/>
        <v>1.9999156097230992</v>
      </c>
      <c r="K21" s="27">
        <f t="shared" si="2"/>
        <v>1.5104651649420895</v>
      </c>
      <c r="L21" s="18"/>
    </row>
    <row r="22" spans="1:14">
      <c r="A22" s="16"/>
      <c r="B22" s="11" t="s">
        <v>8</v>
      </c>
      <c r="C22" s="25">
        <v>9.4373333333333331</v>
      </c>
      <c r="D22" s="25">
        <v>10.398333333333333</v>
      </c>
      <c r="E22" s="25">
        <v>9.4853333333333332</v>
      </c>
      <c r="F22" s="25">
        <v>8.6189999999999998</v>
      </c>
      <c r="G22" s="26">
        <v>9.5376666666666665</v>
      </c>
      <c r="H22" s="28">
        <f t="shared" si="0"/>
        <v>10.658622423328312</v>
      </c>
      <c r="I22" s="27">
        <f t="shared" si="3"/>
        <v>-9.1333989316840007</v>
      </c>
      <c r="J22" s="28">
        <f t="shared" si="1"/>
        <v>1.9163960261556277</v>
      </c>
      <c r="K22" s="27">
        <f t="shared" si="2"/>
        <v>1.6908133585829523</v>
      </c>
      <c r="L22" s="18"/>
    </row>
    <row r="23" spans="1:14">
      <c r="A23" s="16"/>
      <c r="B23" s="11" t="s">
        <v>6</v>
      </c>
      <c r="C23" s="25">
        <v>13.078000000000001</v>
      </c>
      <c r="D23" s="25">
        <v>10.235333333333333</v>
      </c>
      <c r="E23" s="25">
        <v>8.1379999999999999</v>
      </c>
      <c r="F23" s="25">
        <v>12.779333333333334</v>
      </c>
      <c r="G23" s="26">
        <v>8.461333333333334</v>
      </c>
      <c r="H23" s="28">
        <f t="shared" si="0"/>
        <v>-33.788930043299068</v>
      </c>
      <c r="I23" s="27">
        <f t="shared" si="3"/>
        <v>57.032850004096012</v>
      </c>
      <c r="J23" s="28">
        <f t="shared" si="1"/>
        <v>1.7001291974953501</v>
      </c>
      <c r="K23" s="27">
        <f t="shared" si="2"/>
        <v>2.5069575952876679</v>
      </c>
      <c r="L23" s="18"/>
    </row>
    <row r="24" spans="1:14">
      <c r="A24" s="16"/>
      <c r="B24" s="11" t="s">
        <v>9</v>
      </c>
      <c r="C24" s="25">
        <v>4.4156666666666666</v>
      </c>
      <c r="D24" s="25">
        <v>4.4133333333333331</v>
      </c>
      <c r="E24" s="25">
        <v>5.048</v>
      </c>
      <c r="F24" s="25">
        <v>5.8783333333333339</v>
      </c>
      <c r="G24" s="26">
        <v>6.0676666666666668</v>
      </c>
      <c r="H24" s="28">
        <f t="shared" si="0"/>
        <v>3.2208675928551145</v>
      </c>
      <c r="I24" s="27">
        <f t="shared" si="3"/>
        <v>16.448758584257806</v>
      </c>
      <c r="J24" s="28">
        <f t="shared" si="1"/>
        <v>1.2191715955723235</v>
      </c>
      <c r="K24" s="27">
        <f t="shared" si="2"/>
        <v>1.1531691061844129</v>
      </c>
      <c r="L24" s="18"/>
    </row>
    <row r="25" spans="1:14">
      <c r="A25" s="16"/>
      <c r="B25" s="11" t="s">
        <v>11</v>
      </c>
      <c r="C25" s="25">
        <v>5.3820000000000006</v>
      </c>
      <c r="D25" s="25">
        <v>4.6419999999999995</v>
      </c>
      <c r="E25" s="25">
        <v>4.2443333333333335</v>
      </c>
      <c r="F25" s="25">
        <v>7.9683333333333328</v>
      </c>
      <c r="G25" s="26">
        <v>5.21</v>
      </c>
      <c r="H25" s="28">
        <f t="shared" si="0"/>
        <v>-34.616189081782046</v>
      </c>
      <c r="I25" s="27">
        <f t="shared" si="3"/>
        <v>87.740516767454622</v>
      </c>
      <c r="J25" s="28">
        <f t="shared" si="1"/>
        <v>1.0468412920285346</v>
      </c>
      <c r="K25" s="27">
        <f t="shared" si="2"/>
        <v>1.5631702570648363</v>
      </c>
      <c r="L25" s="18"/>
    </row>
    <row r="26" spans="1:14">
      <c r="A26" s="16"/>
      <c r="B26" s="11" t="s">
        <v>23</v>
      </c>
      <c r="C26" s="25">
        <v>4.7696666666666667</v>
      </c>
      <c r="D26" s="25">
        <v>4.6976666666666667</v>
      </c>
      <c r="E26" s="25">
        <v>4.4753333333333334</v>
      </c>
      <c r="F26" s="25">
        <v>6.1966666666666681</v>
      </c>
      <c r="G26" s="26">
        <v>4.5846666666666671</v>
      </c>
      <c r="H26" s="28">
        <f t="shared" si="0"/>
        <v>-26.013986013986024</v>
      </c>
      <c r="I26" s="27">
        <f t="shared" si="3"/>
        <v>38.462684343810551</v>
      </c>
      <c r="J26" s="28">
        <f t="shared" si="1"/>
        <v>0.92119354642101503</v>
      </c>
      <c r="K26" s="27">
        <f t="shared" si="2"/>
        <v>1.2156174473472208</v>
      </c>
      <c r="L26" s="18"/>
    </row>
    <row r="27" spans="1:14">
      <c r="A27" s="16"/>
      <c r="B27" s="11" t="s">
        <v>20</v>
      </c>
      <c r="C27" s="25">
        <v>3.5036666666666663</v>
      </c>
      <c r="D27" s="25">
        <v>4.2519999999999998</v>
      </c>
      <c r="E27" s="25">
        <v>3.7463333333333337</v>
      </c>
      <c r="F27" s="25">
        <v>4.8866666666666667</v>
      </c>
      <c r="G27" s="26">
        <v>3.8843333333333336</v>
      </c>
      <c r="H27" s="28">
        <f t="shared" si="0"/>
        <v>-20.511596180081849</v>
      </c>
      <c r="I27" s="27">
        <f t="shared" si="3"/>
        <v>30.438651125544958</v>
      </c>
      <c r="J27" s="28">
        <f t="shared" si="1"/>
        <v>0.78047610850982174</v>
      </c>
      <c r="K27" s="27">
        <f t="shared" si="2"/>
        <v>0.9586310800489648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74</vt:i4>
      </vt:variant>
    </vt:vector>
  </HeadingPairs>
  <TitlesOfParts>
    <vt:vector size="148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Índice!Área_de_impresión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2010-11-02T16:34:40Z</cp:lastPrinted>
  <dcterms:created xsi:type="dcterms:W3CDTF">2009-04-02T15:53:30Z</dcterms:created>
  <dcterms:modified xsi:type="dcterms:W3CDTF">2011-02-14T19:36:59Z</dcterms:modified>
</cp:coreProperties>
</file>