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asalariado'!$A$1:$L$46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0">Índice!$A$1:$T$50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asalariados'!$A$1:$L$45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_xlnm.Database" localSheetId="32">[2]BASE!#REF!</definedName>
    <definedName name="_xlnm.Database" localSheetId="33">[2]BASE!#REF!</definedName>
    <definedName name="_xlnm.Database" localSheetId="27">[2]BASE!#REF!</definedName>
    <definedName name="_xlnm.Database" localSheetId="23">[2]BASE!#REF!</definedName>
    <definedName name="_xlnm.Database" localSheetId="28">[2]BASE!#REF!</definedName>
    <definedName name="_xlnm.Database" localSheetId="29">[2]BASE!#REF!</definedName>
    <definedName name="_xlnm.Database" localSheetId="24">[2]BASE!#REF!</definedName>
    <definedName name="_xlnm.Database" localSheetId="56">[2]BASE!#REF!</definedName>
    <definedName name="_xlnm.Database" localSheetId="16">[2]BASE!#REF!</definedName>
    <definedName name="_xlnm.Database" localSheetId="31">[2]BASE!#REF!</definedName>
    <definedName name="_xlnm.Database" localSheetId="71">[2]BASE!#REF!</definedName>
    <definedName name="_xlnm.Database" localSheetId="63">[2]BASE!#REF!</definedName>
    <definedName name="_xlnm.Database" localSheetId="72">[2]BASE!#REF!</definedName>
    <definedName name="_xlnm.Database" localSheetId="59">[2]BASE!#REF!</definedName>
    <definedName name="_xlnm.Database" localSheetId="64">[2]BASE!#REF!</definedName>
    <definedName name="_xlnm.Database" localSheetId="51">[2]BASE!#REF!</definedName>
    <definedName name="_xlnm.Database" localSheetId="62">[2]BASE!#REF!</definedName>
    <definedName name="_xlnm.Database" localSheetId="69">[2]BASE!#REF!</definedName>
    <definedName name="_xlnm.Database" localSheetId="68">[2]BASE!#REF!</definedName>
    <definedName name="_xlnm.Database" localSheetId="55">[2]BASE!#REF!</definedName>
    <definedName name="_xlnm.Database" localSheetId="38">[2]BASE!#REF!</definedName>
    <definedName name="_xlnm.Database" localSheetId="22">[2]BASE!#REF!</definedName>
    <definedName name="_xlnm.Database" localSheetId="45">[2]BASE!#REF!</definedName>
    <definedName name="_xlnm.Database" localSheetId="36">[2]BASE!#REF!</definedName>
    <definedName name="_xlnm.Database" localSheetId="37">[2]BASE!#REF!</definedName>
    <definedName name="_xlnm.Database" localSheetId="46">[2]BASE!#REF!</definedName>
    <definedName name="_xlnm.Database" localSheetId="35">[2]BASE!#REF!</definedName>
    <definedName name="_xlnm.Database" localSheetId="11">[2]BASE!#REF!</definedName>
    <definedName name="_xlnm.Database" localSheetId="12">[2]BASE!#REF!</definedName>
    <definedName name="_xlnm.Database" localSheetId="15">[2]BASE!#REF!</definedName>
    <definedName name="_xlnm.Database" localSheetId="52">[2]BASE!#REF!</definedName>
    <definedName name="_xlnm.Database" localSheetId="65">[2]BASE!#REF!</definedName>
    <definedName name="_xlnm.Database" localSheetId="25">[2]BASE!#REF!</definedName>
    <definedName name="_xlnm.Database" localSheetId="44">[2]BASE!#REF!</definedName>
    <definedName name="_xlnm.Database" localSheetId="0">[2]BASE!#REF!</definedName>
    <definedName name="_xlnm.Database" localSheetId="66">[2]BASE!#REF!</definedName>
    <definedName name="_xlnm.Database" localSheetId="53">[2]BASE!#REF!</definedName>
    <definedName name="_xlnm.Database" localSheetId="10">[2]BASE!#REF!</definedName>
    <definedName name="_xlnm.Database" localSheetId="14">[2]BASE!#REF!</definedName>
    <definedName name="_xlnm.Database" localSheetId="58">[2]BASE!#REF!</definedName>
    <definedName name="_xlnm.Database" localSheetId="42">[2]BASE!#REF!</definedName>
    <definedName name="_xlnm.Database" localSheetId="2">[2]BASE!#REF!</definedName>
    <definedName name="_xlnm.Database" localSheetId="17">[2]BASE!#REF!</definedName>
    <definedName name="_xlnm.Database" localSheetId="50">[2]BASE!#REF!</definedName>
    <definedName name="_xlnm.Database" localSheetId="21">[2]BASE!#REF!</definedName>
    <definedName name="_xlnm.Database" localSheetId="43">[2]BASE!#REF!</definedName>
    <definedName name="_xlnm.Database" localSheetId="39">[2]BASE!#REF!</definedName>
    <definedName name="_xlnm.Database" localSheetId="61">[2]BASE!#REF!</definedName>
    <definedName name="_xlnm.Database" localSheetId="20">[2]BASE!#REF!</definedName>
    <definedName name="_xlnm.Database" localSheetId="3">[2]BASE!#REF!</definedName>
    <definedName name="_xlnm.Database" localSheetId="18">[2]BASE!#REF!</definedName>
    <definedName name="_xlnm.Database" localSheetId="49">[2]BASE!#REF!</definedName>
    <definedName name="_xlnm.Database" localSheetId="60">[2]BASE!#REF!</definedName>
    <definedName name="_xlnm.Database" localSheetId="73">[2]BASE!#REF!</definedName>
    <definedName name="_xlnm.Database" localSheetId="30">[2]BASE!#REF!</definedName>
    <definedName name="_xlnm.Database" localSheetId="26">[2]BASE!#REF!</definedName>
    <definedName name="_xlnm.Database" localSheetId="54">[2]BASE!#REF!</definedName>
    <definedName name="_xlnm.Database" localSheetId="67">[2]BASE!#REF!</definedName>
    <definedName name="_xlnm.Database" localSheetId="6">[2]BASE!#REF!</definedName>
    <definedName name="_xlnm.Database" localSheetId="7">[2]BASE!#REF!</definedName>
    <definedName name="_xlnm.Database" localSheetId="8">[2]BASE!#REF!</definedName>
    <definedName name="_xlnm.Database" localSheetId="48">[2]BASE!#REF!</definedName>
    <definedName name="_xlnm.Database" localSheetId="47">[2]BASE!#REF!</definedName>
    <definedName name="_xlnm.Database" localSheetId="5">[2]BASE!#REF!</definedName>
    <definedName name="_xlnm.Database" localSheetId="13">[2]BASE!#REF!</definedName>
    <definedName name="_xlnm.Database" localSheetId="9">[2]BASE!#REF!</definedName>
    <definedName name="_xlnm.Database" localSheetId="1">[2]BASE!#REF!</definedName>
    <definedName name="_xlnm.Database" localSheetId="4">[2]BASE!#REF!</definedName>
    <definedName name="_xlnm.Database" localSheetId="34">[2]BASE!#REF!</definedName>
    <definedName name="_xlnm.Database" localSheetId="40">[2]BASE!#REF!</definedName>
    <definedName name="_xlnm.Database" localSheetId="41">[2]BASE!#REF!</definedName>
    <definedName name="_xlnm.Database" localSheetId="57">[2]BASE!#REF!</definedName>
    <definedName name="_xlnm.Database" localSheetId="70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I22" i="84"/>
  <c r="I20"/>
  <c r="I19"/>
  <c r="I16"/>
  <c r="O16"/>
  <c r="O15"/>
  <c r="H27" i="82"/>
  <c r="H26"/>
  <c r="H25"/>
  <c r="H24"/>
  <c r="H23"/>
  <c r="I19"/>
  <c r="I18"/>
  <c r="O15" i="80"/>
  <c r="O16"/>
  <c r="I16"/>
  <c r="I15"/>
  <c r="I27" i="54"/>
  <c r="I23" i="84"/>
  <c r="J19" i="80"/>
  <c r="J27"/>
  <c r="J26"/>
  <c r="J25"/>
  <c r="J24"/>
  <c r="J23"/>
  <c r="J22"/>
  <c r="J21"/>
  <c r="J20"/>
  <c r="I27"/>
  <c r="I26"/>
  <c r="I25"/>
  <c r="I24"/>
  <c r="I23"/>
  <c r="I22"/>
  <c r="I21"/>
  <c r="I20"/>
  <c r="I19"/>
  <c r="I18"/>
  <c r="I17"/>
  <c r="H27"/>
  <c r="H26"/>
  <c r="H25"/>
  <c r="H24"/>
  <c r="H23"/>
  <c r="H22"/>
  <c r="H21"/>
  <c r="H20"/>
  <c r="H19"/>
  <c r="H18"/>
  <c r="H17"/>
  <c r="I27" i="67"/>
  <c r="M13" i="64"/>
  <c r="M14"/>
  <c r="M15"/>
  <c r="M16"/>
  <c r="M17"/>
  <c r="M18"/>
  <c r="M19"/>
  <c r="M20"/>
  <c r="M21"/>
  <c r="M22"/>
  <c r="M23"/>
  <c r="L13"/>
  <c r="I13" s="1"/>
  <c r="N15" i="35"/>
  <c r="K26" i="84" l="1"/>
  <c r="J26"/>
  <c r="I26"/>
  <c r="H26"/>
  <c r="K25"/>
  <c r="J25"/>
  <c r="I25"/>
  <c r="H25"/>
  <c r="K24"/>
  <c r="J24"/>
  <c r="I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H18"/>
  <c r="I15"/>
  <c r="K27" i="82"/>
  <c r="J27"/>
  <c r="I27"/>
  <c r="K26"/>
  <c r="J26"/>
  <c r="I26"/>
  <c r="K25"/>
  <c r="J25"/>
  <c r="I25"/>
  <c r="K24"/>
  <c r="J24"/>
  <c r="I24"/>
  <c r="K23"/>
  <c r="J23"/>
  <c r="I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5" s="1"/>
  <c r="H16"/>
  <c r="K15"/>
  <c r="J15"/>
  <c r="I15"/>
  <c r="H15"/>
  <c r="K26" i="81"/>
  <c r="J26"/>
  <c r="I26"/>
  <c r="H26"/>
  <c r="K27" i="80"/>
  <c r="K26"/>
  <c r="K25"/>
  <c r="K24"/>
  <c r="K23"/>
  <c r="K22"/>
  <c r="K21"/>
  <c r="K20"/>
  <c r="K19"/>
  <c r="K18"/>
  <c r="J18"/>
  <c r="K17"/>
  <c r="J17"/>
  <c r="K16"/>
  <c r="J16"/>
  <c r="H16"/>
  <c r="K15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I24" i="67"/>
  <c r="K23" i="56"/>
  <c r="J23"/>
  <c r="I23"/>
  <c r="H23"/>
  <c r="K22"/>
  <c r="J22"/>
  <c r="I22"/>
  <c r="H22"/>
  <c r="K21"/>
  <c r="J21"/>
  <c r="I21"/>
  <c r="H21"/>
  <c r="K20"/>
  <c r="J20"/>
  <c r="H20"/>
  <c r="K19"/>
  <c r="J19"/>
  <c r="I19"/>
  <c r="H19"/>
  <c r="K27"/>
  <c r="J27"/>
  <c r="I27"/>
  <c r="H27"/>
  <c r="K26"/>
  <c r="J26"/>
  <c r="I26"/>
  <c r="H26"/>
  <c r="K25"/>
  <c r="J25"/>
  <c r="H25"/>
  <c r="G21" i="61"/>
  <c r="G22"/>
  <c r="I25" i="54"/>
  <c r="K27" i="55"/>
  <c r="J27"/>
  <c r="I27"/>
  <c r="H27"/>
  <c r="K26"/>
  <c r="J26"/>
  <c r="I26"/>
  <c r="H26"/>
  <c r="I17"/>
  <c r="I19"/>
  <c r="F49" i="17"/>
  <c r="G14" i="65"/>
  <c r="F14"/>
  <c r="E14"/>
  <c r="D14"/>
  <c r="C14"/>
  <c r="N13"/>
  <c r="J27"/>
  <c r="J26"/>
  <c r="J25"/>
  <c r="J24"/>
  <c r="J23"/>
  <c r="J22"/>
  <c r="J21"/>
  <c r="J20"/>
  <c r="J19"/>
  <c r="J18"/>
  <c r="J17"/>
  <c r="J16"/>
  <c r="J15"/>
  <c r="O15" s="1"/>
  <c r="O16" s="1"/>
  <c r="J14"/>
  <c r="J13"/>
  <c r="K13"/>
  <c r="G14" i="55"/>
  <c r="F14"/>
  <c r="E14"/>
  <c r="D14"/>
  <c r="C14"/>
  <c r="H14" i="65" l="1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I22" i="65" l="1"/>
  <c r="K18" i="56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H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E14"/>
  <c r="D14"/>
  <c r="C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27" i="65"/>
  <c r="I27"/>
  <c r="H27"/>
  <c r="K26"/>
  <c r="I26"/>
  <c r="H26"/>
  <c r="K25"/>
  <c r="I25"/>
  <c r="H25"/>
  <c r="K24"/>
  <c r="I24"/>
  <c r="H24"/>
  <c r="K23"/>
  <c r="I23"/>
  <c r="H23"/>
  <c r="K22"/>
  <c r="H22"/>
  <c r="K21"/>
  <c r="I21"/>
  <c r="H21"/>
  <c r="K20"/>
  <c r="I20"/>
  <c r="H20"/>
  <c r="K19"/>
  <c r="H19"/>
  <c r="K18"/>
  <c r="I18"/>
  <c r="H18"/>
  <c r="K17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5"/>
  <c r="O16" s="1"/>
  <c r="I15"/>
  <c r="H15"/>
  <c r="K14"/>
  <c r="J14"/>
  <c r="I14"/>
  <c r="H14"/>
  <c r="K13"/>
  <c r="J13"/>
  <c r="I13"/>
  <c r="H13"/>
  <c r="K27" i="67"/>
  <c r="J27"/>
  <c r="H27"/>
  <c r="K26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O16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I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7" i="84"/>
  <c r="J17"/>
  <c r="H17"/>
  <c r="K16"/>
  <c r="J16"/>
  <c r="H16"/>
  <c r="K15"/>
  <c r="J15"/>
  <c r="H15"/>
  <c r="K14"/>
  <c r="J14"/>
  <c r="I14"/>
  <c r="H14"/>
  <c r="K13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O16" s="1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7" i="84"/>
  <c r="N36"/>
  <c r="N35"/>
  <c r="N34"/>
  <c r="N32"/>
  <c r="N31"/>
  <c r="N30"/>
  <c r="N29"/>
  <c r="N28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5" i="71" l="1"/>
  <c r="O16" s="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I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35" i="60"/>
  <c r="N34"/>
  <c r="N33"/>
  <c r="N32"/>
  <c r="N30"/>
  <c r="N29"/>
  <c r="N28"/>
  <c r="N27"/>
  <c r="N35" i="59"/>
  <c r="N34"/>
  <c r="N33"/>
  <c r="N32"/>
  <c r="N30"/>
  <c r="N29"/>
  <c r="N28"/>
  <c r="N27"/>
  <c r="N38" i="5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K24"/>
  <c r="J24"/>
  <c r="I24"/>
  <c r="H24"/>
  <c r="J18"/>
  <c r="K17"/>
  <c r="J17"/>
  <c r="I17"/>
  <c r="H17"/>
  <c r="K16"/>
  <c r="J16"/>
  <c r="I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H19"/>
  <c r="K18"/>
  <c r="J18"/>
  <c r="I18"/>
  <c r="H18"/>
  <c r="K17"/>
  <c r="J17"/>
  <c r="H17"/>
  <c r="K16"/>
  <c r="J16"/>
  <c r="O16" s="1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<sst xmlns="http://schemas.openxmlformats.org/spreadsheetml/2006/main" count="2440" uniqueCount="196">
  <si>
    <t>Índice de cuadros y gráficas</t>
  </si>
  <si>
    <t>% Cambio   '10/'09</t>
  </si>
  <si>
    <t>Año</t>
  </si>
  <si>
    <t>% Cambio   '09/'08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</si>
  <si>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</si>
  <si>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</si>
  <si>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</si>
  <si>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</si>
  <si>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</si>
  <si>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</si>
  <si>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</si>
  <si>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</si>
  <si>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</si>
  <si>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</si>
  <si>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Rioacha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</si>
  <si>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</si>
  <si>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</si>
  <si>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</si>
  <si>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</si>
  <si>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</si>
  <si>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</si>
  <si>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</si>
  <si>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</si>
  <si>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</si>
  <si>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</si>
  <si>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</si>
  <si>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</si>
  <si>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</si>
  <si>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</si>
  <si>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</si>
  <si>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% del total '09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</si>
  <si>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</si>
  <si>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</si>
  <si>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</si>
  <si>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</si>
  <si>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</si>
  <si>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</si>
  <si>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</si>
  <si>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</si>
  <si>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</si>
  <si>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</si>
  <si>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</si>
  <si>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</si>
  <si>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</si>
  <si>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</si>
  <si>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</si>
  <si>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</si>
  <si>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</si>
  <si>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</si>
  <si>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</si>
  <si>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</si>
  <si>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</si>
  <si>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</si>
  <si>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</si>
  <si>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Posición 2010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</si>
  <si>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</si>
  <si>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</si>
  <si>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</si>
  <si>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</si>
  <si>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</si>
  <si>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</si>
  <si>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</si>
  <si>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</si>
  <si>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</si>
  <si>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</si>
  <si>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</si>
  <si>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</si>
  <si>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</si>
  <si>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</si>
  <si>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</si>
  <si>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</si>
  <si>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</si>
  <si>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</si>
  <si>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</si>
  <si>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</si>
  <si>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</si>
  <si>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</si>
  <si>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</si>
  <si>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</si>
  <si>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</si>
  <si>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</si>
  <si>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</si>
  <si>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</si>
  <si>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</si>
  <si>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</si>
  <si>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</si>
  <si>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</si>
  <si>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</si>
  <si>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</si>
  <si>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</si>
  <si>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</si>
  <si>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</si>
  <si>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</si>
  <si>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</si>
  <si>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</si>
  <si>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</si>
  <si>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</si>
  <si>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</si>
  <si>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</si>
  <si>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</si>
  <si>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</si>
  <si>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</si>
  <si>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</si>
  <si>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</si>
  <si>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</si>
  <si>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</si>
  <si>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</si>
  <si>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</si>
  <si>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>incluye a Valle de Aburrá; Cali incluye a Yumbo; y Barranquilla incluye a Soledad</t>
  </si>
  <si>
    <t xml:space="preserve"> </t>
  </si>
  <si>
    <t xml:space="preserve">Nota: Bucaramanga incluye a Girón, Piedecuesta y Floridablanca; Cúcuta incluye a Villa del Rosario, </t>
  </si>
  <si>
    <t>%</t>
  </si>
  <si>
    <t>Cambio '10/'09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</si>
  <si>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</si>
  <si>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</si>
  <si>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</si>
  <si>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</si>
  <si>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</si>
  <si>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</si>
  <si>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</si>
  <si>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</si>
  <si>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</si>
  <si>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</si>
  <si>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</si>
  <si>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</si>
  <si>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</si>
  <si>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</si>
  <si>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</si>
  <si>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</si>
  <si>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</si>
  <si>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</si>
  <si>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</si>
  <si>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</si>
  <si>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</si>
  <si>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</si>
  <si>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</si>
  <si>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</si>
  <si>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</si>
  <si>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</si>
  <si>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</si>
  <si>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</si>
  <si>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</si>
  <si>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</si>
  <si>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</si>
  <si>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</si>
  <si>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</si>
  <si>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</si>
  <si>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</si>
  <si>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</si>
  <si>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</si>
  <si>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</si>
  <si>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</si>
  <si>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</si>
  <si>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</si>
  <si>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</si>
  <si>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</si>
  <si>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</si>
  <si>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</si>
  <si>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</si>
  <si>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</si>
  <si>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</si>
  <si>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</si>
  <si>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</si>
  <si>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</si>
  <si>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</si>
  <si>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</si>
  <si>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</si>
  <si>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</si>
  <si>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</si>
  <si>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</si>
  <si>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</si>
  <si>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</si>
  <si>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</si>
  <si>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</si>
  <si>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</si>
  <si>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Principales indicadores estadisticos para Bogotá:</t>
  </si>
  <si>
    <t>Principales estadisticas del mercado laboral para Bogotá: tipo de empleo</t>
  </si>
  <si>
    <t xml:space="preserve">                           Pincipales indicadores estadisticos del mercado laboral para Bogotá: Rama de actividad</t>
  </si>
  <si>
    <t>Principales indicadores estadisticos del mercado laboral para Bogotá:</t>
  </si>
  <si>
    <t>Principales indicadores estadisticos del mercado laboral para Bogotá: indicadores Secretaría</t>
  </si>
  <si>
    <t xml:space="preserve">                         Principales indicadores estadisticos del mercado laboral para Bogotá: indicadores Secretaría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</si>
  <si>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</si>
  <si>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</si>
  <si>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</si>
  <si>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incluye a Villa María; Pereira incluye a Dos Quebradas y La Virginia; Medellín incluye a Valle de Aburrá; Cali incluye a Yumbo; y </t>
  </si>
  <si>
    <t xml:space="preserve"> Barranquilla incluye a Soledad</t>
  </si>
  <si>
    <t>Nota: toda variable cuya proporción respecto al total de la PEA sea menor a 10%, tiene un error de muestreo superior a 5%.</t>
  </si>
  <si>
    <t>Tercer trimestre  Argentina, Venezuela y 2009 para China.</t>
  </si>
  <si>
    <t xml:space="preserve">Manizales </t>
  </si>
  <si>
    <t>Fuente: Departamento Administrativo Nacional de Estádistica, Gran Encuesta Integrada de Hogares (GEIH) diciembre 2010.</t>
  </si>
  <si>
    <t>Fuente: The Economist. Edición impresa 29 de diciembre de 2010.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</si>
  <si>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septiembre-noviembre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</si>
  <si>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Estádistica, GEIH diciembre 2010.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</si>
  <si>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septiembre-noviembre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</si>
  <si>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por personas; trimestre movil </t>
    </r>
    <r>
      <rPr>
        <b/>
        <sz val="12"/>
        <color rgb="FF53722D"/>
        <rFont val="Calibri"/>
        <family val="2"/>
        <scheme val="minor"/>
      </rPr>
      <t>septiembre-noviembre</t>
    </r>
    <r>
      <rPr>
        <b/>
        <sz val="12"/>
        <rFont val="Calibri"/>
        <family val="2"/>
        <scheme val="minor"/>
      </rPr>
      <t xml:space="preserve">, miles de personas </t>
    </r>
  </si>
  <si>
    <t>Datos para Noviembre Euro Zona, Japón, Brasil, Chile, Colombia y México, EEUU, Canadá y Perú.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</si>
</sst>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9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12" fillId="0" borderId="11" xfId="2" applyNumberFormat="1" applyFont="1" applyFill="1" applyBorder="1" applyAlignment="1">
      <alignment horizontal="center" vertical="center"/>
    </xf>
    <xf numFmtId="0" fontId="12" fillId="2" borderId="1" xfId="2" applyFont="1" applyFill="1" applyBorder="1" applyAlignment="1"/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49" fontId="12" fillId="2" borderId="10" xfId="2" applyNumberFormat="1" applyFont="1" applyFill="1" applyBorder="1" applyAlignment="1">
      <alignment horizontal="center" vertical="center" wrapText="1"/>
    </xf>
    <xf numFmtId="49" fontId="12" fillId="2" borderId="13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4" fillId="3" borderId="0" xfId="1" applyFont="1" applyFill="1" applyBorder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324"/>
          <c:w val="0.82021562265348813"/>
          <c:h val="0.54467662231877612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63.979620587248732</c:v>
                </c:pt>
                <c:pt idx="1">
                  <c:v>64.553067995729378</c:v>
                </c:pt>
                <c:pt idx="2">
                  <c:v>64.979854154452283</c:v>
                </c:pt>
                <c:pt idx="3">
                  <c:v>66.997694645954169</c:v>
                </c:pt>
                <c:pt idx="4">
                  <c:v>70.211316520099587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57.05093041862159</c:v>
                </c:pt>
                <c:pt idx="1">
                  <c:v>58.781905056365488</c:v>
                </c:pt>
                <c:pt idx="2">
                  <c:v>58.883502575202066</c:v>
                </c:pt>
                <c:pt idx="3">
                  <c:v>59.619185010474531</c:v>
                </c:pt>
                <c:pt idx="4">
                  <c:v>64.156234657125381</c:v>
                </c:pt>
              </c:numCache>
            </c:numRef>
          </c:val>
        </c:ser>
        <c:marker val="1"/>
        <c:axId val="196941696"/>
        <c:axId val="196956160"/>
      </c:lineChart>
      <c:catAx>
        <c:axId val="196941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96956160"/>
        <c:crosses val="autoZero"/>
        <c:auto val="1"/>
        <c:lblAlgn val="ctr"/>
        <c:lblOffset val="100"/>
      </c:catAx>
      <c:valAx>
        <c:axId val="196956160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9694169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31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10.829545753665707</c:v>
                </c:pt>
                <c:pt idx="1">
                  <c:v>8.9401746219678468</c:v>
                </c:pt>
                <c:pt idx="2">
                  <c:v>9.3819191811864382</c:v>
                </c:pt>
                <c:pt idx="3">
                  <c:v>11.01308841576258</c:v>
                </c:pt>
                <c:pt idx="4">
                  <c:v>8.6240904917743624</c:v>
                </c:pt>
              </c:numCache>
            </c:numRef>
          </c:val>
        </c:ser>
        <c:marker val="1"/>
        <c:axId val="205660928"/>
        <c:axId val="205662464"/>
      </c:lineChart>
      <c:catAx>
        <c:axId val="205660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662464"/>
        <c:crosses val="autoZero"/>
        <c:auto val="1"/>
        <c:lblAlgn val="ctr"/>
        <c:lblOffset val="100"/>
      </c:catAx>
      <c:valAx>
        <c:axId val="205662464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660928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0682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77.810761321414162</c:v>
                </c:pt>
                <c:pt idx="1">
                  <c:v>78.179452478503649</c:v>
                </c:pt>
                <c:pt idx="2">
                  <c:v>78.585817328498081</c:v>
                </c:pt>
                <c:pt idx="3">
                  <c:v>79.056003925586467</c:v>
                </c:pt>
                <c:pt idx="4">
                  <c:v>79.472473087424547</c:v>
                </c:pt>
                <c:pt idx="5">
                  <c:v>79.861245194780935</c:v>
                </c:pt>
                <c:pt idx="6">
                  <c:v>80.219668024803823</c:v>
                </c:pt>
                <c:pt idx="7">
                  <c:v>80.543896599639879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75.903633895912876</c:v>
                </c:pt>
                <c:pt idx="1">
                  <c:v>76.31903443244164</c:v>
                </c:pt>
                <c:pt idx="2">
                  <c:v>76.731345826289385</c:v>
                </c:pt>
                <c:pt idx="3">
                  <c:v>77.130083607011144</c:v>
                </c:pt>
                <c:pt idx="4">
                  <c:v>77.53180400884213</c:v>
                </c:pt>
                <c:pt idx="5">
                  <c:v>77.921291441942728</c:v>
                </c:pt>
                <c:pt idx="6">
                  <c:v>78.288814517621972</c:v>
                </c:pt>
                <c:pt idx="7">
                  <c:v>78.598382059178817</c:v>
                </c:pt>
              </c:numCache>
            </c:numRef>
          </c:val>
        </c:ser>
        <c:marker val="1"/>
        <c:axId val="205775616"/>
        <c:axId val="207148928"/>
      </c:lineChart>
      <c:catAx>
        <c:axId val="20577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7148928"/>
        <c:crosses val="autoZero"/>
        <c:auto val="1"/>
        <c:lblAlgn val="ctr"/>
        <c:lblOffset val="100"/>
      </c:catAx>
      <c:valAx>
        <c:axId val="207148928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5775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026"/>
          <c:w val="0.17144393666027818"/>
          <c:h val="0.2442883528447833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069"/>
          <c:w val="0.90275170481134137"/>
          <c:h val="0.62367124600403312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68.665638761690502</c:v>
                </c:pt>
                <c:pt idx="1">
                  <c:v>65.261070269501985</c:v>
                </c:pt>
                <c:pt idx="2">
                  <c:v>66.801520533864903</c:v>
                </c:pt>
                <c:pt idx="3">
                  <c:v>63.979620587248732</c:v>
                </c:pt>
                <c:pt idx="4">
                  <c:v>64.553067995729378</c:v>
                </c:pt>
                <c:pt idx="5">
                  <c:v>64.979854154452283</c:v>
                </c:pt>
                <c:pt idx="6">
                  <c:v>66.997694645954169</c:v>
                </c:pt>
                <c:pt idx="7">
                  <c:v>70.211316520099587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64.028687968059444</c:v>
                </c:pt>
                <c:pt idx="1">
                  <c:v>61.285994564315558</c:v>
                </c:pt>
                <c:pt idx="2">
                  <c:v>60.956618006374342</c:v>
                </c:pt>
                <c:pt idx="3">
                  <c:v>57.401262154938948</c:v>
                </c:pt>
                <c:pt idx="4">
                  <c:v>59.571316555230567</c:v>
                </c:pt>
                <c:pt idx="5">
                  <c:v>58.237714635943924</c:v>
                </c:pt>
                <c:pt idx="6">
                  <c:v>62.491011292190855</c:v>
                </c:pt>
                <c:pt idx="7">
                  <c:v>63.601143436743655</c:v>
                </c:pt>
              </c:numCache>
            </c:numRef>
          </c:val>
        </c:ser>
        <c:marker val="1"/>
        <c:axId val="208337536"/>
        <c:axId val="212395136"/>
      </c:lineChart>
      <c:catAx>
        <c:axId val="208337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2395136"/>
        <c:crosses val="autoZero"/>
        <c:auto val="1"/>
        <c:lblAlgn val="ctr"/>
        <c:lblOffset val="100"/>
      </c:catAx>
      <c:valAx>
        <c:axId val="212395136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08337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89"/>
          <c:w val="0.171443936660278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7803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8995"/>
          <c:w val="0.90275170481134137"/>
          <c:h val="0.66762575661250367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58.473786810960284</c:v>
                </c:pt>
                <c:pt idx="1">
                  <c:v>56.371304711744216</c:v>
                </c:pt>
                <c:pt idx="2">
                  <c:v>58.896531378026509</c:v>
                </c:pt>
                <c:pt idx="3">
                  <c:v>57.05093041862159</c:v>
                </c:pt>
                <c:pt idx="4">
                  <c:v>58.781905056365488</c:v>
                </c:pt>
                <c:pt idx="5">
                  <c:v>58.883502575202066</c:v>
                </c:pt>
                <c:pt idx="6">
                  <c:v>59.619185010474531</c:v>
                </c:pt>
                <c:pt idx="7">
                  <c:v>64.156234657125381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55.319392886038621</c:v>
                </c:pt>
                <c:pt idx="1">
                  <c:v>53.753056439098089</c:v>
                </c:pt>
                <c:pt idx="2">
                  <c:v>54.600777104045484</c:v>
                </c:pt>
                <c:pt idx="3">
                  <c:v>50.668049600295696</c:v>
                </c:pt>
                <c:pt idx="4">
                  <c:v>53.559602277617302</c:v>
                </c:pt>
                <c:pt idx="5">
                  <c:v>52.050338884898565</c:v>
                </c:pt>
                <c:pt idx="6">
                  <c:v>55.264975188423648</c:v>
                </c:pt>
                <c:pt idx="7">
                  <c:v>56.919449983121105</c:v>
                </c:pt>
              </c:numCache>
            </c:numRef>
          </c:val>
        </c:ser>
        <c:marker val="1"/>
        <c:axId val="214764160"/>
        <c:axId val="214790912"/>
      </c:lineChart>
      <c:catAx>
        <c:axId val="21476416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790912"/>
        <c:crosses val="autoZero"/>
        <c:auto val="1"/>
        <c:lblAlgn val="ctr"/>
        <c:lblOffset val="100"/>
      </c:catAx>
      <c:valAx>
        <c:axId val="21479091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76416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299E-2"/>
          <c:y val="0.19145628069411399"/>
          <c:w val="0.171443936660278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6913"/>
          <c:w val="0.90275170481134137"/>
          <c:h val="0.61254353266816453"/>
        </c:manualLayout>
      </c:layout>
      <c:lineChart>
        <c:grouping val="standard"/>
        <c:ser>
          <c:idx val="0"/>
          <c:order val="0"/>
          <c:tx>
            <c:strRef>
              <c:f>'Tasa de desempleo'!$B$36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desempleo'!$C$36:$J$36</c:f>
              <c:numCache>
                <c:formatCode>#,##0.0</c:formatCode>
                <c:ptCount val="8"/>
                <c:pt idx="0">
                  <c:v>14.842725028892298</c:v>
                </c:pt>
                <c:pt idx="1">
                  <c:v>13.621850700649865</c:v>
                </c:pt>
                <c:pt idx="2">
                  <c:v>11.83354674064787</c:v>
                </c:pt>
                <c:pt idx="3">
                  <c:v>10.829545753665707</c:v>
                </c:pt>
                <c:pt idx="4">
                  <c:v>8.9401746219678468</c:v>
                </c:pt>
                <c:pt idx="5">
                  <c:v>9.3819191811864382</c:v>
                </c:pt>
                <c:pt idx="6">
                  <c:v>11.01308841576258</c:v>
                </c:pt>
                <c:pt idx="7">
                  <c:v>8.6240904917743624</c:v>
                </c:pt>
              </c:numCache>
            </c:numRef>
          </c:val>
        </c:ser>
        <c:ser>
          <c:idx val="1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desempleo'!$C$31:$J$31</c:f>
              <c:numCache>
                <c:formatCode>#,##0.0</c:formatCode>
                <c:ptCount val="8"/>
                <c:pt idx="0">
                  <c:v>13.602174716883439</c:v>
                </c:pt>
                <c:pt idx="1">
                  <c:v>12.291449493463604</c:v>
                </c:pt>
                <c:pt idx="2">
                  <c:v>10.426824964603702</c:v>
                </c:pt>
                <c:pt idx="3">
                  <c:v>11.730077531167868</c:v>
                </c:pt>
                <c:pt idx="4">
                  <c:v>10.091625676997774</c:v>
                </c:pt>
                <c:pt idx="5">
                  <c:v>10.624343353382583</c:v>
                </c:pt>
                <c:pt idx="6">
                  <c:v>11.563319241355947</c:v>
                </c:pt>
                <c:pt idx="7">
                  <c:v>10.505616938144959</c:v>
                </c:pt>
              </c:numCache>
            </c:numRef>
          </c:val>
        </c:ser>
        <c:marker val="1"/>
        <c:axId val="214866176"/>
        <c:axId val="218370048"/>
      </c:lineChart>
      <c:catAx>
        <c:axId val="214866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8370048"/>
        <c:crosses val="autoZero"/>
        <c:auto val="1"/>
        <c:lblAlgn val="ctr"/>
        <c:lblOffset val="100"/>
      </c:catAx>
      <c:valAx>
        <c:axId val="2183700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214866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299E-2"/>
          <c:y val="0.50639682108312611"/>
          <c:w val="0.171443936660278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484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abierto'!$C$36:$J$36</c:f>
              <c:numCache>
                <c:formatCode>#,##0.0</c:formatCode>
                <c:ptCount val="8"/>
                <c:pt idx="0">
                  <c:v>13.792290616055384</c:v>
                </c:pt>
                <c:pt idx="1">
                  <c:v>12.496973886808991</c:v>
                </c:pt>
                <c:pt idx="2">
                  <c:v>10.889941846506789</c:v>
                </c:pt>
                <c:pt idx="3">
                  <c:v>10.015770824618322</c:v>
                </c:pt>
                <c:pt idx="4">
                  <c:v>8.2374691751890321</c:v>
                </c:pt>
                <c:pt idx="5">
                  <c:v>8.9941986610530478</c:v>
                </c:pt>
                <c:pt idx="6">
                  <c:v>10.427265703954559</c:v>
                </c:pt>
                <c:pt idx="7">
                  <c:v>8.1980608448979524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12.360624869905568</c:v>
                </c:pt>
                <c:pt idx="1">
                  <c:v>11.384121735789119</c:v>
                </c:pt>
                <c:pt idx="2">
                  <c:v>9.7031201572267101</c:v>
                </c:pt>
                <c:pt idx="3">
                  <c:v>10.49250988536841</c:v>
                </c:pt>
                <c:pt idx="4">
                  <c:v>9.0840267840073601</c:v>
                </c:pt>
                <c:pt idx="5">
                  <c:v>9.8022690283786584</c:v>
                </c:pt>
                <c:pt idx="6">
                  <c:v>10.805038744845822</c:v>
                </c:pt>
                <c:pt idx="7">
                  <c:v>9.6860638461323543</c:v>
                </c:pt>
              </c:numCache>
            </c:numRef>
          </c:val>
        </c:ser>
        <c:marker val="1"/>
        <c:axId val="52243456"/>
        <c:axId val="52294400"/>
      </c:lineChart>
      <c:catAx>
        <c:axId val="52243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52294400"/>
        <c:crosses val="autoZero"/>
        <c:auto val="1"/>
        <c:lblAlgn val="ctr"/>
        <c:lblOffset val="100"/>
      </c:catAx>
      <c:valAx>
        <c:axId val="522944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52243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595023114022864"/>
          <c:y val="0.12737869304798441"/>
          <c:w val="0.171443936660278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286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4318E-2"/>
          <c:y val="0.14761693249882307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oculto'!$C$33:$J$33</c:f>
              <c:numCache>
                <c:formatCode>#,##0.0</c:formatCode>
                <c:ptCount val="8"/>
                <c:pt idx="0">
                  <c:v>1.0504344128369145</c:v>
                </c:pt>
                <c:pt idx="1">
                  <c:v>1.1248768138408729</c:v>
                </c:pt>
                <c:pt idx="2">
                  <c:v>0.94360489414108006</c:v>
                </c:pt>
                <c:pt idx="3">
                  <c:v>0.8137654604927399</c:v>
                </c:pt>
                <c:pt idx="4">
                  <c:v>0.70269625014691628</c:v>
                </c:pt>
                <c:pt idx="5">
                  <c:v>0.3877026020466397</c:v>
                </c:pt>
                <c:pt idx="6">
                  <c:v>0.58579713300881797</c:v>
                </c:pt>
                <c:pt idx="7">
                  <c:v>0.42602165787183793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oculto'!$C$21:$J$21</c:f>
              <c:numCache>
                <c:formatCode>#,##0.0</c:formatCode>
                <c:ptCount val="8"/>
                <c:pt idx="0">
                  <c:v>1.2415481669852211</c:v>
                </c:pt>
                <c:pt idx="1">
                  <c:v>0.90732775767448592</c:v>
                </c:pt>
                <c:pt idx="2">
                  <c:v>0.72370651098547234</c:v>
                </c:pt>
                <c:pt idx="3">
                  <c:v>1.2375676457994578</c:v>
                </c:pt>
                <c:pt idx="4">
                  <c:v>1.0075988929904158</c:v>
                </c:pt>
                <c:pt idx="5">
                  <c:v>0.82207601971251132</c:v>
                </c:pt>
                <c:pt idx="6">
                  <c:v>0.75828205017257699</c:v>
                </c:pt>
                <c:pt idx="7">
                  <c:v>0.81955309201260473</c:v>
                </c:pt>
              </c:numCache>
            </c:numRef>
          </c:val>
        </c:ser>
        <c:marker val="1"/>
        <c:axId val="63118336"/>
        <c:axId val="63136512"/>
      </c:lineChart>
      <c:catAx>
        <c:axId val="63118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3136512"/>
        <c:crosses val="autoZero"/>
        <c:auto val="1"/>
        <c:lblAlgn val="ctr"/>
        <c:lblOffset val="100"/>
      </c:catAx>
      <c:valAx>
        <c:axId val="631365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3118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9124791219279405"/>
          <c:w val="0.171443936660278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453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33.833629190228621</c:v>
                </c:pt>
                <c:pt idx="1">
                  <c:v>32.735851220836423</c:v>
                </c:pt>
                <c:pt idx="2">
                  <c:v>36.054674879884288</c:v>
                </c:pt>
                <c:pt idx="3">
                  <c:v>27.870501229302452</c:v>
                </c:pt>
                <c:pt idx="4">
                  <c:v>32.038508872818497</c:v>
                </c:pt>
                <c:pt idx="5">
                  <c:v>29.473254836584356</c:v>
                </c:pt>
                <c:pt idx="6">
                  <c:v>26.11591135172614</c:v>
                </c:pt>
                <c:pt idx="7">
                  <c:v>34.384883397282664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subjetivo'!$C$22:$J$22</c:f>
              <c:numCache>
                <c:formatCode>#,##0.0</c:formatCode>
                <c:ptCount val="8"/>
                <c:pt idx="0">
                  <c:v>33.709244008348215</c:v>
                </c:pt>
                <c:pt idx="1">
                  <c:v>32.090770676719607</c:v>
                </c:pt>
                <c:pt idx="2">
                  <c:v>32.307304461564911</c:v>
                </c:pt>
                <c:pt idx="3">
                  <c:v>36.390829650636206</c:v>
                </c:pt>
                <c:pt idx="4">
                  <c:v>35.978699384202628</c:v>
                </c:pt>
                <c:pt idx="5">
                  <c:v>27.700306716833428</c:v>
                </c:pt>
                <c:pt idx="6">
                  <c:v>30.465961236587912</c:v>
                </c:pt>
                <c:pt idx="7">
                  <c:v>33.29631225681436</c:v>
                </c:pt>
              </c:numCache>
            </c:numRef>
          </c:val>
        </c:ser>
        <c:marker val="1"/>
        <c:axId val="63167488"/>
        <c:axId val="63423232"/>
      </c:lineChart>
      <c:catAx>
        <c:axId val="63167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3423232"/>
        <c:crosses val="autoZero"/>
        <c:auto val="1"/>
        <c:lblAlgn val="ctr"/>
        <c:lblOffset val="100"/>
      </c:catAx>
      <c:valAx>
        <c:axId val="634232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3167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8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horas'!$C$15:$J$15</c:f>
              <c:numCache>
                <c:formatCode>#,##0.0</c:formatCode>
                <c:ptCount val="8"/>
                <c:pt idx="0">
                  <c:v>14.247664809132388</c:v>
                </c:pt>
                <c:pt idx="1">
                  <c:v>15.787100631706272</c:v>
                </c:pt>
                <c:pt idx="2">
                  <c:v>15.880042118304715</c:v>
                </c:pt>
                <c:pt idx="3">
                  <c:v>8.6640210262511896</c:v>
                </c:pt>
                <c:pt idx="4">
                  <c:v>8.901751093893381</c:v>
                </c:pt>
                <c:pt idx="5">
                  <c:v>7.2888716317804496</c:v>
                </c:pt>
                <c:pt idx="6">
                  <c:v>8.2108883320857995</c:v>
                </c:pt>
                <c:pt idx="7">
                  <c:v>12.699081999462503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14.082939893055023</c:v>
                </c:pt>
                <c:pt idx="1">
                  <c:v>12.833341719364451</c:v>
                </c:pt>
                <c:pt idx="2">
                  <c:v>11.39639795496794</c:v>
                </c:pt>
                <c:pt idx="3">
                  <c:v>11.754959358052423</c:v>
                </c:pt>
                <c:pt idx="4">
                  <c:v>10.803994832544522</c:v>
                </c:pt>
                <c:pt idx="5">
                  <c:v>7.8192871225280234</c:v>
                </c:pt>
                <c:pt idx="6">
                  <c:v>9.8256363471251671</c:v>
                </c:pt>
                <c:pt idx="7">
                  <c:v>10.049886173640893</c:v>
                </c:pt>
              </c:numCache>
            </c:numRef>
          </c:val>
        </c:ser>
        <c:marker val="1"/>
        <c:axId val="67755008"/>
        <c:axId val="67760896"/>
      </c:lineChart>
      <c:catAx>
        <c:axId val="6775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760896"/>
        <c:crosses val="autoZero"/>
        <c:auto val="1"/>
        <c:lblAlgn val="ctr"/>
        <c:lblOffset val="100"/>
      </c:catAx>
      <c:valAx>
        <c:axId val="677608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7755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867"/>
          <c:w val="0.171443936660278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92"/>
          <c:y val="6.908466625034586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184"/>
          <c:w val="0.90275170481134137"/>
          <c:h val="0.62416364035937277"/>
        </c:manualLayout>
      </c:layout>
      <c:lineChart>
        <c:grouping val="standard"/>
        <c:ser>
          <c:idx val="0"/>
          <c:order val="0"/>
          <c:tx>
            <c:strRef>
              <c:f>'Empleo inadecuado competencias'!$B$19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competencias'!$C$19:$J$19</c:f>
              <c:numCache>
                <c:formatCode>#,##0.0</c:formatCode>
                <c:ptCount val="8"/>
                <c:pt idx="0">
                  <c:v>2.814982411055575</c:v>
                </c:pt>
                <c:pt idx="1">
                  <c:v>4.0054365012798003</c:v>
                </c:pt>
                <c:pt idx="2">
                  <c:v>4.1697973816108105</c:v>
                </c:pt>
                <c:pt idx="3">
                  <c:v>18.448730711844046</c:v>
                </c:pt>
                <c:pt idx="4">
                  <c:v>22.957405063628737</c:v>
                </c:pt>
                <c:pt idx="5">
                  <c:v>20.540228523694786</c:v>
                </c:pt>
                <c:pt idx="6">
                  <c:v>16.829562407282186</c:v>
                </c:pt>
                <c:pt idx="7">
                  <c:v>21.921205406574828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competencias'!$C$22:$J$22</c:f>
              <c:numCache>
                <c:formatCode>#,##0.0</c:formatCode>
                <c:ptCount val="8"/>
                <c:pt idx="0">
                  <c:v>3.129683504504984</c:v>
                </c:pt>
                <c:pt idx="1">
                  <c:v>3.0411427423314974</c:v>
                </c:pt>
                <c:pt idx="2">
                  <c:v>3.2847752104795505</c:v>
                </c:pt>
                <c:pt idx="3">
                  <c:v>17.348819113653839</c:v>
                </c:pt>
                <c:pt idx="4">
                  <c:v>19.77156230512508</c:v>
                </c:pt>
                <c:pt idx="5">
                  <c:v>14.352505656301748</c:v>
                </c:pt>
                <c:pt idx="6">
                  <c:v>15.590468249781381</c:v>
                </c:pt>
                <c:pt idx="7">
                  <c:v>17.422162294882721</c:v>
                </c:pt>
              </c:numCache>
            </c:numRef>
          </c:val>
        </c:ser>
        <c:marker val="1"/>
        <c:axId val="74140672"/>
        <c:axId val="74150656"/>
      </c:lineChart>
      <c:catAx>
        <c:axId val="74140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50656"/>
        <c:crosses val="autoZero"/>
        <c:auto val="1"/>
        <c:lblAlgn val="ctr"/>
        <c:lblOffset val="100"/>
      </c:catAx>
      <c:valAx>
        <c:axId val="741506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40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926"/>
          <c:w val="0.171443936660278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47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ingresos'!$C$25:$J$25</c:f>
              <c:numCache>
                <c:formatCode>#,##0.0</c:formatCode>
                <c:ptCount val="8"/>
                <c:pt idx="0">
                  <c:v>25.997021458906634</c:v>
                </c:pt>
                <c:pt idx="1">
                  <c:v>22.610459544266625</c:v>
                </c:pt>
                <c:pt idx="2">
                  <c:v>27.078127825053429</c:v>
                </c:pt>
                <c:pt idx="3">
                  <c:v>23.592182155296797</c:v>
                </c:pt>
                <c:pt idx="4">
                  <c:v>27.506473049362189</c:v>
                </c:pt>
                <c:pt idx="5">
                  <c:v>25.832837151647752</c:v>
                </c:pt>
                <c:pt idx="6">
                  <c:v>21.852803730548498</c:v>
                </c:pt>
                <c:pt idx="7">
                  <c:v>28.601531140660484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ingresos'!$C$24:$J$24</c:f>
              <c:numCache>
                <c:formatCode>#,##0.0</c:formatCode>
                <c:ptCount val="8"/>
                <c:pt idx="0">
                  <c:v>27.227553492225915</c:v>
                </c:pt>
                <c:pt idx="1">
                  <c:v>25.589367565537696</c:v>
                </c:pt>
                <c:pt idx="2">
                  <c:v>26.822879386921738</c:v>
                </c:pt>
                <c:pt idx="3">
                  <c:v>31.972683346739117</c:v>
                </c:pt>
                <c:pt idx="4">
                  <c:v>31.945348650684863</c:v>
                </c:pt>
                <c:pt idx="5">
                  <c:v>24.626390052941851</c:v>
                </c:pt>
                <c:pt idx="6">
                  <c:v>26.724696995038151</c:v>
                </c:pt>
                <c:pt idx="7">
                  <c:v>29.294214051808531</c:v>
                </c:pt>
              </c:numCache>
            </c:numRef>
          </c:val>
        </c:ser>
        <c:marker val="1"/>
        <c:axId val="74939392"/>
        <c:axId val="74949376"/>
      </c:lineChart>
      <c:catAx>
        <c:axId val="74939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49376"/>
        <c:crosses val="autoZero"/>
        <c:auto val="1"/>
        <c:lblAlgn val="ctr"/>
        <c:lblOffset val="100"/>
      </c:catAx>
      <c:valAx>
        <c:axId val="749493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39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355"/>
          <c:y val="0.55623681731798114"/>
          <c:w val="0.171443936660278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3701169693700624"/>
          <c:w val="0.90275170481134137"/>
          <c:h val="0.64677467822309143"/>
        </c:manualLayout>
      </c:layout>
      <c:lineChart>
        <c:grouping val="standard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objetivo'!$C$20:$J$20</c:f>
              <c:numCache>
                <c:formatCode>#,##0.0</c:formatCode>
                <c:ptCount val="8"/>
                <c:pt idx="0">
                  <c:v>12.351638770469956</c:v>
                </c:pt>
                <c:pt idx="1">
                  <c:v>11.472998165021101</c:v>
                </c:pt>
                <c:pt idx="2">
                  <c:v>11.124977029073783</c:v>
                </c:pt>
                <c:pt idx="3">
                  <c:v>7.5049657834840762</c:v>
                </c:pt>
                <c:pt idx="4">
                  <c:v>9.3904325231161927</c:v>
                </c:pt>
                <c:pt idx="5">
                  <c:v>13.820569712735439</c:v>
                </c:pt>
                <c:pt idx="6">
                  <c:v>10.285499472522531</c:v>
                </c:pt>
                <c:pt idx="7">
                  <c:v>14.525951642235762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objetivo'!$C$27:$J$27</c:f>
              <c:numCache>
                <c:formatCode>#,##0.0</c:formatCode>
                <c:ptCount val="8"/>
                <c:pt idx="0">
                  <c:v>12.49198685506552</c:v>
                </c:pt>
                <c:pt idx="1">
                  <c:v>11.672919059257673</c:v>
                </c:pt>
                <c:pt idx="2">
                  <c:v>11.002583300790151</c:v>
                </c:pt>
                <c:pt idx="3">
                  <c:v>9.5069725584040405</c:v>
                </c:pt>
                <c:pt idx="4">
                  <c:v>9.6898197396940713</c:v>
                </c:pt>
                <c:pt idx="5">
                  <c:v>9.2818935046819302</c:v>
                </c:pt>
                <c:pt idx="6">
                  <c:v>11.040760412121395</c:v>
                </c:pt>
                <c:pt idx="7">
                  <c:v>12.955638898149003</c:v>
                </c:pt>
              </c:numCache>
            </c:numRef>
          </c:val>
        </c:ser>
        <c:marker val="1"/>
        <c:axId val="75041792"/>
        <c:axId val="75047680"/>
      </c:lineChart>
      <c:catAx>
        <c:axId val="75041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47680"/>
        <c:crosses val="autoZero"/>
        <c:auto val="1"/>
        <c:lblAlgn val="ctr"/>
        <c:lblOffset val="100"/>
      </c:catAx>
      <c:valAx>
        <c:axId val="75047680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41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250406422695862"/>
          <c:y val="0.60134892229382209"/>
          <c:w val="0.171443936660279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6974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'!$C$15:$J$15</c:f>
              <c:numCache>
                <c:formatCode>#,##0.0</c:formatCode>
                <c:ptCount val="8"/>
                <c:pt idx="0">
                  <c:v>5.1844139169130141</c:v>
                </c:pt>
                <c:pt idx="1">
                  <c:v>5.9147360604957422</c:v>
                </c:pt>
                <c:pt idx="2">
                  <c:v>5.7368498857381676</c:v>
                </c:pt>
                <c:pt idx="3">
                  <c:v>2.7088966728824571</c:v>
                </c:pt>
                <c:pt idx="4">
                  <c:v>3.1263214410460032</c:v>
                </c:pt>
                <c:pt idx="5">
                  <c:v>3.7829381469437209</c:v>
                </c:pt>
                <c:pt idx="6">
                  <c:v>3.7599726409163758</c:v>
                </c:pt>
                <c:pt idx="7">
                  <c:v>6.4750482615766281</c:v>
                </c:pt>
              </c:numCache>
            </c:numRef>
          </c:val>
        </c:ser>
        <c:ser>
          <c:idx val="1"/>
          <c:order val="1"/>
          <c:tx>
            <c:strRef>
              <c:f>'Insuficiencia de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'!$C$19:$J$19</c:f>
              <c:numCache>
                <c:formatCode>#,##0.0</c:formatCode>
                <c:ptCount val="8"/>
                <c:pt idx="0">
                  <c:v>5.4185659683553213</c:v>
                </c:pt>
                <c:pt idx="1">
                  <c:v>5.1292713881642742</c:v>
                </c:pt>
                <c:pt idx="2">
                  <c:v>4.4452954536669358</c:v>
                </c:pt>
                <c:pt idx="3">
                  <c:v>3.7746087092618992</c:v>
                </c:pt>
                <c:pt idx="4">
                  <c:v>3.520842489939604</c:v>
                </c:pt>
                <c:pt idx="5">
                  <c:v>3.020428271501467</c:v>
                </c:pt>
                <c:pt idx="6">
                  <c:v>4.2219844946040901</c:v>
                </c:pt>
                <c:pt idx="7">
                  <c:v>4.6865683032624634</c:v>
                </c:pt>
              </c:numCache>
            </c:numRef>
          </c:val>
        </c:ser>
        <c:marker val="1"/>
        <c:axId val="75119616"/>
        <c:axId val="75121408"/>
      </c:lineChart>
      <c:catAx>
        <c:axId val="75119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21408"/>
        <c:crosses val="autoZero"/>
        <c:auto val="1"/>
        <c:lblAlgn val="ctr"/>
        <c:lblOffset val="100"/>
      </c:catAx>
      <c:valAx>
        <c:axId val="75121408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19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867"/>
          <c:w val="0.171443936660279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92"/>
          <c:y val="1.3008123419436255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15"/>
          <c:w val="0.90275170481134137"/>
          <c:h val="0.6033080579691168"/>
        </c:manualLayout>
      </c:layout>
      <c:lineChart>
        <c:grouping val="standard"/>
        <c:ser>
          <c:idx val="0"/>
          <c:order val="0"/>
          <c:tx>
            <c:strRef>
              <c:f>'Empleo inadecuado x competncias'!$B$19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competncias'!$C$19:$J$19</c:f>
              <c:numCache>
                <c:formatCode>#,##0.0</c:formatCode>
                <c:ptCount val="8"/>
                <c:pt idx="0">
                  <c:v>1.0945640779830064</c:v>
                </c:pt>
                <c:pt idx="1">
                  <c:v>1.7258887867466453</c:v>
                </c:pt>
                <c:pt idx="2">
                  <c:v>1.27538657845831</c:v>
                </c:pt>
                <c:pt idx="3">
                  <c:v>4.6015660610642248</c:v>
                </c:pt>
                <c:pt idx="4">
                  <c:v>6.4907896651193644</c:v>
                </c:pt>
                <c:pt idx="5">
                  <c:v>9.5887028613213534</c:v>
                </c:pt>
                <c:pt idx="6">
                  <c:v>6.9009127623969153</c:v>
                </c:pt>
                <c:pt idx="7">
                  <c:v>8.8850193701404905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competncias'!$C$27:$J$27</c:f>
              <c:numCache>
                <c:formatCode>#,##0.0</c:formatCode>
                <c:ptCount val="8"/>
                <c:pt idx="0">
                  <c:v>1.5100781918978319</c:v>
                </c:pt>
                <c:pt idx="1">
                  <c:v>1.5476607232294868</c:v>
                </c:pt>
                <c:pt idx="2">
                  <c:v>1.4847850811870809</c:v>
                </c:pt>
                <c:pt idx="3">
                  <c:v>4.6239807277000624</c:v>
                </c:pt>
                <c:pt idx="4">
                  <c:v>5.4227703150214008</c:v>
                </c:pt>
                <c:pt idx="5">
                  <c:v>5.1680799265242143</c:v>
                </c:pt>
                <c:pt idx="6">
                  <c:v>5.8718823529503155</c:v>
                </c:pt>
                <c:pt idx="7">
                  <c:v>7.1043119203993861</c:v>
                </c:pt>
              </c:numCache>
            </c:numRef>
          </c:val>
        </c:ser>
        <c:marker val="1"/>
        <c:axId val="75148288"/>
        <c:axId val="75162368"/>
      </c:lineChart>
      <c:catAx>
        <c:axId val="75148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62368"/>
        <c:crosses val="autoZero"/>
        <c:auto val="1"/>
        <c:lblAlgn val="ctr"/>
        <c:lblOffset val="100"/>
      </c:catAx>
      <c:valAx>
        <c:axId val="751623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48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153"/>
          <c:w val="0.171443936660279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498"/>
          <c:y val="6.6334991708126411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401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ingresos'!$C$25:$J$25</c:f>
              <c:numCache>
                <c:formatCode>#,##0.0</c:formatCode>
                <c:ptCount val="8"/>
                <c:pt idx="0">
                  <c:v>9.0482530043201788</c:v>
                </c:pt>
                <c:pt idx="1">
                  <c:v>7.9732383665367692</c:v>
                </c:pt>
                <c:pt idx="2">
                  <c:v>7.6930836023154701</c:v>
                </c:pt>
                <c:pt idx="3">
                  <c:v>6.0795506299713464</c:v>
                </c:pt>
                <c:pt idx="4">
                  <c:v>7.6816615297346429</c:v>
                </c:pt>
                <c:pt idx="5">
                  <c:v>11.900422741420686</c:v>
                </c:pt>
                <c:pt idx="6">
                  <c:v>8.3657594349745583</c:v>
                </c:pt>
                <c:pt idx="7">
                  <c:v>11.260997264245276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ingresos'!$C$27:$J$27</c:f>
              <c:numCache>
                <c:formatCode>#,##0.0</c:formatCode>
                <c:ptCount val="8"/>
                <c:pt idx="0">
                  <c:v>9.6982598804147617</c:v>
                </c:pt>
                <c:pt idx="1">
                  <c:v>9.044306971778413</c:v>
                </c:pt>
                <c:pt idx="2">
                  <c:v>8.79964887947793</c:v>
                </c:pt>
                <c:pt idx="3">
                  <c:v>7.8476517220082798</c:v>
                </c:pt>
                <c:pt idx="4">
                  <c:v>8.079942410404648</c:v>
                </c:pt>
                <c:pt idx="5">
                  <c:v>8.0176493730976386</c:v>
                </c:pt>
                <c:pt idx="6">
                  <c:v>9.3359732129949258</c:v>
                </c:pt>
                <c:pt idx="7">
                  <c:v>10.805080966158419</c:v>
                </c:pt>
              </c:numCache>
            </c:numRef>
          </c:val>
        </c:ser>
        <c:marker val="1"/>
        <c:axId val="75484160"/>
        <c:axId val="75502336"/>
      </c:lineChart>
      <c:catAx>
        <c:axId val="75484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02336"/>
        <c:crosses val="autoZero"/>
        <c:auto val="1"/>
        <c:lblAlgn val="ctr"/>
        <c:lblOffset val="100"/>
      </c:catAx>
      <c:valAx>
        <c:axId val="75502336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8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5891850988263128"/>
          <c:y val="0.2098969718337447"/>
          <c:w val="0.171443936660279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3812.57</c:v>
                </c:pt>
                <c:pt idx="1">
                  <c:v>359.83166666666665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701"/>
          <c:y val="0.76738122850922763"/>
          <c:w val="0.6540910346733283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4172.4013333333323</c:v>
                </c:pt>
                <c:pt idx="1">
                  <c:v>1770.2323333333334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2941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128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351"/>
          <c:y val="0.13399276978864852"/>
          <c:w val="0.81918270305897867"/>
          <c:h val="0.62111105077383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6960.1490000000003</c:v>
                </c:pt>
                <c:pt idx="1">
                  <c:v>7065.0676666666668</c:v>
                </c:pt>
                <c:pt idx="2">
                  <c:v>7169.7216666666673</c:v>
                </c:pt>
                <c:pt idx="3">
                  <c:v>7274.0976666666656</c:v>
                </c:pt>
                <c:pt idx="4">
                  <c:v>7378.1303333333335</c:v>
                </c:pt>
              </c:numCache>
            </c:numRef>
          </c:val>
        </c:ser>
        <c:axId val="75531776"/>
        <c:axId val="75574656"/>
      </c:barChart>
      <c:catAx>
        <c:axId val="75531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4656"/>
        <c:crosses val="autoZero"/>
        <c:auto val="1"/>
        <c:lblAlgn val="ctr"/>
        <c:lblOffset val="100"/>
      </c:catAx>
      <c:valAx>
        <c:axId val="755746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31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164"/>
          <c:w val="0.94285714285714251"/>
          <c:h val="0.374176172135523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16.629673421793061</c:v>
                </c:pt>
                <c:pt idx="1">
                  <c:v>83.370326578206942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0996"/>
          <c:h val="0.1382435818316060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423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8827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5502.4156666666668</c:v>
                </c:pt>
                <c:pt idx="1">
                  <c:v>5614.7839999999997</c:v>
                </c:pt>
                <c:pt idx="2">
                  <c:v>5725.8290000000006</c:v>
                </c:pt>
                <c:pt idx="3">
                  <c:v>5835.2570000000005</c:v>
                </c:pt>
                <c:pt idx="4">
                  <c:v>5942.6336666666657</c:v>
                </c:pt>
              </c:numCache>
            </c:numRef>
          </c:val>
        </c:ser>
        <c:axId val="75673600"/>
        <c:axId val="75675136"/>
      </c:barChart>
      <c:catAx>
        <c:axId val="7567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75136"/>
        <c:crosses val="autoZero"/>
        <c:auto val="1"/>
        <c:lblAlgn val="ctr"/>
        <c:lblOffset val="100"/>
      </c:catAx>
      <c:valAx>
        <c:axId val="756751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73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366"/>
          <c:w val="0.90350877192982459"/>
          <c:h val="0.4317648930247380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17.041301124521819</c:v>
                </c:pt>
                <c:pt idx="1">
                  <c:v>82.958698875478177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102"/>
          <c:y val="0.78793096627535786"/>
          <c:w val="0.65748549523415212"/>
          <c:h val="0.11272603888878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877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3520.4246666666663</c:v>
                </c:pt>
                <c:pt idx="1">
                  <c:v>3624.5153333333333</c:v>
                </c:pt>
                <c:pt idx="2">
                  <c:v>3720.6353333333336</c:v>
                </c:pt>
                <c:pt idx="3">
                  <c:v>3909.4876666666664</c:v>
                </c:pt>
                <c:pt idx="4">
                  <c:v>4172.4013333333323</c:v>
                </c:pt>
              </c:numCache>
            </c:numRef>
          </c:val>
        </c:ser>
        <c:axId val="75859840"/>
        <c:axId val="75861376"/>
      </c:barChart>
      <c:catAx>
        <c:axId val="7585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61376"/>
        <c:crosses val="autoZero"/>
        <c:auto val="1"/>
        <c:lblAlgn val="ctr"/>
        <c:lblOffset val="100"/>
      </c:catAx>
      <c:valAx>
        <c:axId val="758613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59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677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18.812432017957921</c:v>
                </c:pt>
                <c:pt idx="1">
                  <c:v>81.187567982042083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088"/>
          <c:y val="0.67978523232541732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351"/>
          <c:y val="0.15775853018372823"/>
          <c:w val="0.8191827030589786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3139.1793333333335</c:v>
                </c:pt>
                <c:pt idx="1">
                  <c:v>3300.4770000000003</c:v>
                </c:pt>
                <c:pt idx="2">
                  <c:v>3371.5686666666666</c:v>
                </c:pt>
                <c:pt idx="3">
                  <c:v>3478.9326666666661</c:v>
                </c:pt>
                <c:pt idx="4">
                  <c:v>3812.57</c:v>
                </c:pt>
              </c:numCache>
            </c:numRef>
          </c:val>
        </c:ser>
        <c:axId val="76484608"/>
        <c:axId val="76486144"/>
      </c:barChart>
      <c:catAx>
        <c:axId val="76484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86144"/>
        <c:crosses val="autoZero"/>
        <c:auto val="1"/>
        <c:lblAlgn val="ctr"/>
        <c:lblOffset val="100"/>
      </c:catAx>
      <c:valAx>
        <c:axId val="764861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84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334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19.207945862649154</c:v>
                </c:pt>
                <c:pt idx="1">
                  <c:v>80.792054137350846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735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909"/>
          <c:y val="0.15827035587032257"/>
          <c:w val="0.8464173816837917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381.24600000000004</c:v>
                </c:pt>
                <c:pt idx="1">
                  <c:v>324.03800000000001</c:v>
                </c:pt>
                <c:pt idx="2">
                  <c:v>349.06700000000001</c:v>
                </c:pt>
                <c:pt idx="3">
                  <c:v>430.55533333333341</c:v>
                </c:pt>
                <c:pt idx="4">
                  <c:v>359.83166666666665</c:v>
                </c:pt>
              </c:numCache>
            </c:numRef>
          </c:val>
        </c:ser>
        <c:axId val="76539776"/>
        <c:axId val="76541312"/>
      </c:barChart>
      <c:catAx>
        <c:axId val="76539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41312"/>
        <c:crosses val="autoZero"/>
        <c:auto val="1"/>
        <c:lblAlgn val="ctr"/>
        <c:lblOffset val="100"/>
      </c:catAx>
      <c:valAx>
        <c:axId val="765413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39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59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15.443178353871165</c:v>
                </c:pt>
                <c:pt idx="1">
                  <c:v>84.556821646128839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792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09"/>
          <c:y val="0.17720296038180294"/>
          <c:w val="0.8464173816837917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352.59766666666673</c:v>
                </c:pt>
                <c:pt idx="1">
                  <c:v>298.56833333333333</c:v>
                </c:pt>
                <c:pt idx="2">
                  <c:v>334.64133333333331</c:v>
                </c:pt>
                <c:pt idx="3">
                  <c:v>407.65266666666668</c:v>
                </c:pt>
                <c:pt idx="4">
                  <c:v>342.05599999999998</c:v>
                </c:pt>
              </c:numCache>
            </c:numRef>
          </c:val>
        </c:ser>
        <c:axId val="76999296"/>
        <c:axId val="77288960"/>
      </c:barChart>
      <c:catAx>
        <c:axId val="76999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88960"/>
        <c:crosses val="autoZero"/>
        <c:auto val="1"/>
        <c:lblAlgn val="ctr"/>
        <c:lblOffset val="100"/>
      </c:catAx>
      <c:valAx>
        <c:axId val="77288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99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15.922408191156782</c:v>
                </c:pt>
                <c:pt idx="1">
                  <c:v>84.077591808843223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474"/>
          <c:h val="0.1094334837358819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28.648</c:v>
                </c:pt>
                <c:pt idx="1">
                  <c:v>25.469333333333335</c:v>
                </c:pt>
                <c:pt idx="2">
                  <c:v>14.425000000000001</c:v>
                </c:pt>
                <c:pt idx="3">
                  <c:v>22.901666666666667</c:v>
                </c:pt>
                <c:pt idx="4">
                  <c:v>17.775333333333332</c:v>
                </c:pt>
              </c:numCache>
            </c:numRef>
          </c:val>
        </c:ser>
        <c:axId val="77485952"/>
        <c:axId val="77487488"/>
      </c:barChart>
      <c:catAx>
        <c:axId val="77485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87488"/>
        <c:crosses val="autoZero"/>
        <c:auto val="1"/>
        <c:lblAlgn val="ctr"/>
        <c:lblOffset val="100"/>
      </c:catAx>
      <c:valAx>
        <c:axId val="774874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48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9.7791144405424504</c:v>
                </c:pt>
                <c:pt idx="1">
                  <c:v>90.220885559457543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703"/>
          <c:y val="0.81150206970396976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228E-2"/>
        </c:manualLayout>
      </c:layout>
    </c:title>
    <c:plotArea>
      <c:layout>
        <c:manualLayout>
          <c:layoutTarget val="inner"/>
          <c:xMode val="edge"/>
          <c:yMode val="edge"/>
          <c:x val="0.14793239410096351"/>
          <c:y val="0.16003127974630071"/>
          <c:w val="0.8191827030589786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1981.991</c:v>
                </c:pt>
                <c:pt idx="1">
                  <c:v>1990.2686666666668</c:v>
                </c:pt>
                <c:pt idx="2">
                  <c:v>2005.1936666666668</c:v>
                </c:pt>
                <c:pt idx="3">
                  <c:v>1925.7693333333334</c:v>
                </c:pt>
                <c:pt idx="4">
                  <c:v>1770.2323333333334</c:v>
                </c:pt>
              </c:numCache>
            </c:numRef>
          </c:val>
        </c:ser>
        <c:axId val="77926784"/>
        <c:axId val="77928320"/>
      </c:barChart>
      <c:catAx>
        <c:axId val="77926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28320"/>
        <c:crosses val="autoZero"/>
        <c:auto val="1"/>
        <c:lblAlgn val="ctr"/>
        <c:lblOffset val="100"/>
      </c:catAx>
      <c:valAx>
        <c:axId val="779283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26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13.946534952323161</c:v>
                </c:pt>
                <c:pt idx="1">
                  <c:v>86.053465047676838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691"/>
          <c:y val="0.76129745937998028"/>
          <c:w val="0.43594232339243988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498"/>
          <c:y val="5.2493438320210537E-3"/>
        </c:manualLayout>
      </c:layout>
    </c:title>
    <c:plotArea>
      <c:layout>
        <c:manualLayout>
          <c:layoutTarget val="inner"/>
          <c:xMode val="edge"/>
          <c:yMode val="edge"/>
          <c:x val="0.14793239410096351"/>
          <c:y val="0.17442519685039556"/>
          <c:w val="0.8191827030589786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981.16</c:v>
                </c:pt>
                <c:pt idx="1">
                  <c:v>1161.2406666666668</c:v>
                </c:pt>
                <c:pt idx="2">
                  <c:v>1096.5923333333333</c:v>
                </c:pt>
                <c:pt idx="3">
                  <c:v>1020.9983333333333</c:v>
                </c:pt>
                <c:pt idx="4">
                  <c:v>1434.6753333333334</c:v>
                </c:pt>
              </c:numCache>
            </c:numRef>
          </c:val>
        </c:ser>
        <c:axId val="77939840"/>
        <c:axId val="78168064"/>
      </c:barChart>
      <c:catAx>
        <c:axId val="7793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68064"/>
        <c:crosses val="autoZero"/>
        <c:auto val="1"/>
        <c:lblAlgn val="ctr"/>
        <c:lblOffset val="100"/>
      </c:catAx>
      <c:valAx>
        <c:axId val="781680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39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19.427475222106743</c:v>
                </c:pt>
                <c:pt idx="1">
                  <c:v>80.57252477789325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909"/>
          <c:y val="0.19932044858029249"/>
          <c:w val="0.84641738168379177"/>
          <c:h val="0.59798297940029843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305.01033333333334</c:v>
                </c:pt>
                <c:pt idx="1">
                  <c:v>322.64533333333333</c:v>
                </c:pt>
                <c:pt idx="2">
                  <c:v>271.19233333333335</c:v>
                </c:pt>
                <c:pt idx="3">
                  <c:v>321.00366666666667</c:v>
                </c:pt>
                <c:pt idx="4">
                  <c:v>529.85666666666668</c:v>
                </c:pt>
              </c:numCache>
            </c:numRef>
          </c:val>
        </c:ser>
        <c:axId val="79470976"/>
        <c:axId val="79472512"/>
      </c:barChart>
      <c:catAx>
        <c:axId val="7947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72512"/>
        <c:crosses val="autoZero"/>
        <c:auto val="1"/>
        <c:lblAlgn val="ctr"/>
        <c:lblOffset val="100"/>
      </c:catAx>
      <c:valAx>
        <c:axId val="794725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70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23.771474888139164</c:v>
                </c:pt>
                <c:pt idx="1">
                  <c:v>76.228525111860833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097"/>
          <c:y val="0.80109240191129949"/>
          <c:w val="0.43643597733142864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3959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649.47366666666665</c:v>
                </c:pt>
                <c:pt idx="1">
                  <c:v>832.09466666666674</c:v>
                </c:pt>
                <c:pt idx="2">
                  <c:v>764.22699999999998</c:v>
                </c:pt>
                <c:pt idx="3">
                  <c:v>657.94966666666676</c:v>
                </c:pt>
                <c:pt idx="4">
                  <c:v>914.64066666666668</c:v>
                </c:pt>
              </c:numCache>
            </c:numRef>
          </c:val>
        </c:ser>
        <c:axId val="79546624"/>
        <c:axId val="79728640"/>
      </c:barChart>
      <c:catAx>
        <c:axId val="79546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28640"/>
        <c:crosses val="autoZero"/>
        <c:auto val="1"/>
        <c:lblAlgn val="ctr"/>
        <c:lblOffset val="100"/>
      </c:catAx>
      <c:valAx>
        <c:axId val="797286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46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23.670493907866366</c:v>
                </c:pt>
                <c:pt idx="1">
                  <c:v>76.329506092133641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17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34"/>
          <c:y val="0.14166120539280441"/>
          <c:w val="0.81918270305897867"/>
          <c:h val="0.62111085645902508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830.54499999999996</c:v>
                </c:pt>
                <c:pt idx="1">
                  <c:v>996.9763333333334</c:v>
                </c:pt>
                <c:pt idx="2">
                  <c:v>961.14566666666667</c:v>
                </c:pt>
                <c:pt idx="3">
                  <c:v>854.33266666666668</c:v>
                </c:pt>
                <c:pt idx="4">
                  <c:v>1193.3706666666665</c:v>
                </c:pt>
              </c:numCache>
            </c:numRef>
          </c:val>
        </c:ser>
        <c:axId val="79735808"/>
        <c:axId val="79927168"/>
      </c:barChart>
      <c:catAx>
        <c:axId val="79735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27168"/>
        <c:crosses val="autoZero"/>
        <c:auto val="1"/>
        <c:lblAlgn val="ctr"/>
        <c:lblOffset val="100"/>
      </c:catAx>
      <c:valAx>
        <c:axId val="799271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35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18.367598435704181</c:v>
                </c:pt>
                <c:pt idx="1">
                  <c:v>81.632401564295819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109"/>
          <c:y val="0.77853652908770798"/>
          <c:w val="0.3636257904972115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01"/>
          <c:y val="0.13752011767759798"/>
          <c:w val="0.84641738168379177"/>
          <c:h val="0.62963451443570007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264.20666666666665</c:v>
                </c:pt>
                <c:pt idx="1">
                  <c:v>340.3576666666666</c:v>
                </c:pt>
                <c:pt idx="2">
                  <c:v>514.21299999999997</c:v>
                </c:pt>
                <c:pt idx="3">
                  <c:v>402.11033333333336</c:v>
                </c:pt>
                <c:pt idx="4">
                  <c:v>606.08100000000002</c:v>
                </c:pt>
              </c:numCache>
            </c:numRef>
          </c:val>
        </c:ser>
        <c:axId val="80000896"/>
        <c:axId val="80002432"/>
      </c:barChart>
      <c:catAx>
        <c:axId val="80000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02432"/>
        <c:crosses val="autoZero"/>
        <c:auto val="1"/>
        <c:lblAlgn val="ctr"/>
        <c:lblOffset val="100"/>
      </c:catAx>
      <c:valAx>
        <c:axId val="800024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00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21.092628461939217</c:v>
                </c:pt>
                <c:pt idx="1">
                  <c:v>78.907371538060787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161"/>
          <c:h val="8.69613455904417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901"/>
          <c:y val="0.16650592588969856"/>
          <c:w val="0.84641738168379177"/>
          <c:h val="0.60454769240801975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95.364666666666665</c:v>
                </c:pt>
                <c:pt idx="1">
                  <c:v>113.31400000000001</c:v>
                </c:pt>
                <c:pt idx="2">
                  <c:v>140.74933333333334</c:v>
                </c:pt>
                <c:pt idx="3">
                  <c:v>146.99566666666666</c:v>
                </c:pt>
                <c:pt idx="4">
                  <c:v>270.16500000000002</c:v>
                </c:pt>
              </c:numCache>
            </c:numRef>
          </c:val>
        </c:ser>
        <c:axId val="80345728"/>
        <c:axId val="80451072"/>
      </c:barChart>
      <c:catAx>
        <c:axId val="80345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51072"/>
        <c:crosses val="autoZero"/>
        <c:auto val="1"/>
        <c:lblAlgn val="ctr"/>
        <c:lblOffset val="100"/>
      </c:catAx>
      <c:valAx>
        <c:axId val="804510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45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25.991599258056326</c:v>
                </c:pt>
                <c:pt idx="1">
                  <c:v>74.008400741943674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172"/>
          <c:h val="8.69613455904417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01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161.99466666666669</c:v>
                </c:pt>
                <c:pt idx="1">
                  <c:v>235.25966666666667</c:v>
                </c:pt>
                <c:pt idx="2">
                  <c:v>356.76066666666662</c:v>
                </c:pt>
                <c:pt idx="3">
                  <c:v>269.79033333333336</c:v>
                </c:pt>
                <c:pt idx="4">
                  <c:v>370.71866666666665</c:v>
                </c:pt>
              </c:numCache>
            </c:numRef>
          </c:val>
        </c:ser>
        <c:axId val="81377152"/>
        <c:axId val="81378688"/>
      </c:barChart>
      <c:catAx>
        <c:axId val="81377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78688"/>
        <c:crosses val="autoZero"/>
        <c:auto val="1"/>
        <c:lblAlgn val="ctr"/>
        <c:lblOffset val="100"/>
      </c:catAx>
      <c:valAx>
        <c:axId val="813786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77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05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23.527798997543254</c:v>
                </c:pt>
                <c:pt idx="1">
                  <c:v>76.472201002456742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157"/>
          <c:y val="0.70590784485272651"/>
          <c:w val="0.36362579049721183"/>
          <c:h val="0.1091834354039081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17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214.02599999999998</c:v>
                </c:pt>
                <c:pt idx="1">
                  <c:v>278.423</c:v>
                </c:pt>
                <c:pt idx="2">
                  <c:v>442.77133333333336</c:v>
                </c:pt>
                <c:pt idx="3">
                  <c:v>327.05833333333334</c:v>
                </c:pt>
                <c:pt idx="4">
                  <c:v>469.85399999999998</c:v>
                </c:pt>
              </c:numCache>
            </c:numRef>
          </c:val>
        </c:ser>
        <c:axId val="82059264"/>
        <c:axId val="82060800"/>
      </c:barChart>
      <c:catAx>
        <c:axId val="82059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60800"/>
        <c:crosses val="autoZero"/>
        <c:auto val="1"/>
        <c:lblAlgn val="ctr"/>
        <c:lblOffset val="100"/>
      </c:catAx>
      <c:valAx>
        <c:axId val="820608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59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19.606215460257051</c:v>
                </c:pt>
                <c:pt idx="1">
                  <c:v>80.393784539742953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674"/>
          <c:y val="0.79185245087607292"/>
          <c:w val="0.36362579049721194"/>
          <c:h val="8.696134559044189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1807.4269999999999</c:v>
                </c:pt>
                <c:pt idx="1">
                  <c:v>1670.4583333333333</c:v>
                </c:pt>
                <c:pt idx="2">
                  <c:v>1774.1490000000001</c:v>
                </c:pt>
                <c:pt idx="3">
                  <c:v>1892.4726666666666</c:v>
                </c:pt>
              </c:numCache>
            </c:numRef>
          </c:val>
        </c:ser>
        <c:axId val="82655872"/>
        <c:axId val="82661760"/>
      </c:barChart>
      <c:catAx>
        <c:axId val="8265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61760"/>
        <c:crosses val="autoZero"/>
        <c:auto val="1"/>
        <c:lblAlgn val="ctr"/>
        <c:lblOffset val="100"/>
      </c:catAx>
      <c:valAx>
        <c:axId val="826617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55872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923.17399999999998</c:v>
                </c:pt>
                <c:pt idx="1">
                  <c:v>1105.1199999999999</c:v>
                </c:pt>
                <c:pt idx="2">
                  <c:v>1182.4736666666668</c:v>
                </c:pt>
                <c:pt idx="3">
                  <c:v>1344.3903333333335</c:v>
                </c:pt>
              </c:numCache>
            </c:numRef>
          </c:val>
        </c:ser>
        <c:axId val="82668928"/>
        <c:axId val="82678912"/>
      </c:barChart>
      <c:catAx>
        <c:axId val="82668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78912"/>
        <c:crosses val="autoZero"/>
        <c:auto val="1"/>
        <c:lblAlgn val="ctr"/>
        <c:lblOffset val="100"/>
      </c:catAx>
      <c:valAx>
        <c:axId val="82678912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68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179.60733333333334</c:v>
                </c:pt>
                <c:pt idx="1">
                  <c:v>166.23699999999999</c:v>
                </c:pt>
                <c:pt idx="2">
                  <c:v>145.72900000000001</c:v>
                </c:pt>
                <c:pt idx="3">
                  <c:v>161.47333333333336</c:v>
                </c:pt>
              </c:numCache>
            </c:numRef>
          </c:val>
        </c:ser>
        <c:axId val="83235200"/>
        <c:axId val="83236736"/>
      </c:barChart>
      <c:catAx>
        <c:axId val="83235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36736"/>
        <c:crosses val="autoZero"/>
        <c:auto val="1"/>
        <c:lblAlgn val="ctr"/>
        <c:lblOffset val="100"/>
      </c:catAx>
      <c:valAx>
        <c:axId val="83236736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35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175.904</c:v>
                </c:pt>
                <c:pt idx="1">
                  <c:v>221.56899999999999</c:v>
                </c:pt>
                <c:pt idx="2">
                  <c:v>173.10499999999999</c:v>
                </c:pt>
                <c:pt idx="3">
                  <c:v>180.24133333333336</c:v>
                </c:pt>
              </c:numCache>
            </c:numRef>
          </c:val>
        </c:ser>
        <c:axId val="83260544"/>
        <c:axId val="83262080"/>
      </c:barChart>
      <c:catAx>
        <c:axId val="83260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62080"/>
        <c:crosses val="autoZero"/>
        <c:auto val="1"/>
        <c:lblAlgn val="ctr"/>
        <c:lblOffset val="100"/>
      </c:catAx>
      <c:valAx>
        <c:axId val="8326208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6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9"/>
          <c:y val="0.23275843967780069"/>
          <c:w val="0.8191827030589786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1745.8543333333334</c:v>
                </c:pt>
                <c:pt idx="1">
                  <c:v>1807.4269999999999</c:v>
                </c:pt>
                <c:pt idx="2">
                  <c:v>1670.4583333333333</c:v>
                </c:pt>
                <c:pt idx="3">
                  <c:v>1774.1490000000001</c:v>
                </c:pt>
                <c:pt idx="4">
                  <c:v>1892.4726666666666</c:v>
                </c:pt>
              </c:numCache>
            </c:numRef>
          </c:val>
        </c:ser>
        <c:axId val="83274752"/>
        <c:axId val="83288832"/>
      </c:barChart>
      <c:catAx>
        <c:axId val="83274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88832"/>
        <c:crosses val="autoZero"/>
        <c:auto val="1"/>
        <c:lblAlgn val="ctr"/>
        <c:lblOffset val="100"/>
      </c:catAx>
      <c:valAx>
        <c:axId val="832888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74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28.298009281681725</c:v>
                </c:pt>
                <c:pt idx="1">
                  <c:v>71.701990718318271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05"/>
          <c:h val="8.69613455904419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26"/>
          <c:y val="0.23275843967780069"/>
          <c:w val="0.8464173816837917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183.18033333333332</c:v>
                </c:pt>
                <c:pt idx="1">
                  <c:v>179.60733333333334</c:v>
                </c:pt>
                <c:pt idx="2">
                  <c:v>166.23699999999999</c:v>
                </c:pt>
                <c:pt idx="3">
                  <c:v>145.72900000000001</c:v>
                </c:pt>
                <c:pt idx="4">
                  <c:v>161.47333333333336</c:v>
                </c:pt>
              </c:numCache>
            </c:numRef>
          </c:val>
        </c:ser>
        <c:axId val="83432576"/>
        <c:axId val="83434112"/>
      </c:barChart>
      <c:catAx>
        <c:axId val="83432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34112"/>
        <c:crosses val="autoZero"/>
        <c:auto val="1"/>
        <c:lblAlgn val="ctr"/>
        <c:lblOffset val="100"/>
      </c:catAx>
      <c:valAx>
        <c:axId val="834341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32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20.237636187944901</c:v>
                </c:pt>
                <c:pt idx="1">
                  <c:v>79.762363812055099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6"/>
          <c:h val="8.696134559044206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26"/>
          <c:y val="0.23275843967780069"/>
          <c:w val="0.8464173816837917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120.22633333333334</c:v>
                </c:pt>
                <c:pt idx="1">
                  <c:v>144.40766666666667</c:v>
                </c:pt>
                <c:pt idx="2">
                  <c:v>144.36500000000001</c:v>
                </c:pt>
                <c:pt idx="3">
                  <c:v>134.51933333333332</c:v>
                </c:pt>
                <c:pt idx="4">
                  <c:v>118.099</c:v>
                </c:pt>
              </c:numCache>
            </c:numRef>
          </c:val>
        </c:ser>
        <c:axId val="83557376"/>
        <c:axId val="83677952"/>
      </c:barChart>
      <c:catAx>
        <c:axId val="83557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77952"/>
        <c:crosses val="autoZero"/>
        <c:auto val="1"/>
        <c:lblAlgn val="ctr"/>
        <c:lblOffset val="100"/>
      </c:catAx>
      <c:valAx>
        <c:axId val="836779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57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16.915475379968814</c:v>
                </c:pt>
                <c:pt idx="1">
                  <c:v>83.084524620031189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0998"/>
          <c:y val="0.23275843967780069"/>
          <c:w val="0.8191827030589786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857.27333333333343</c:v>
                </c:pt>
                <c:pt idx="1">
                  <c:v>923.17399999999998</c:v>
                </c:pt>
                <c:pt idx="2">
                  <c:v>1105.1199999999999</c:v>
                </c:pt>
                <c:pt idx="3">
                  <c:v>1182.4736666666668</c:v>
                </c:pt>
                <c:pt idx="4">
                  <c:v>1344.3903333333335</c:v>
                </c:pt>
              </c:numCache>
            </c:numRef>
          </c:val>
        </c:ser>
        <c:axId val="83793024"/>
        <c:axId val="83794560"/>
      </c:barChart>
      <c:catAx>
        <c:axId val="83793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94560"/>
        <c:crosses val="autoZero"/>
        <c:auto val="1"/>
        <c:lblAlgn val="ctr"/>
        <c:lblOffset val="100"/>
      </c:catAx>
      <c:valAx>
        <c:axId val="837945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9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15.474688484860485</c:v>
                </c:pt>
                <c:pt idx="1">
                  <c:v>84.525311515139521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069"/>
          <c:w val="0.8464173816837917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166.00533333333334</c:v>
                </c:pt>
                <c:pt idx="1">
                  <c:v>175.904</c:v>
                </c:pt>
                <c:pt idx="2">
                  <c:v>221.56899999999999</c:v>
                </c:pt>
                <c:pt idx="3">
                  <c:v>173.10499999999999</c:v>
                </c:pt>
                <c:pt idx="4">
                  <c:v>180.24133333333336</c:v>
                </c:pt>
              </c:numCache>
            </c:numRef>
          </c:val>
        </c:ser>
        <c:axId val="83875712"/>
        <c:axId val="83972864"/>
      </c:barChart>
      <c:catAx>
        <c:axId val="83875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72864"/>
        <c:crosses val="autoZero"/>
        <c:auto val="1"/>
        <c:lblAlgn val="ctr"/>
        <c:lblOffset val="100"/>
      </c:catAx>
      <c:valAx>
        <c:axId val="839728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75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17.725110715561808</c:v>
                </c:pt>
                <c:pt idx="1">
                  <c:v>82.274889284438188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26"/>
          <c:y val="0.23275843967780069"/>
          <c:w val="0.8464173816837917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57.126666666666665</c:v>
                </c:pt>
                <c:pt idx="1">
                  <c:v>61.246000000000002</c:v>
                </c:pt>
                <c:pt idx="2">
                  <c:v>57.817666666666661</c:v>
                </c:pt>
                <c:pt idx="3">
                  <c:v>58.601333333333336</c:v>
                </c:pt>
                <c:pt idx="4">
                  <c:v>98.36866666666667</c:v>
                </c:pt>
              </c:numCache>
            </c:numRef>
          </c:val>
        </c:ser>
        <c:axId val="84169856"/>
        <c:axId val="84171392"/>
      </c:barChart>
      <c:catAx>
        <c:axId val="84169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71392"/>
        <c:crosses val="autoZero"/>
        <c:auto val="1"/>
        <c:lblAlgn val="ctr"/>
        <c:lblOffset val="100"/>
      </c:catAx>
      <c:valAx>
        <c:axId val="84171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69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9.5198462661573604</c:v>
                </c:pt>
                <c:pt idx="1">
                  <c:v>90.480153733842641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5.2989999999999995</c:v>
                </c:pt>
                <c:pt idx="1">
                  <c:v>7.0853333333333337</c:v>
                </c:pt>
                <c:pt idx="2">
                  <c:v>6.0010000000000003</c:v>
                </c:pt>
                <c:pt idx="3">
                  <c:v>4.2583333333333337</c:v>
                </c:pt>
                <c:pt idx="4">
                  <c:v>8.945333333333334</c:v>
                </c:pt>
              </c:numCache>
            </c:numRef>
          </c:val>
        </c:ser>
        <c:axId val="84257792"/>
        <c:axId val="84296448"/>
      </c:barChart>
      <c:catAx>
        <c:axId val="84257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96448"/>
        <c:crosses val="autoZero"/>
        <c:auto val="1"/>
        <c:lblAlgn val="ctr"/>
        <c:lblOffset val="100"/>
      </c:catAx>
      <c:valAx>
        <c:axId val="842964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57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5.6374380466603844</c:v>
                </c:pt>
                <c:pt idx="1">
                  <c:v>94.362561953339622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069"/>
          <c:w val="0.88277014700516698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'Jornalero o Peón'!$C$16:$G$16</c:f>
              <c:numCache>
                <c:formatCode>#,##0</c:formatCode>
                <c:ptCount val="5"/>
                <c:pt idx="0">
                  <c:v>1.333</c:v>
                </c:pt>
                <c:pt idx="1">
                  <c:v>0.8676666666666667</c:v>
                </c:pt>
                <c:pt idx="2">
                  <c:v>0</c:v>
                </c:pt>
                <c:pt idx="3">
                  <c:v>0</c:v>
                </c:pt>
                <c:pt idx="4">
                  <c:v>2.0443333333333329</c:v>
                </c:pt>
              </c:numCache>
            </c:numRef>
          </c:val>
        </c:ser>
        <c:axId val="84316160"/>
        <c:axId val="84380288"/>
      </c:barChart>
      <c:catAx>
        <c:axId val="84316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80288"/>
        <c:crosses val="autoZero"/>
        <c:auto val="1"/>
        <c:lblAlgn val="ctr"/>
        <c:lblOffset val="100"/>
      </c:catAx>
      <c:valAx>
        <c:axId val="843802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16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,##0.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0.25497371272157926</c:v>
                </c:pt>
                <c:pt idx="1">
                  <c:v>98.370795719202135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069"/>
          <c:w val="0.86459376434447965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2.8816666666666664</c:v>
                </c:pt>
                <c:pt idx="1">
                  <c:v>0.75800000000000001</c:v>
                </c:pt>
                <c:pt idx="2">
                  <c:v>0</c:v>
                </c:pt>
                <c:pt idx="3">
                  <c:v>6.0973333333333342</c:v>
                </c:pt>
                <c:pt idx="4">
                  <c:v>6.5350000000000001</c:v>
                </c:pt>
              </c:numCache>
            </c:numRef>
          </c:val>
        </c:ser>
        <c:axId val="84503936"/>
        <c:axId val="84677760"/>
      </c:barChart>
      <c:catAx>
        <c:axId val="84503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77760"/>
        <c:crosses val="autoZero"/>
        <c:auto val="1"/>
        <c:lblAlgn val="ctr"/>
        <c:lblOffset val="100"/>
      </c:catAx>
      <c:valAx>
        <c:axId val="846777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03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19.65768258933943</c:v>
                </c:pt>
                <c:pt idx="1">
                  <c:v>80.34231741066057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(2009,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2053.9459999999999</c:v>
                </c:pt>
                <c:pt idx="1">
                  <c:v>1758.6240000000003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2996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332"/>
          <c:w val="0.82021562265348857"/>
          <c:h val="0.6091154463901014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61.450285626668034</c:v>
                </c:pt>
                <c:pt idx="1">
                  <c:v>60.204459335221337</c:v>
                </c:pt>
                <c:pt idx="2">
                  <c:v>54.475987735085923</c:v>
                </c:pt>
                <c:pt idx="3">
                  <c:v>55.185833816080383</c:v>
                </c:pt>
                <c:pt idx="4">
                  <c:v>53.873004298937452</c:v>
                </c:pt>
              </c:numCache>
            </c:numRef>
          </c:val>
        </c:ser>
        <c:marker val="1"/>
        <c:axId val="85042688"/>
        <c:axId val="85044224"/>
      </c:lineChart>
      <c:catAx>
        <c:axId val="85042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44224"/>
        <c:crosses val="autoZero"/>
        <c:auto val="1"/>
        <c:lblAlgn val="ctr"/>
        <c:lblOffset val="100"/>
      </c:catAx>
      <c:valAx>
        <c:axId val="850442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426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344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61.450285626668034</c:v>
                </c:pt>
                <c:pt idx="1">
                  <c:v>39.795540664778663</c:v>
                </c:pt>
                <c:pt idx="2">
                  <c:v>45.52401226491407</c:v>
                </c:pt>
                <c:pt idx="3">
                  <c:v>44.81416618391961</c:v>
                </c:pt>
                <c:pt idx="4">
                  <c:v>46.12699570106254</c:v>
                </c:pt>
              </c:numCache>
            </c:numRef>
          </c:val>
        </c:ser>
        <c:marker val="1"/>
        <c:axId val="85063936"/>
        <c:axId val="85069824"/>
      </c:lineChart>
      <c:catAx>
        <c:axId val="85063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69824"/>
        <c:crosses val="autoZero"/>
        <c:auto val="1"/>
        <c:lblAlgn val="ctr"/>
        <c:lblOffset val="100"/>
      </c:catAx>
      <c:valAx>
        <c:axId val="85069824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63936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9"/>
          <c:y val="0.23275843967780069"/>
          <c:w val="0.8191827030589786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1929.0346666666667</c:v>
                </c:pt>
                <c:pt idx="1">
                  <c:v>1987.0343333333333</c:v>
                </c:pt>
                <c:pt idx="2">
                  <c:v>1836.6953333333333</c:v>
                </c:pt>
                <c:pt idx="3">
                  <c:v>1919.8780000000002</c:v>
                </c:pt>
                <c:pt idx="4">
                  <c:v>2053.9459999999999</c:v>
                </c:pt>
              </c:numCache>
            </c:numRef>
          </c:val>
        </c:ser>
        <c:axId val="85107072"/>
        <c:axId val="85108608"/>
      </c:barChart>
      <c:catAx>
        <c:axId val="85107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08608"/>
        <c:crosses val="autoZero"/>
        <c:auto val="1"/>
        <c:lblAlgn val="ctr"/>
        <c:lblOffset val="100"/>
      </c:catAx>
      <c:valAx>
        <c:axId val="851086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07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27.4388512108101</c:v>
                </c:pt>
                <c:pt idx="1">
                  <c:v>72.5611487891899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39"/>
          <c:y val="0.23275843967780069"/>
          <c:w val="0.81918270305897867"/>
          <c:h val="0.62111105077382989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1210.4623333333334</c:v>
                </c:pt>
                <c:pt idx="1">
                  <c:v>1247.5716666666667</c:v>
                </c:pt>
                <c:pt idx="2">
                  <c:v>1465.1906666666664</c:v>
                </c:pt>
                <c:pt idx="3">
                  <c:v>1497.3256666666668</c:v>
                </c:pt>
                <c:pt idx="4">
                  <c:v>1687.0393333333336</c:v>
                </c:pt>
              </c:numCache>
            </c:numRef>
          </c:val>
        </c:ser>
        <c:axId val="85260544"/>
        <c:axId val="85344256"/>
      </c:barChart>
      <c:catAx>
        <c:axId val="85260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44256"/>
        <c:crosses val="autoZero"/>
        <c:auto val="1"/>
        <c:lblAlgn val="ctr"/>
        <c:lblOffset val="100"/>
      </c:catAx>
      <c:valAx>
        <c:axId val="853442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60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13.645452181435259</c:v>
                </c:pt>
                <c:pt idx="1">
                  <c:v>86.35454781856474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1913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asalariados'!$C$14:$J$14</c:f>
              <c:numCache>
                <c:formatCode>0.0</c:formatCode>
                <c:ptCount val="8"/>
                <c:pt idx="0">
                  <c:v>1728.839666666667</c:v>
                </c:pt>
                <c:pt idx="1">
                  <c:v>1732.886</c:v>
                </c:pt>
                <c:pt idx="2">
                  <c:v>1895.3106666666665</c:v>
                </c:pt>
                <c:pt idx="3">
                  <c:v>1929.0346666666667</c:v>
                </c:pt>
                <c:pt idx="4">
                  <c:v>1987.0343333333333</c:v>
                </c:pt>
                <c:pt idx="5">
                  <c:v>1836.6953333333333</c:v>
                </c:pt>
                <c:pt idx="6">
                  <c:v>1919.8780000000002</c:v>
                </c:pt>
                <c:pt idx="7" formatCode="#,##0.0">
                  <c:v>2053.9459999999999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asalariados'!$C$13:$J$13</c:f>
              <c:numCache>
                <c:formatCode>0.0</c:formatCode>
                <c:ptCount val="8"/>
                <c:pt idx="0">
                  <c:v>7023.1616666666669</c:v>
                </c:pt>
                <c:pt idx="1">
                  <c:v>6861.3056666666671</c:v>
                </c:pt>
                <c:pt idx="2">
                  <c:v>7485.621666666666</c:v>
                </c:pt>
                <c:pt idx="3">
                  <c:v>7318.6040000000012</c:v>
                </c:pt>
                <c:pt idx="4">
                  <c:v>7768.1429999999991</c:v>
                </c:pt>
                <c:pt idx="5">
                  <c:v>7056.096333333333</c:v>
                </c:pt>
                <c:pt idx="6">
                  <c:v>7312.7936666666674</c:v>
                </c:pt>
                <c:pt idx="7" formatCode="#,##0.0">
                  <c:v>7485.5393333333341</c:v>
                </c:pt>
              </c:numCache>
            </c:numRef>
          </c:val>
        </c:ser>
        <c:marker val="1"/>
        <c:axId val="85571456"/>
        <c:axId val="85572992"/>
      </c:lineChart>
      <c:catAx>
        <c:axId val="8557145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72992"/>
        <c:crosses val="autoZero"/>
        <c:auto val="1"/>
        <c:lblAlgn val="ctr"/>
        <c:lblOffset val="100"/>
      </c:catAx>
      <c:valAx>
        <c:axId val="855729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714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60918286321804715"/>
          <c:y val="0.47078470704469927"/>
          <c:w val="0.38451898203886253"/>
          <c:h val="0.1543482730057988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300334" l="0.70866141732284571" r="0.70866141732284571" t="0.74803149606300334" header="0.31496062992126861" footer="0.31496062992126861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05E-2"/>
          <c:y val="0.25568161934303668"/>
          <c:w val="0.84139573174553761"/>
          <c:h val="0.58379623001670244"/>
        </c:manualLayout>
      </c:layout>
      <c:lineChart>
        <c:grouping val="standard"/>
        <c:ser>
          <c:idx val="0"/>
          <c:order val="0"/>
          <c:tx>
            <c:strRef>
              <c:f>'Tasa de empl no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asalariados'!$C$14:$J$14</c:f>
              <c:numCache>
                <c:formatCode>0.0</c:formatCode>
                <c:ptCount val="8"/>
                <c:pt idx="0">
                  <c:v>1293.7229999999997</c:v>
                </c:pt>
                <c:pt idx="1">
                  <c:v>1241.663333333333</c:v>
                </c:pt>
                <c:pt idx="2">
                  <c:v>1277.5813333333333</c:v>
                </c:pt>
                <c:pt idx="3">
                  <c:v>1210.1446666666668</c:v>
                </c:pt>
                <c:pt idx="4">
                  <c:v>1313.442666666667</c:v>
                </c:pt>
                <c:pt idx="5">
                  <c:v>1534.8733333333332</c:v>
                </c:pt>
                <c:pt idx="6">
                  <c:v>1559.054666666666</c:v>
                </c:pt>
                <c:pt idx="7" formatCode="#,##0.0">
                  <c:v>1758.6240000000003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asalariados'!$C$13:$J$13</c:f>
              <c:numCache>
                <c:formatCode>0.0</c:formatCode>
                <c:ptCount val="8"/>
                <c:pt idx="0">
                  <c:v>10119.338666666667</c:v>
                </c:pt>
                <c:pt idx="1">
                  <c:v>10093.711666666666</c:v>
                </c:pt>
                <c:pt idx="2">
                  <c:v>10040.544000000002</c:v>
                </c:pt>
                <c:pt idx="3">
                  <c:v>9224.8786666666656</c:v>
                </c:pt>
                <c:pt idx="4">
                  <c:v>10019.862333333334</c:v>
                </c:pt>
                <c:pt idx="5">
                  <c:v>10523.259333333333</c:v>
                </c:pt>
                <c:pt idx="6">
                  <c:v>11661.014333333333</c:v>
                </c:pt>
                <c:pt idx="7" formatCode="#,##0.0">
                  <c:v>12363.381666666668</c:v>
                </c:pt>
              </c:numCache>
            </c:numRef>
          </c:val>
        </c:ser>
        <c:marker val="1"/>
        <c:axId val="85633280"/>
        <c:axId val="85671936"/>
      </c:lineChart>
      <c:catAx>
        <c:axId val="8563328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71936"/>
        <c:crosses val="autoZero"/>
        <c:auto val="1"/>
        <c:lblAlgn val="ctr"/>
        <c:lblOffset val="100"/>
      </c:catAx>
      <c:valAx>
        <c:axId val="8567193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3328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1934071953828169"/>
          <c:y val="0.45399289794658032"/>
          <c:w val="0.2725033908973018"/>
          <c:h val="0.10078822500128697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4685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612"/>
          <c:w val="0.67288166960782003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577.19500000000005</c:v>
                </c:pt>
                <c:pt idx="1">
                  <c:v>599.19899999999996</c:v>
                </c:pt>
                <c:pt idx="2">
                  <c:v>608.18133333333344</c:v>
                </c:pt>
                <c:pt idx="3">
                  <c:v>654.81666666666672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177.10900000000001</c:v>
                </c:pt>
                <c:pt idx="1">
                  <c:v>170.14166666666668</c:v>
                </c:pt>
                <c:pt idx="2">
                  <c:v>180.38</c:v>
                </c:pt>
                <c:pt idx="3">
                  <c:v>219.90300000000002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828.11933333333343</c:v>
                </c:pt>
                <c:pt idx="1">
                  <c:v>937.0333333333333</c:v>
                </c:pt>
                <c:pt idx="2">
                  <c:v>946.33699999999999</c:v>
                </c:pt>
                <c:pt idx="3">
                  <c:v>1114.99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331.35899999999998</c:v>
                </c:pt>
                <c:pt idx="1">
                  <c:v>306.78133333333329</c:v>
                </c:pt>
                <c:pt idx="2">
                  <c:v>325.97000000000003</c:v>
                </c:pt>
                <c:pt idx="3">
                  <c:v>341.315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381.5626666666667</c:v>
                </c:pt>
                <c:pt idx="1">
                  <c:v>421.77733333333327</c:v>
                </c:pt>
                <c:pt idx="2">
                  <c:v>430.62</c:v>
                </c:pt>
                <c:pt idx="3">
                  <c:v>454.92500000000001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863.42633333333333</c:v>
                </c:pt>
                <c:pt idx="1">
                  <c:v>798.66966666666667</c:v>
                </c:pt>
                <c:pt idx="2">
                  <c:v>851.00433333333331</c:v>
                </c:pt>
                <c:pt idx="3">
                  <c:v>845.92966666666655</c:v>
                </c:pt>
              </c:numCache>
            </c:numRef>
          </c:val>
        </c:ser>
        <c:marker val="1"/>
        <c:axId val="85952384"/>
        <c:axId val="85953920"/>
      </c:lineChart>
      <c:catAx>
        <c:axId val="85952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53920"/>
        <c:crosses val="autoZero"/>
        <c:auto val="1"/>
        <c:lblAlgn val="ctr"/>
        <c:lblOffset val="100"/>
      </c:catAx>
      <c:valAx>
        <c:axId val="859539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523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282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1626E-2"/>
          <c:y val="0.23275843967780063"/>
          <c:w val="0.88432629549624442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2.4446666666666665</c:v>
                </c:pt>
                <c:pt idx="1">
                  <c:v>3.2866666666666666</c:v>
                </c:pt>
                <c:pt idx="2">
                  <c:v>4.1493333333333338</c:v>
                </c:pt>
                <c:pt idx="3">
                  <c:v>4.4119999999999999</c:v>
                </c:pt>
                <c:pt idx="4">
                  <c:v>2.1693333333333333</c:v>
                </c:pt>
              </c:numCache>
            </c:numRef>
          </c:val>
        </c:ser>
        <c:axId val="86009344"/>
        <c:axId val="86010880"/>
      </c:barChart>
      <c:catAx>
        <c:axId val="86009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10880"/>
        <c:crosses val="autoZero"/>
        <c:auto val="1"/>
        <c:lblAlgn val="ctr"/>
        <c:lblOffset val="100"/>
      </c:catAx>
      <c:valAx>
        <c:axId val="860108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09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17.648334960407855</c:v>
                </c:pt>
                <c:pt idx="1">
                  <c:v>82.351665039592149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6"/>
          <c:h val="8.696134559044206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063"/>
          <c:w val="0.86668613443187636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36.344333333333331</c:v>
                </c:pt>
                <c:pt idx="1">
                  <c:v>24.913666666666668</c:v>
                </c:pt>
                <c:pt idx="2">
                  <c:v>24.335333333333335</c:v>
                </c:pt>
                <c:pt idx="3">
                  <c:v>13.338999999999999</c:v>
                </c:pt>
                <c:pt idx="4">
                  <c:v>23.674333333333333</c:v>
                </c:pt>
              </c:numCache>
            </c:numRef>
          </c:val>
        </c:ser>
        <c:axId val="86134144"/>
        <c:axId val="86234240"/>
      </c:barChart>
      <c:catAx>
        <c:axId val="86134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34240"/>
        <c:crosses val="autoZero"/>
        <c:auto val="1"/>
        <c:lblAlgn val="ctr"/>
        <c:lblOffset val="100"/>
      </c:catAx>
      <c:valAx>
        <c:axId val="862342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34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0.6535802158527273</c:v>
                </c:pt>
                <c:pt idx="1">
                  <c:v>99.346419784147272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063"/>
          <c:w val="0.86697977730758102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7.3619999999999992</c:v>
                </c:pt>
                <c:pt idx="1">
                  <c:v>21.958333333333332</c:v>
                </c:pt>
                <c:pt idx="2">
                  <c:v>16.144666666666666</c:v>
                </c:pt>
                <c:pt idx="3">
                  <c:v>15.446</c:v>
                </c:pt>
                <c:pt idx="4">
                  <c:v>21.064666666666668</c:v>
                </c:pt>
              </c:numCache>
            </c:numRef>
          </c:val>
        </c:ser>
        <c:axId val="86245760"/>
        <c:axId val="86338560"/>
      </c:barChart>
      <c:catAx>
        <c:axId val="86245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38560"/>
        <c:crosses val="autoZero"/>
        <c:auto val="1"/>
        <c:lblAlgn val="ctr"/>
        <c:lblOffset val="100"/>
      </c:catAx>
      <c:valAx>
        <c:axId val="86338560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45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10.628271194650379</c:v>
                </c:pt>
                <c:pt idx="1">
                  <c:v>89.371728805349619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63"/>
          <c:w val="0.84978542155915215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547.82500000000005</c:v>
                </c:pt>
                <c:pt idx="1">
                  <c:v>577.19500000000005</c:v>
                </c:pt>
                <c:pt idx="2">
                  <c:v>599.19899999999996</c:v>
                </c:pt>
                <c:pt idx="3">
                  <c:v>608.18133333333344</c:v>
                </c:pt>
                <c:pt idx="4">
                  <c:v>654.81666666666672</c:v>
                </c:pt>
              </c:numCache>
            </c:numRef>
          </c:val>
        </c:ser>
        <c:axId val="86478208"/>
        <c:axId val="87790720"/>
      </c:barChart>
      <c:catAx>
        <c:axId val="86478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90720"/>
        <c:crosses val="autoZero"/>
        <c:auto val="1"/>
        <c:lblAlgn val="ctr"/>
        <c:lblOffset val="100"/>
      </c:catAx>
      <c:valAx>
        <c:axId val="877907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78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25.251561182638671</c:v>
                </c:pt>
                <c:pt idx="1">
                  <c:v>74.748438817361333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63"/>
          <c:w val="0.86727212944535759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'Sum.Electr Gas y Agua'!$C$15:$G$15</c:f>
              <c:numCache>
                <c:formatCode>#,##0</c:formatCode>
                <c:ptCount val="5"/>
                <c:pt idx="0">
                  <c:v>4.431</c:v>
                </c:pt>
                <c:pt idx="1">
                  <c:v>6.4089999999999998</c:v>
                </c:pt>
                <c:pt idx="2">
                  <c:v>6.4173333333333344</c:v>
                </c:pt>
                <c:pt idx="3">
                  <c:v>11.691000000000001</c:v>
                </c:pt>
                <c:pt idx="4">
                  <c:v>14.988</c:v>
                </c:pt>
              </c:numCache>
            </c:numRef>
          </c:val>
        </c:ser>
        <c:axId val="88143360"/>
        <c:axId val="88144896"/>
      </c:barChart>
      <c:catAx>
        <c:axId val="8814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44896"/>
        <c:crosses val="autoZero"/>
        <c:auto val="1"/>
        <c:lblAlgn val="ctr"/>
        <c:lblOffset val="100"/>
      </c:catAx>
      <c:valAx>
        <c:axId val="881448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43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15.823312676175295</c:v>
                </c:pt>
                <c:pt idx="1">
                  <c:v>84.176687323824709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63"/>
          <c:w val="0.84978542155915215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183.28066666666666</c:v>
                </c:pt>
                <c:pt idx="1">
                  <c:v>177.10900000000001</c:v>
                </c:pt>
                <c:pt idx="2">
                  <c:v>170.14166666666668</c:v>
                </c:pt>
                <c:pt idx="3">
                  <c:v>180.38</c:v>
                </c:pt>
                <c:pt idx="4">
                  <c:v>219.90300000000002</c:v>
                </c:pt>
              </c:numCache>
            </c:numRef>
          </c:val>
        </c:ser>
        <c:axId val="94009600"/>
        <c:axId val="94561408"/>
      </c:barChart>
      <c:catAx>
        <c:axId val="94009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561408"/>
        <c:crosses val="autoZero"/>
        <c:auto val="1"/>
        <c:lblAlgn val="ctr"/>
        <c:lblOffset val="100"/>
      </c:catAx>
      <c:valAx>
        <c:axId val="945614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009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19.272121446888018</c:v>
                </c:pt>
                <c:pt idx="1">
                  <c:v>80.727878553111978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006"/>
          <c:y val="0.23275843967780063"/>
          <c:w val="0.82197678932517571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862.04233333333332</c:v>
                </c:pt>
                <c:pt idx="1">
                  <c:v>828.11933333333343</c:v>
                </c:pt>
                <c:pt idx="2">
                  <c:v>937.0333333333333</c:v>
                </c:pt>
                <c:pt idx="3">
                  <c:v>946.33699999999999</c:v>
                </c:pt>
                <c:pt idx="4">
                  <c:v>1114.99</c:v>
                </c:pt>
              </c:numCache>
            </c:numRef>
          </c:val>
        </c:ser>
        <c:axId val="95069696"/>
        <c:axId val="95071232"/>
      </c:barChart>
      <c:catAx>
        <c:axId val="95069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071232"/>
        <c:crosses val="autoZero"/>
        <c:auto val="1"/>
        <c:lblAlgn val="ctr"/>
        <c:lblOffset val="100"/>
      </c:catAx>
      <c:valAx>
        <c:axId val="95071232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069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21.284943812016817</c:v>
                </c:pt>
                <c:pt idx="1">
                  <c:v>78.71505618798318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063"/>
          <c:w val="0.84879062302643138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293.51633333333336</c:v>
                </c:pt>
                <c:pt idx="1">
                  <c:v>331.35899999999998</c:v>
                </c:pt>
                <c:pt idx="2">
                  <c:v>306.78133333333329</c:v>
                </c:pt>
                <c:pt idx="3">
                  <c:v>325.97000000000003</c:v>
                </c:pt>
                <c:pt idx="4">
                  <c:v>341.315</c:v>
                </c:pt>
              </c:numCache>
            </c:numRef>
          </c:val>
        </c:ser>
        <c:axId val="95784320"/>
        <c:axId val="95929472"/>
      </c:barChart>
      <c:catAx>
        <c:axId val="95784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929472"/>
        <c:crosses val="autoZero"/>
        <c:auto val="1"/>
        <c:lblAlgn val="ctr"/>
        <c:lblOffset val="100"/>
      </c:catAx>
      <c:valAx>
        <c:axId val="95929472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784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20.70794226622986</c:v>
                </c:pt>
                <c:pt idx="1">
                  <c:v>79.292057733770136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23"/>
          <c:y val="0.23275843967780063"/>
          <c:w val="0.84641738168379177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90.324666666666658</c:v>
                </c:pt>
                <c:pt idx="1">
                  <c:v>85.137333333333331</c:v>
                </c:pt>
                <c:pt idx="2">
                  <c:v>86.919666666666672</c:v>
                </c:pt>
                <c:pt idx="3">
                  <c:v>91.552999999999997</c:v>
                </c:pt>
                <c:pt idx="4">
                  <c:v>118.79333333333334</c:v>
                </c:pt>
              </c:numCache>
            </c:numRef>
          </c:val>
        </c:ser>
        <c:axId val="96135040"/>
        <c:axId val="96136576"/>
      </c:barChart>
      <c:catAx>
        <c:axId val="96135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6136576"/>
        <c:crosses val="autoZero"/>
        <c:auto val="1"/>
        <c:lblAlgn val="ctr"/>
        <c:lblOffset val="100"/>
      </c:catAx>
      <c:valAx>
        <c:axId val="96136576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6135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47.770068844231886</c:v>
                </c:pt>
                <c:pt idx="1">
                  <c:v>52.229931155768114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923"/>
          <c:y val="0.23275843967780063"/>
          <c:w val="0.84641738168379177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331.64833333333331</c:v>
                </c:pt>
                <c:pt idx="1">
                  <c:v>381.5626666666667</c:v>
                </c:pt>
                <c:pt idx="2">
                  <c:v>421.77733333333327</c:v>
                </c:pt>
                <c:pt idx="3">
                  <c:v>430.62</c:v>
                </c:pt>
                <c:pt idx="4">
                  <c:v>454.92500000000001</c:v>
                </c:pt>
              </c:numCache>
            </c:numRef>
          </c:val>
        </c:ser>
        <c:axId val="96284672"/>
        <c:axId val="96286208"/>
      </c:barChart>
      <c:catAx>
        <c:axId val="96284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6286208"/>
        <c:crosses val="autoZero"/>
        <c:auto val="1"/>
        <c:lblAlgn val="ctr"/>
        <c:lblOffset val="100"/>
      </c:catAx>
      <c:valAx>
        <c:axId val="96286208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6284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37.544638030653026</c:v>
                </c:pt>
                <c:pt idx="1">
                  <c:v>62.455361969346974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8836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779.96033333333344</c:v>
                </c:pt>
                <c:pt idx="1">
                  <c:v>863.42633333333333</c:v>
                </c:pt>
                <c:pt idx="2">
                  <c:v>798.66966666666667</c:v>
                </c:pt>
                <c:pt idx="3">
                  <c:v>851.00433333333331</c:v>
                </c:pt>
                <c:pt idx="4">
                  <c:v>845.92966666666655</c:v>
                </c:pt>
              </c:numCache>
            </c:numRef>
          </c:val>
        </c:ser>
        <c:axId val="96884608"/>
        <c:axId val="96886144"/>
      </c:barChart>
      <c:catAx>
        <c:axId val="96884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6886144"/>
        <c:crosses val="autoZero"/>
        <c:auto val="1"/>
        <c:lblAlgn val="ctr"/>
        <c:lblOffset val="100"/>
      </c:catAx>
      <c:valAx>
        <c:axId val="968861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6884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22.028005321533627</c:v>
                </c:pt>
                <c:pt idx="1">
                  <c:v>77.971994678466373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691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8957"/>
          <c:y val="0.12470612521749454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1.1096666666666668</c:v>
                </c:pt>
                <c:pt idx="1">
                  <c:v>1.1423333333333334</c:v>
                </c:pt>
                <c:pt idx="2">
                  <c:v>2.3396666666666666</c:v>
                </c:pt>
                <c:pt idx="3">
                  <c:v>4.976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41.854000000000006</c:v>
                </c:pt>
                <c:pt idx="1">
                  <c:v>48.454000000000001</c:v>
                </c:pt>
                <c:pt idx="2">
                  <c:v>68.498666666666665</c:v>
                </c:pt>
                <c:pt idx="3">
                  <c:v>49.54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24.837000000000003</c:v>
                </c:pt>
                <c:pt idx="1">
                  <c:v>30.731333333333328</c:v>
                </c:pt>
                <c:pt idx="2">
                  <c:v>20.601333333333333</c:v>
                </c:pt>
                <c:pt idx="3">
                  <c:v>21.277333333333331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98.177333333333323</c:v>
                </c:pt>
                <c:pt idx="1">
                  <c:v>78.625666666666675</c:v>
                </c:pt>
                <c:pt idx="2">
                  <c:v>110.81033333333335</c:v>
                </c:pt>
                <c:pt idx="3">
                  <c:v>110.99366666666667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16.745666666666665</c:v>
                </c:pt>
                <c:pt idx="1">
                  <c:v>27.378333333333334</c:v>
                </c:pt>
                <c:pt idx="2">
                  <c:v>37.508000000000003</c:v>
                </c:pt>
                <c:pt idx="3">
                  <c:v>28.369666666666671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28.316999999999997</c:v>
                </c:pt>
                <c:pt idx="1">
                  <c:v>37.995666666666665</c:v>
                </c:pt>
                <c:pt idx="2">
                  <c:v>38.597333333333331</c:v>
                </c:pt>
                <c:pt idx="3">
                  <c:v>38.542000000000002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55.098333333333336</c:v>
                </c:pt>
                <c:pt idx="1">
                  <c:v>64.087000000000003</c:v>
                </c:pt>
                <c:pt idx="2">
                  <c:v>73.566666666666663</c:v>
                </c:pt>
                <c:pt idx="3">
                  <c:v>59.548333333333325</c:v>
                </c:pt>
              </c:numCache>
            </c:numRef>
          </c:val>
        </c:ser>
        <c:marker val="1"/>
        <c:axId val="100279808"/>
        <c:axId val="100281344"/>
      </c:lineChart>
      <c:catAx>
        <c:axId val="100279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0281344"/>
        <c:crosses val="autoZero"/>
        <c:auto val="1"/>
        <c:lblAlgn val="ctr"/>
        <c:lblOffset val="100"/>
      </c:catAx>
      <c:valAx>
        <c:axId val="100281344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027980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063"/>
          <c:w val="0.8517362602402001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325.55966666666666</c:v>
                </c:pt>
                <c:pt idx="1">
                  <c:v>286.81700000000001</c:v>
                </c:pt>
                <c:pt idx="2">
                  <c:v>299.61466666666666</c:v>
                </c:pt>
                <c:pt idx="3">
                  <c:v>371.14966666666669</c:v>
                </c:pt>
                <c:pt idx="4">
                  <c:v>317.61833333333334</c:v>
                </c:pt>
              </c:numCache>
            </c:numRef>
          </c:val>
        </c:ser>
        <c:axId val="100295808"/>
        <c:axId val="100297344"/>
      </c:barChart>
      <c:catAx>
        <c:axId val="100295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0297344"/>
        <c:crosses val="autoZero"/>
        <c:auto val="1"/>
        <c:lblAlgn val="ctr"/>
        <c:lblOffset val="100"/>
      </c:catAx>
      <c:valAx>
        <c:axId val="100297344"/>
        <c:scaling>
          <c:orientation val="minMax"/>
          <c:min val="2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0295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16.045487206197027</c:v>
                </c:pt>
                <c:pt idx="1">
                  <c:v>83.954512793802976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063"/>
          <c:w val="0.88633801209631402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No informa'!$C$19:$G$19</c:f>
              <c:numCache>
                <c:formatCode>#,##0</c:formatCode>
                <c:ptCount val="5"/>
                <c:pt idx="0">
                  <c:v>0</c:v>
                </c:pt>
                <c:pt idx="1">
                  <c:v>0.77166666666666661</c:v>
                </c:pt>
                <c:pt idx="2">
                  <c:v>0</c:v>
                </c:pt>
                <c:pt idx="3">
                  <c:v>1.2453333333333334</c:v>
                </c:pt>
                <c:pt idx="4">
                  <c:v>0</c:v>
                </c:pt>
              </c:numCache>
            </c:numRef>
          </c:val>
        </c:ser>
        <c:axId val="100789248"/>
        <c:axId val="100901632"/>
      </c:barChart>
      <c:catAx>
        <c:axId val="100789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0901632"/>
        <c:crosses val="autoZero"/>
        <c:auto val="1"/>
        <c:lblAlgn val="ctr"/>
        <c:lblOffset val="100"/>
      </c:catAx>
      <c:valAx>
        <c:axId val="1009016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0789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063"/>
          <c:w val="0.88804172497709732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4.7786666666666671</c:v>
                </c:pt>
                <c:pt idx="1">
                  <c:v>1.1096666666666668</c:v>
                </c:pt>
                <c:pt idx="2">
                  <c:v>1.1423333333333334</c:v>
                </c:pt>
                <c:pt idx="3">
                  <c:v>2.3396666666666666</c:v>
                </c:pt>
                <c:pt idx="4">
                  <c:v>4.976</c:v>
                </c:pt>
              </c:numCache>
            </c:numRef>
          </c:val>
        </c:ser>
        <c:axId val="100979840"/>
        <c:axId val="100981376"/>
      </c:barChart>
      <c:catAx>
        <c:axId val="10097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0981376"/>
        <c:crosses val="autoZero"/>
        <c:auto val="1"/>
        <c:lblAlgn val="ctr"/>
        <c:lblOffset val="100"/>
      </c:catAx>
      <c:valAx>
        <c:axId val="100981376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0979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2.4491764709742729</c:v>
                </c:pt>
                <c:pt idx="1">
                  <c:v>97.55082352902572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063"/>
          <c:w val="0.8858416715377877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Canteras'!$C$16:$G$16</c:f>
              <c:numCache>
                <c:formatCode>#,##0</c:formatCode>
                <c:ptCount val="5"/>
                <c:pt idx="0">
                  <c:v>3.0190000000000001</c:v>
                </c:pt>
                <c:pt idx="1">
                  <c:v>1.8346666666666664</c:v>
                </c:pt>
                <c:pt idx="2">
                  <c:v>0</c:v>
                </c:pt>
                <c:pt idx="3">
                  <c:v>1.6783333333333335</c:v>
                </c:pt>
                <c:pt idx="4">
                  <c:v>0.78600000000000003</c:v>
                </c:pt>
              </c:numCache>
            </c:numRef>
          </c:val>
        </c:ser>
        <c:axId val="101160832"/>
        <c:axId val="101630720"/>
      </c:barChart>
      <c:catAx>
        <c:axId val="101160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1630720"/>
        <c:crosses val="autoZero"/>
        <c:auto val="1"/>
        <c:lblAlgn val="ctr"/>
        <c:lblOffset val="100"/>
      </c:catAx>
      <c:valAx>
        <c:axId val="1016307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116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3.6674702542966018</c:v>
                </c:pt>
                <c:pt idx="1">
                  <c:v>96.332529745703397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44"/>
          <c:y val="0.23275843967780063"/>
          <c:w val="0.86756319933691917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40.689</c:v>
                </c:pt>
                <c:pt idx="1">
                  <c:v>41.854000000000006</c:v>
                </c:pt>
                <c:pt idx="2">
                  <c:v>48.454000000000001</c:v>
                </c:pt>
                <c:pt idx="3">
                  <c:v>68.498666666666665</c:v>
                </c:pt>
                <c:pt idx="4">
                  <c:v>49.54</c:v>
                </c:pt>
              </c:numCache>
            </c:numRef>
          </c:val>
        </c:ser>
        <c:axId val="101880960"/>
        <c:axId val="101882496"/>
      </c:barChart>
      <c:catAx>
        <c:axId val="101880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1882496"/>
        <c:crosses val="autoZero"/>
        <c:auto val="1"/>
        <c:lblAlgn val="ctr"/>
        <c:lblOffset val="100"/>
      </c:catAx>
      <c:valAx>
        <c:axId val="101882496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1880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22.544654708180058</c:v>
                </c:pt>
                <c:pt idx="1">
                  <c:v>77.455345291819938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063"/>
          <c:w val="0.88534097711470272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'Sumin de Electric Gas y Agua'!$C$25:$G$25</c:f>
              <c:numCache>
                <c:formatCode>#,##0</c:formatCode>
                <c:ptCount val="5"/>
                <c:pt idx="0">
                  <c:v>0</c:v>
                </c:pt>
                <c:pt idx="1">
                  <c:v>1.5683333333333334</c:v>
                </c:pt>
                <c:pt idx="2">
                  <c:v>3.9390000000000001</c:v>
                </c:pt>
                <c:pt idx="3">
                  <c:v>1.5913333333333333</c:v>
                </c:pt>
                <c:pt idx="4">
                  <c:v>0</c:v>
                </c:pt>
              </c:numCache>
            </c:numRef>
          </c:val>
        </c:ser>
        <c:axId val="101968896"/>
        <c:axId val="102036224"/>
      </c:barChart>
      <c:catAx>
        <c:axId val="101968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036224"/>
        <c:crosses val="autoZero"/>
        <c:auto val="1"/>
        <c:lblAlgn val="ctr"/>
        <c:lblOffset val="100"/>
      </c:catAx>
      <c:valAx>
        <c:axId val="1020362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1968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44"/>
          <c:y val="0.23275843967780063"/>
          <c:w val="0.86756319933691917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Construcc!$C$16:$G$16</c:f>
              <c:numCache>
                <c:formatCode>#,##0</c:formatCode>
                <c:ptCount val="5"/>
                <c:pt idx="0">
                  <c:v>28.02866666666667</c:v>
                </c:pt>
                <c:pt idx="1">
                  <c:v>24.837000000000003</c:v>
                </c:pt>
                <c:pt idx="2">
                  <c:v>30.731333333333328</c:v>
                </c:pt>
                <c:pt idx="3">
                  <c:v>20.601333333333333</c:v>
                </c:pt>
                <c:pt idx="4">
                  <c:v>21.277333333333331</c:v>
                </c:pt>
              </c:numCache>
            </c:numRef>
          </c:val>
        </c:ser>
        <c:axId val="102068224"/>
        <c:axId val="102210176"/>
      </c:barChart>
      <c:catAx>
        <c:axId val="102068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210176"/>
        <c:crosses val="autoZero"/>
        <c:auto val="1"/>
        <c:lblAlgn val="ctr"/>
        <c:lblOffset val="100"/>
      </c:catAx>
      <c:valAx>
        <c:axId val="1022101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206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10.640049873150174</c:v>
                </c:pt>
                <c:pt idx="1">
                  <c:v>89.359950126849824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063"/>
          <c:w val="0.84978542155915215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86.515666666666675</c:v>
                </c:pt>
                <c:pt idx="1">
                  <c:v>98.177333333333323</c:v>
                </c:pt>
                <c:pt idx="2">
                  <c:v>78.625666666666675</c:v>
                </c:pt>
                <c:pt idx="3">
                  <c:v>110.81033333333335</c:v>
                </c:pt>
                <c:pt idx="4">
                  <c:v>110.99366666666667</c:v>
                </c:pt>
              </c:numCache>
            </c:numRef>
          </c:val>
        </c:ser>
        <c:axId val="106421248"/>
        <c:axId val="106857216"/>
      </c:barChart>
      <c:catAx>
        <c:axId val="10642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857216"/>
        <c:crosses val="autoZero"/>
        <c:auto val="1"/>
        <c:lblAlgn val="ctr"/>
        <c:lblOffset val="100"/>
      </c:catAx>
      <c:valAx>
        <c:axId val="106857216"/>
        <c:scaling>
          <c:orientation val="minMax"/>
          <c:min val="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421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19.749821322127289</c:v>
                </c:pt>
                <c:pt idx="1">
                  <c:v>80.250178677872711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063"/>
          <c:w val="0.86727212944535759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29.120666666666665</c:v>
                </c:pt>
                <c:pt idx="1">
                  <c:v>16.745666666666665</c:v>
                </c:pt>
                <c:pt idx="2">
                  <c:v>27.378333333333334</c:v>
                </c:pt>
                <c:pt idx="3">
                  <c:v>37.508000000000003</c:v>
                </c:pt>
                <c:pt idx="4">
                  <c:v>28.369666666666671</c:v>
                </c:pt>
              </c:numCache>
            </c:numRef>
          </c:val>
        </c:ser>
        <c:axId val="106939520"/>
        <c:axId val="106941056"/>
      </c:barChart>
      <c:catAx>
        <c:axId val="106939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941056"/>
        <c:crosses val="autoZero"/>
        <c:auto val="1"/>
        <c:lblAlgn val="ctr"/>
        <c:lblOffset val="100"/>
      </c:catAx>
      <c:valAx>
        <c:axId val="1069410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939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20.806197684424632</c:v>
                </c:pt>
                <c:pt idx="1">
                  <c:v>79.193802315575368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744"/>
          <c:y val="0.23275843967780063"/>
          <c:w val="0.86756319933691917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7.3823333333333325</c:v>
                </c:pt>
                <c:pt idx="1">
                  <c:v>16.503666666666668</c:v>
                </c:pt>
                <c:pt idx="2">
                  <c:v>7.2610000000000001</c:v>
                </c:pt>
                <c:pt idx="3">
                  <c:v>14.713666666666668</c:v>
                </c:pt>
                <c:pt idx="4">
                  <c:v>3.5856666666666666</c:v>
                </c:pt>
              </c:numCache>
            </c:numRef>
          </c:val>
        </c:ser>
        <c:axId val="107146240"/>
        <c:axId val="107512576"/>
      </c:barChart>
      <c:catAx>
        <c:axId val="10714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512576"/>
        <c:crosses val="autoZero"/>
        <c:auto val="1"/>
        <c:lblAlgn val="ctr"/>
        <c:lblOffset val="100"/>
      </c:catAx>
      <c:valAx>
        <c:axId val="1075125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146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17.690688418906031</c:v>
                </c:pt>
                <c:pt idx="1">
                  <c:v>82.309311581093965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51.427</c:v>
                </c:pt>
                <c:pt idx="1">
                  <c:v>28.316999999999997</c:v>
                </c:pt>
                <c:pt idx="2">
                  <c:v>37.995666666666665</c:v>
                </c:pt>
                <c:pt idx="3">
                  <c:v>38.597333333333331</c:v>
                </c:pt>
                <c:pt idx="4">
                  <c:v>38.542000000000002</c:v>
                </c:pt>
              </c:numCache>
            </c:numRef>
          </c:val>
        </c:ser>
        <c:axId val="107795584"/>
        <c:axId val="107797120"/>
      </c:barChart>
      <c:catAx>
        <c:axId val="107795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797120"/>
        <c:crosses val="autoZero"/>
        <c:auto val="1"/>
        <c:lblAlgn val="ctr"/>
        <c:lblOffset val="100"/>
      </c:catAx>
      <c:valAx>
        <c:axId val="107797120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795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30.708391651107885</c:v>
                </c:pt>
                <c:pt idx="1">
                  <c:v>69.291608348892112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063"/>
          <c:w val="0.85109163528472698"/>
          <c:h val="0.62111105077382978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74.598333333333329</c:v>
                </c:pt>
                <c:pt idx="1">
                  <c:v>55.098333333333336</c:v>
                </c:pt>
                <c:pt idx="2">
                  <c:v>64.087000000000003</c:v>
                </c:pt>
                <c:pt idx="3">
                  <c:v>73.566666666666663</c:v>
                </c:pt>
                <c:pt idx="4">
                  <c:v>59.548333333333325</c:v>
                </c:pt>
              </c:numCache>
            </c:numRef>
          </c:val>
        </c:ser>
        <c:axId val="107949056"/>
        <c:axId val="108245760"/>
      </c:barChart>
      <c:catAx>
        <c:axId val="107949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245760"/>
        <c:crosses val="autoZero"/>
        <c:auto val="1"/>
        <c:lblAlgn val="ctr"/>
        <c:lblOffset val="100"/>
      </c:catAx>
      <c:valAx>
        <c:axId val="108245760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949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12.37488821419096</c:v>
                </c:pt>
                <c:pt idx="1">
                  <c:v>87.62511178580904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5" Type="http://schemas.openxmlformats.org/officeDocument/2006/relationships/image" Target="../media/image3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5" Type="http://schemas.openxmlformats.org/officeDocument/2006/relationships/image" Target="../media/image3.png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5" Type="http://schemas.openxmlformats.org/officeDocument/2006/relationships/image" Target="../media/image4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5" Type="http://schemas.openxmlformats.org/officeDocument/2006/relationships/image" Target="../media/image3.png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5" Type="http://schemas.openxmlformats.org/officeDocument/2006/relationships/image" Target="../media/image3.png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5" Type="http://schemas.openxmlformats.org/officeDocument/2006/relationships/image" Target="../media/image3.png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9,8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7.6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523876</xdr:colOff>
      <xdr:row>26</xdr:row>
      <xdr:rowOff>171449</xdr:rowOff>
    </xdr:from>
    <xdr:to>
      <xdr:col>10</xdr:col>
      <xdr:colOff>514349</xdr:colOff>
      <xdr:row>38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27</xdr:row>
      <xdr:rowOff>19050</xdr:rowOff>
    </xdr:from>
    <xdr:to>
      <xdr:col>7</xdr:col>
      <xdr:colOff>171450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26</xdr:row>
      <xdr:rowOff>47625</xdr:rowOff>
    </xdr:from>
    <xdr:to>
      <xdr:col>7</xdr:col>
      <xdr:colOff>152400</xdr:colOff>
      <xdr:row>38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26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tabSelected="1" zoomScale="85" zoomScaleNormal="85" zoomScaleSheetLayoutView="100" zoomScalePageLayoutView="80" workbookViewId="0">
      <selection activeCell="V27" sqref="V27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4"/>
      <c r="L2" s="10"/>
      <c r="M2" s="10"/>
      <c r="N2" s="10"/>
      <c r="O2" s="174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4"/>
      <c r="L3" s="10"/>
      <c r="M3" s="10"/>
      <c r="N3" s="10"/>
      <c r="O3" s="174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4"/>
      <c r="L4" s="10"/>
      <c r="M4" s="10"/>
      <c r="N4" s="10"/>
      <c r="O4" s="174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4"/>
      <c r="L5" s="10"/>
      <c r="M5" s="10"/>
      <c r="N5" s="10"/>
      <c r="O5" s="174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4"/>
      <c r="L6" s="10"/>
      <c r="M6" s="10"/>
      <c r="N6" s="10"/>
      <c r="O6" s="174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4"/>
      <c r="L7" s="10"/>
      <c r="M7" s="10"/>
      <c r="N7" s="10"/>
      <c r="O7" s="174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4"/>
      <c r="L8" s="10"/>
      <c r="M8" s="10"/>
      <c r="N8" s="10"/>
      <c r="O8" s="174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4"/>
      <c r="L9" s="10"/>
      <c r="M9" s="10"/>
      <c r="N9" s="10"/>
      <c r="O9" s="174"/>
      <c r="P9" s="10"/>
      <c r="Q9" s="10"/>
      <c r="R9" s="10"/>
      <c r="S9" s="10"/>
      <c r="T9" s="18"/>
      <c r="U9" s="11"/>
    </row>
    <row r="10" spans="1:21" ht="18.75">
      <c r="A10" s="16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65" t="s">
        <v>173</v>
      </c>
      <c r="C12" s="3"/>
      <c r="D12" s="3"/>
      <c r="E12" s="3"/>
      <c r="F12" s="3"/>
      <c r="G12" s="3"/>
      <c r="H12" s="1" t="s">
        <v>174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65" t="s">
        <v>175</v>
      </c>
      <c r="C14" s="85"/>
      <c r="D14" s="85"/>
      <c r="E14" s="152"/>
      <c r="F14" s="152"/>
      <c r="G14" s="152"/>
      <c r="H14" s="1" t="s">
        <v>116</v>
      </c>
      <c r="I14" s="12"/>
      <c r="J14" s="182"/>
      <c r="K14" s="182"/>
      <c r="L14" s="1" t="s">
        <v>181</v>
      </c>
      <c r="M14" s="11"/>
      <c r="N14" s="11"/>
      <c r="O14" s="11"/>
      <c r="P14" s="44" t="s">
        <v>117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66" t="s">
        <v>53</v>
      </c>
      <c r="C16" s="57"/>
      <c r="D16" s="57"/>
      <c r="E16" s="57"/>
      <c r="F16" s="57"/>
      <c r="G16" s="57"/>
      <c r="H16" s="44" t="s">
        <v>48</v>
      </c>
      <c r="I16" s="11"/>
      <c r="J16" s="38"/>
      <c r="K16" s="38"/>
      <c r="L16" s="153" t="s">
        <v>32</v>
      </c>
      <c r="M16" s="11"/>
      <c r="N16" s="11"/>
      <c r="O16" s="11"/>
      <c r="P16" s="1" t="s">
        <v>66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57</v>
      </c>
      <c r="I17" s="11"/>
      <c r="J17" s="35"/>
      <c r="K17" s="35"/>
      <c r="L17" s="44" t="s">
        <v>33</v>
      </c>
      <c r="M17" s="11"/>
      <c r="N17" s="11"/>
      <c r="O17" s="11"/>
      <c r="P17" s="1" t="s">
        <v>67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56</v>
      </c>
      <c r="I18" s="11"/>
      <c r="J18" s="35"/>
      <c r="K18" s="35"/>
      <c r="L18" s="44" t="s">
        <v>34</v>
      </c>
      <c r="M18" s="11"/>
      <c r="N18" s="11"/>
      <c r="O18" s="11"/>
      <c r="P18" s="1" t="s">
        <v>68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58</v>
      </c>
      <c r="I19" s="11"/>
      <c r="J19" s="4"/>
      <c r="K19" s="4"/>
      <c r="L19" s="44" t="s">
        <v>35</v>
      </c>
      <c r="M19" s="11"/>
      <c r="N19" s="11"/>
      <c r="O19" s="11"/>
      <c r="P19" s="1" t="s">
        <v>69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59</v>
      </c>
      <c r="I20" s="11"/>
      <c r="J20" s="4"/>
      <c r="K20" s="4"/>
      <c r="L20" s="44" t="s">
        <v>36</v>
      </c>
      <c r="M20" s="11"/>
      <c r="N20" s="11"/>
      <c r="O20" s="11"/>
      <c r="P20" s="1" t="s">
        <v>70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60</v>
      </c>
      <c r="I21" s="11"/>
      <c r="J21" s="4"/>
      <c r="K21" s="4"/>
      <c r="L21" s="44" t="s">
        <v>41</v>
      </c>
      <c r="M21" s="11"/>
      <c r="N21" s="11"/>
      <c r="O21" s="11"/>
      <c r="P21" s="1" t="s">
        <v>71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45</v>
      </c>
      <c r="I22" s="11"/>
      <c r="J22" s="7"/>
      <c r="K22" s="7"/>
      <c r="L22" s="44" t="s">
        <v>42</v>
      </c>
      <c r="M22" s="11"/>
      <c r="N22" s="11"/>
      <c r="O22" s="11"/>
      <c r="P22" s="1" t="s">
        <v>72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38</v>
      </c>
      <c r="I23" s="11"/>
      <c r="J23" s="7"/>
      <c r="K23" s="7"/>
      <c r="L23" s="44" t="s">
        <v>37</v>
      </c>
      <c r="M23" s="11"/>
      <c r="N23" s="11"/>
      <c r="O23" s="11"/>
      <c r="P23" s="1" t="s">
        <v>73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47</v>
      </c>
      <c r="I24" s="11"/>
      <c r="J24" s="7"/>
      <c r="K24" s="7"/>
      <c r="L24" s="44" t="s">
        <v>61</v>
      </c>
      <c r="M24" s="11"/>
      <c r="N24" s="11"/>
      <c r="O24" s="11"/>
      <c r="P24" s="1" t="s">
        <v>74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39</v>
      </c>
      <c r="I25" s="11"/>
      <c r="J25" s="7"/>
      <c r="K25" s="7"/>
      <c r="L25" s="44" t="s">
        <v>38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46</v>
      </c>
      <c r="I26" s="11"/>
      <c r="J26" s="7"/>
      <c r="K26" s="7"/>
      <c r="L26" s="44" t="s">
        <v>43</v>
      </c>
      <c r="M26" s="11"/>
      <c r="N26" s="11"/>
      <c r="O26" s="11"/>
      <c r="P26" s="1" t="s">
        <v>75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38</v>
      </c>
      <c r="I27" s="11"/>
      <c r="J27" s="7"/>
      <c r="K27" s="7"/>
      <c r="L27" s="44" t="s">
        <v>44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47</v>
      </c>
      <c r="I28" s="11"/>
      <c r="J28" s="4"/>
      <c r="K28" s="4"/>
      <c r="L28" s="44" t="s">
        <v>62</v>
      </c>
      <c r="M28" s="11"/>
      <c r="N28" s="11"/>
      <c r="O28" s="11"/>
      <c r="P28" s="1" t="s">
        <v>76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39</v>
      </c>
      <c r="I29" s="11"/>
      <c r="J29" s="8"/>
      <c r="K29" s="8"/>
      <c r="L29" s="44" t="s">
        <v>38</v>
      </c>
      <c r="M29" s="11"/>
      <c r="N29" s="11"/>
      <c r="O29" s="11"/>
      <c r="P29" s="1" t="s">
        <v>77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43</v>
      </c>
      <c r="M30" s="11"/>
      <c r="N30" s="11"/>
      <c r="O30" s="11"/>
      <c r="P30" s="1" t="s">
        <v>78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44</v>
      </c>
      <c r="M31" s="11"/>
      <c r="N31" s="11"/>
      <c r="O31" s="11"/>
      <c r="P31" s="1" t="s">
        <v>79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162</v>
      </c>
      <c r="I33" s="5"/>
      <c r="J33" s="5"/>
      <c r="K33" s="5"/>
      <c r="L33" s="51"/>
      <c r="M33" s="123"/>
      <c r="N33" s="123"/>
      <c r="O33" s="123"/>
      <c r="P33" s="118" t="s">
        <v>161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126</v>
      </c>
      <c r="I35" s="4"/>
      <c r="J35" s="4"/>
      <c r="K35" s="4"/>
      <c r="M35" s="114"/>
      <c r="N35" s="114"/>
      <c r="O35" s="114"/>
      <c r="P35" s="1" t="s">
        <v>137</v>
      </c>
      <c r="Q35" s="173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127</v>
      </c>
      <c r="I36" s="4"/>
      <c r="J36" s="4"/>
      <c r="K36" s="4"/>
      <c r="M36" s="114"/>
      <c r="N36" s="114"/>
      <c r="O36" s="114"/>
      <c r="P36" s="1" t="s">
        <v>126</v>
      </c>
      <c r="Q36" s="173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128</v>
      </c>
      <c r="I37" s="4"/>
      <c r="J37" s="4"/>
      <c r="K37" s="4"/>
      <c r="M37" s="114"/>
      <c r="N37" s="114"/>
      <c r="O37" s="114"/>
      <c r="P37" s="1" t="s">
        <v>127</v>
      </c>
      <c r="Q37" s="173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129</v>
      </c>
      <c r="I38" s="4"/>
      <c r="J38" s="4"/>
      <c r="K38" s="4"/>
      <c r="M38" s="114"/>
      <c r="N38" s="114"/>
      <c r="O38" s="114"/>
      <c r="P38" s="1" t="s">
        <v>128</v>
      </c>
      <c r="Q38" s="173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130</v>
      </c>
      <c r="I39" s="4"/>
      <c r="J39" s="4"/>
      <c r="K39" s="4"/>
      <c r="M39" s="114"/>
      <c r="N39" s="114"/>
      <c r="O39" s="114"/>
      <c r="P39" s="1" t="s">
        <v>129</v>
      </c>
      <c r="Q39" s="173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131</v>
      </c>
      <c r="I40" s="4"/>
      <c r="J40" s="4"/>
      <c r="K40" s="4"/>
      <c r="M40" s="114"/>
      <c r="N40" s="114"/>
      <c r="O40" s="114"/>
      <c r="P40" s="1" t="s">
        <v>130</v>
      </c>
      <c r="Q40" s="173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132</v>
      </c>
      <c r="I41" s="4"/>
      <c r="J41" s="4"/>
      <c r="K41" s="4"/>
      <c r="M41" s="114"/>
      <c r="N41" s="114"/>
      <c r="O41" s="114"/>
      <c r="P41" s="1" t="s">
        <v>131</v>
      </c>
      <c r="Q41" s="173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133</v>
      </c>
      <c r="I42" s="4"/>
      <c r="J42" s="4"/>
      <c r="K42" s="4"/>
      <c r="M42" s="114"/>
      <c r="N42" s="114"/>
      <c r="O42" s="114"/>
      <c r="P42" s="1" t="s">
        <v>132</v>
      </c>
      <c r="Q42" s="173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134</v>
      </c>
      <c r="I43" s="4"/>
      <c r="J43" s="4"/>
      <c r="K43" s="4"/>
      <c r="M43" s="114"/>
      <c r="N43" s="114"/>
      <c r="O43" s="114"/>
      <c r="P43" s="1" t="s">
        <v>133</v>
      </c>
      <c r="Q43" s="173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135</v>
      </c>
      <c r="I44" s="4"/>
      <c r="J44" s="4"/>
      <c r="K44" s="4"/>
      <c r="M44" s="114"/>
      <c r="N44" s="114"/>
      <c r="O44" s="114"/>
      <c r="P44" s="1" t="s">
        <v>134</v>
      </c>
      <c r="Q44" s="173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136</v>
      </c>
      <c r="I45" s="4"/>
      <c r="J45" s="4"/>
      <c r="K45" s="4"/>
      <c r="M45" s="114"/>
      <c r="N45" s="114"/>
      <c r="O45" s="114"/>
      <c r="P45" s="1" t="s">
        <v>135</v>
      </c>
      <c r="Q45" s="173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136</v>
      </c>
      <c r="Q46" s="173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189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76" t="s">
        <v>186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SheetLayoutView="100" workbookViewId="0">
      <selection activeCell="L25" sqref="L25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86"/>
      <c r="D7" s="186"/>
      <c r="E7" s="186"/>
      <c r="F7" s="186"/>
      <c r="G7" s="186"/>
      <c r="H7" s="186"/>
      <c r="I7" s="186"/>
      <c r="J7" s="18"/>
      <c r="K7" s="11"/>
    </row>
    <row r="8" spans="1:13">
      <c r="A8" s="16"/>
      <c r="B8" s="186" t="s">
        <v>171</v>
      </c>
      <c r="C8" s="186"/>
      <c r="D8" s="186"/>
      <c r="E8" s="186"/>
      <c r="F8" s="186"/>
      <c r="G8" s="186"/>
      <c r="H8" s="186"/>
      <c r="I8" s="10"/>
      <c r="J8" s="18"/>
      <c r="K8" s="11"/>
    </row>
    <row r="9" spans="1:13" ht="15.75" customHeight="1">
      <c r="A9" s="16"/>
      <c r="B9" s="186" t="s">
        <v>121</v>
      </c>
      <c r="C9" s="186"/>
      <c r="D9" s="186"/>
      <c r="E9" s="186"/>
      <c r="F9" s="186"/>
      <c r="G9" s="186"/>
      <c r="H9" s="186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190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195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187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SheetLayoutView="100" workbookViewId="0">
      <pane ySplit="11" topLeftCell="A12" activePane="bottomLeft" state="frozen"/>
      <selection activeCell="T30" sqref="T30:U30"/>
      <selection pane="bottomLeft" activeCell="M40" sqref="M4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86" t="s">
        <v>172</v>
      </c>
      <c r="D7" s="186"/>
      <c r="E7" s="186"/>
      <c r="F7" s="186"/>
      <c r="G7" s="186"/>
      <c r="H7" s="186"/>
      <c r="I7" s="186"/>
      <c r="J7" s="18"/>
      <c r="K7" s="11"/>
    </row>
    <row r="8" spans="1:22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"/>
      <c r="K10" s="11"/>
    </row>
    <row r="11" spans="1:22">
      <c r="A11" s="16"/>
      <c r="B11" s="11"/>
      <c r="C11" s="85">
        <v>2004</v>
      </c>
      <c r="D11" s="85">
        <v>2005</v>
      </c>
      <c r="E11" s="85">
        <v>2006</v>
      </c>
      <c r="F11" s="85">
        <v>2007</v>
      </c>
      <c r="G11" s="85">
        <v>2008</v>
      </c>
      <c r="H11" s="85">
        <v>2009</v>
      </c>
      <c r="I11" s="85">
        <v>2010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48</v>
      </c>
      <c r="C13" s="27">
        <v>78.179452478503649</v>
      </c>
      <c r="D13" s="27">
        <v>78.585817328498081</v>
      </c>
      <c r="E13" s="27">
        <v>79.056003925586467</v>
      </c>
      <c r="F13" s="27">
        <v>79.472473087424547</v>
      </c>
      <c r="G13" s="27">
        <v>79.861245194780935</v>
      </c>
      <c r="H13" s="27">
        <v>80.219668024803823</v>
      </c>
      <c r="I13" s="36">
        <v>80.543896599639879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57</v>
      </c>
      <c r="C14" s="27">
        <v>65.261070269501985</v>
      </c>
      <c r="D14" s="27">
        <v>66.801520533864903</v>
      </c>
      <c r="E14" s="27">
        <v>63.979620587248732</v>
      </c>
      <c r="F14" s="27">
        <v>64.553067995729378</v>
      </c>
      <c r="G14" s="27">
        <v>64.979854154452283</v>
      </c>
      <c r="H14" s="27">
        <v>66.997694645954169</v>
      </c>
      <c r="I14" s="36">
        <v>70.211316520099587</v>
      </c>
      <c r="J14" s="18"/>
      <c r="K14" s="11"/>
      <c r="L14" s="23"/>
      <c r="M14" s="34"/>
    </row>
    <row r="15" spans="1:22">
      <c r="A15" s="16"/>
      <c r="B15" s="11" t="s">
        <v>56</v>
      </c>
      <c r="C15" s="27">
        <v>56.371304711744216</v>
      </c>
      <c r="D15" s="27">
        <v>58.896531378026509</v>
      </c>
      <c r="E15" s="27">
        <v>57.05093041862159</v>
      </c>
      <c r="F15" s="27">
        <v>58.781905056365488</v>
      </c>
      <c r="G15" s="27">
        <v>58.883502575202066</v>
      </c>
      <c r="H15" s="27">
        <v>59.619185010474531</v>
      </c>
      <c r="I15" s="36">
        <v>64.156234657125381</v>
      </c>
      <c r="J15" s="18"/>
      <c r="K15" s="11"/>
      <c r="M15" s="34"/>
    </row>
    <row r="16" spans="1:22">
      <c r="A16" s="16"/>
      <c r="B16" s="106" t="s">
        <v>58</v>
      </c>
      <c r="C16" s="53">
        <v>13.621850700649865</v>
      </c>
      <c r="D16" s="53">
        <v>11.83354674064787</v>
      </c>
      <c r="E16" s="53">
        <v>10.829545753665707</v>
      </c>
      <c r="F16" s="53">
        <v>8.9401746219678468</v>
      </c>
      <c r="G16" s="53">
        <v>9.3819191811864382</v>
      </c>
      <c r="H16" s="53">
        <v>11.01308841576258</v>
      </c>
      <c r="I16" s="36">
        <v>8.6240904917743624</v>
      </c>
      <c r="J16" s="18"/>
      <c r="K16" s="11"/>
    </row>
    <row r="17" spans="1:12">
      <c r="A17" s="16"/>
      <c r="B17" s="11" t="s">
        <v>59</v>
      </c>
      <c r="C17" s="27">
        <v>12.496973886808991</v>
      </c>
      <c r="D17" s="27">
        <v>10.889941846506789</v>
      </c>
      <c r="E17" s="27">
        <v>10.015770824618322</v>
      </c>
      <c r="F17" s="27">
        <v>8.2374691751890321</v>
      </c>
      <c r="G17" s="27">
        <v>8.9941986610530478</v>
      </c>
      <c r="H17" s="27">
        <v>10.427265703954559</v>
      </c>
      <c r="I17" s="36">
        <v>8.1980608448979524</v>
      </c>
      <c r="J17" s="18"/>
      <c r="K17" s="11"/>
    </row>
    <row r="18" spans="1:12">
      <c r="A18" s="16"/>
      <c r="B18" s="11" t="s">
        <v>60</v>
      </c>
      <c r="C18" s="27">
        <v>1.1248768138408729</v>
      </c>
      <c r="D18" s="27">
        <v>0.94360489414108006</v>
      </c>
      <c r="E18" s="27">
        <v>0.8137654604927399</v>
      </c>
      <c r="F18" s="27">
        <v>0.70269625014691628</v>
      </c>
      <c r="G18" s="27">
        <v>0.3877026020466397</v>
      </c>
      <c r="H18" s="27">
        <v>0.58579713300881797</v>
      </c>
      <c r="I18" s="36">
        <v>0.42602165787183793</v>
      </c>
      <c r="J18" s="18"/>
      <c r="K18" s="11"/>
    </row>
    <row r="19" spans="1:12">
      <c r="A19" s="16"/>
      <c r="B19" s="11" t="s">
        <v>45</v>
      </c>
      <c r="C19" s="27">
        <v>32.735851220836423</v>
      </c>
      <c r="D19" s="27">
        <v>36.054674879884288</v>
      </c>
      <c r="E19" s="27">
        <v>27.870501229302452</v>
      </c>
      <c r="F19" s="27">
        <v>32.038508872818497</v>
      </c>
      <c r="G19" s="27">
        <v>29.473254836584356</v>
      </c>
      <c r="H19" s="27">
        <v>26.11591135172614</v>
      </c>
      <c r="I19" s="36">
        <v>34.384883397282664</v>
      </c>
      <c r="J19" s="18"/>
      <c r="K19" s="11"/>
    </row>
    <row r="20" spans="1:12">
      <c r="A20" s="16"/>
      <c r="B20" s="11" t="s">
        <v>38</v>
      </c>
      <c r="C20" s="27">
        <v>15.787100631706272</v>
      </c>
      <c r="D20" s="27">
        <v>15.880042118304715</v>
      </c>
      <c r="E20" s="27">
        <v>8.6640210262511896</v>
      </c>
      <c r="F20" s="27">
        <v>8.901751093893381</v>
      </c>
      <c r="G20" s="27">
        <v>7.2888716317804496</v>
      </c>
      <c r="H20" s="27">
        <v>8.2108883320857995</v>
      </c>
      <c r="I20" s="36">
        <v>12.699081999462503</v>
      </c>
      <c r="J20" s="18"/>
      <c r="K20" s="11"/>
    </row>
    <row r="21" spans="1:12">
      <c r="A21" s="16"/>
      <c r="B21" s="11" t="s">
        <v>47</v>
      </c>
      <c r="C21" s="27">
        <v>4.0054365012798003</v>
      </c>
      <c r="D21" s="27">
        <v>4.1697973816108105</v>
      </c>
      <c r="E21" s="27">
        <v>18.448730711844046</v>
      </c>
      <c r="F21" s="27">
        <v>22.957405063628737</v>
      </c>
      <c r="G21" s="27">
        <v>20.540228523694786</v>
      </c>
      <c r="H21" s="27">
        <v>16.829562407282186</v>
      </c>
      <c r="I21" s="36">
        <v>21.921205406574828</v>
      </c>
      <c r="J21" s="18"/>
      <c r="K21" s="11"/>
    </row>
    <row r="22" spans="1:12">
      <c r="A22" s="16"/>
      <c r="B22" s="11" t="s">
        <v>39</v>
      </c>
      <c r="C22" s="27">
        <v>22.610459544266625</v>
      </c>
      <c r="D22" s="27">
        <v>27.078127825053429</v>
      </c>
      <c r="E22" s="27">
        <v>23.592182155296797</v>
      </c>
      <c r="F22" s="27">
        <v>27.506473049362189</v>
      </c>
      <c r="G22" s="27">
        <v>25.832837151647752</v>
      </c>
      <c r="H22" s="27">
        <v>21.852803730548498</v>
      </c>
      <c r="I22" s="36">
        <v>28.601531140660484</v>
      </c>
      <c r="J22" s="18"/>
      <c r="K22" s="11"/>
    </row>
    <row r="23" spans="1:12">
      <c r="A23" s="16"/>
      <c r="B23" s="11" t="s">
        <v>46</v>
      </c>
      <c r="C23" s="27">
        <v>11.472998165021101</v>
      </c>
      <c r="D23" s="27">
        <v>11.124977029073783</v>
      </c>
      <c r="E23" s="27">
        <v>7.5049657834840762</v>
      </c>
      <c r="F23" s="27">
        <v>9.3904325231161927</v>
      </c>
      <c r="G23" s="27">
        <v>13.820569712735439</v>
      </c>
      <c r="H23" s="27">
        <v>10.285499472522531</v>
      </c>
      <c r="I23" s="36">
        <v>14.525951642235762</v>
      </c>
      <c r="J23" s="18"/>
      <c r="K23" s="11"/>
    </row>
    <row r="24" spans="1:12">
      <c r="A24" s="16"/>
      <c r="B24" s="11" t="s">
        <v>38</v>
      </c>
      <c r="C24" s="27">
        <v>5.9147360604957422</v>
      </c>
      <c r="D24" s="27">
        <v>5.7368498857381676</v>
      </c>
      <c r="E24" s="27">
        <v>2.7088966728824571</v>
      </c>
      <c r="F24" s="27">
        <v>3.1263214410460032</v>
      </c>
      <c r="G24" s="27">
        <v>3.7829381469437209</v>
      </c>
      <c r="H24" s="27">
        <v>3.7599726409163758</v>
      </c>
      <c r="I24" s="36">
        <v>6.4750482615766281</v>
      </c>
      <c r="J24" s="18"/>
      <c r="K24" s="11"/>
    </row>
    <row r="25" spans="1:12">
      <c r="A25" s="16"/>
      <c r="B25" s="11" t="s">
        <v>47</v>
      </c>
      <c r="C25" s="27">
        <v>1.7258887867466453</v>
      </c>
      <c r="D25" s="27">
        <v>1.27538657845831</v>
      </c>
      <c r="E25" s="27">
        <v>4.6015660610642248</v>
      </c>
      <c r="F25" s="27">
        <v>6.4907896651193644</v>
      </c>
      <c r="G25" s="27">
        <v>9.5887028613213534</v>
      </c>
      <c r="H25" s="27">
        <v>6.9009127623969153</v>
      </c>
      <c r="I25" s="36">
        <v>8.8850193701404905</v>
      </c>
      <c r="J25" s="18"/>
      <c r="K25" s="11"/>
    </row>
    <row r="26" spans="1:12">
      <c r="A26" s="16"/>
      <c r="B26" s="11" t="s">
        <v>39</v>
      </c>
      <c r="C26" s="27">
        <v>7.9732383665367692</v>
      </c>
      <c r="D26" s="27">
        <v>7.6930836023154701</v>
      </c>
      <c r="E26" s="27">
        <v>6.0795506299713464</v>
      </c>
      <c r="F26" s="27">
        <v>7.6816615297346429</v>
      </c>
      <c r="G26" s="27">
        <v>11.900422741420686</v>
      </c>
      <c r="H26" s="27">
        <v>8.3657594349745583</v>
      </c>
      <c r="I26" s="36">
        <v>11.260997264245276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192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186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51</v>
      </c>
      <c r="E43" s="23" t="s">
        <v>49</v>
      </c>
      <c r="K43" s="58"/>
      <c r="L43" s="58"/>
    </row>
    <row r="44" spans="1:12">
      <c r="B44" s="23" t="s">
        <v>52</v>
      </c>
      <c r="C44" s="23"/>
      <c r="D44" s="23"/>
      <c r="E44" s="23" t="s">
        <v>50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J22" sqref="J22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86" t="s">
        <v>33</v>
      </c>
      <c r="D7" s="186"/>
      <c r="E7" s="186"/>
      <c r="F7" s="186"/>
      <c r="G7" s="186"/>
      <c r="H7" s="186"/>
      <c r="I7" s="186"/>
      <c r="J7" s="186"/>
      <c r="K7" s="186"/>
      <c r="L7" s="18"/>
      <c r="M7" s="11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  <c r="M10" s="11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25</v>
      </c>
      <c r="C13" s="27">
        <v>80.826927637223307</v>
      </c>
      <c r="D13" s="27">
        <v>81.129174491782692</v>
      </c>
      <c r="E13" s="27">
        <v>81.484501044078939</v>
      </c>
      <c r="F13" s="27">
        <v>81.899493301373454</v>
      </c>
      <c r="G13" s="27">
        <v>82.302297899808224</v>
      </c>
      <c r="H13" s="27">
        <v>82.673290653362642</v>
      </c>
      <c r="I13" s="27">
        <v>83.006651548237642</v>
      </c>
      <c r="J13" s="36">
        <v>83.295903098761642</v>
      </c>
      <c r="K13" s="45">
        <v>1</v>
      </c>
      <c r="L13" s="18"/>
      <c r="M13" s="11"/>
    </row>
    <row r="14" spans="1:15">
      <c r="A14" s="16"/>
      <c r="B14" s="11" t="s">
        <v>23</v>
      </c>
      <c r="C14" s="27">
        <v>81.234751025840083</v>
      </c>
      <c r="D14" s="27">
        <v>81.587610669659398</v>
      </c>
      <c r="E14" s="27">
        <v>81.933933616301132</v>
      </c>
      <c r="F14" s="27">
        <v>82.121284270122743</v>
      </c>
      <c r="G14" s="27">
        <v>82.381340760398885</v>
      </c>
      <c r="H14" s="27">
        <v>82.612705569138441</v>
      </c>
      <c r="I14" s="27">
        <v>82.82986150058619</v>
      </c>
      <c r="J14" s="36">
        <v>83.003493586831752</v>
      </c>
      <c r="K14" s="45">
        <v>2</v>
      </c>
      <c r="L14" s="18"/>
      <c r="M14" s="11"/>
    </row>
    <row r="15" spans="1:15">
      <c r="A15" s="16"/>
      <c r="B15" s="11" t="s">
        <v>12</v>
      </c>
      <c r="C15" s="27"/>
      <c r="D15" s="27"/>
      <c r="E15" s="27"/>
      <c r="F15" s="27">
        <v>80.305301242542143</v>
      </c>
      <c r="G15" s="27">
        <v>80.78823820113665</v>
      </c>
      <c r="H15" s="27">
        <v>81.288760875814361</v>
      </c>
      <c r="I15" s="27">
        <v>81.793094496731783</v>
      </c>
      <c r="J15" s="36">
        <v>82.2372597598863</v>
      </c>
      <c r="K15" s="45">
        <v>3</v>
      </c>
      <c r="L15" s="18"/>
      <c r="M15" s="11"/>
    </row>
    <row r="16" spans="1:15">
      <c r="A16" s="16"/>
      <c r="B16" s="11" t="s">
        <v>24</v>
      </c>
      <c r="C16" s="27">
        <v>78.749758676111966</v>
      </c>
      <c r="D16" s="27">
        <v>79.008886961858295</v>
      </c>
      <c r="E16" s="27">
        <v>79.382338402489026</v>
      </c>
      <c r="F16" s="27">
        <v>79.898175382693168</v>
      </c>
      <c r="G16" s="27">
        <v>80.353246735411687</v>
      </c>
      <c r="H16" s="27">
        <v>80.775351264689135</v>
      </c>
      <c r="I16" s="27">
        <v>81.155046533114017</v>
      </c>
      <c r="J16" s="36">
        <v>81.467703545863003</v>
      </c>
      <c r="K16" s="45">
        <v>4</v>
      </c>
      <c r="L16" s="18"/>
      <c r="M16" s="11"/>
    </row>
    <row r="17" spans="1:15">
      <c r="A17" s="16"/>
      <c r="B17" s="11" t="s">
        <v>21</v>
      </c>
      <c r="C17" s="27">
        <v>78.552729590803509</v>
      </c>
      <c r="D17" s="27">
        <v>78.854916133996042</v>
      </c>
      <c r="E17" s="27">
        <v>79.22423461762169</v>
      </c>
      <c r="F17" s="27">
        <v>79.670347286125804</v>
      </c>
      <c r="G17" s="27">
        <v>80.106160072564762</v>
      </c>
      <c r="H17" s="27">
        <v>80.534292853493042</v>
      </c>
      <c r="I17" s="27">
        <v>80.940485764306018</v>
      </c>
      <c r="J17" s="36">
        <v>81.287245745544283</v>
      </c>
      <c r="K17" s="45">
        <v>5</v>
      </c>
      <c r="L17" s="18"/>
      <c r="M17" s="11"/>
    </row>
    <row r="18" spans="1:15">
      <c r="A18" s="16"/>
      <c r="B18" s="11" t="s">
        <v>4</v>
      </c>
      <c r="C18" s="27"/>
      <c r="D18" s="27"/>
      <c r="E18" s="27"/>
      <c r="F18" s="27">
        <v>79.545033341206818</v>
      </c>
      <c r="G18" s="27">
        <v>79.938747761451069</v>
      </c>
      <c r="H18" s="27">
        <v>80.294737144615652</v>
      </c>
      <c r="I18" s="27">
        <v>80.600929911354811</v>
      </c>
      <c r="J18" s="36">
        <v>80.842061635927664</v>
      </c>
      <c r="K18" s="45">
        <v>6</v>
      </c>
      <c r="L18" s="18"/>
      <c r="M18" s="11"/>
    </row>
    <row r="19" spans="1:15">
      <c r="A19" s="16"/>
      <c r="B19" s="11" t="s">
        <v>26</v>
      </c>
      <c r="C19" s="27">
        <v>78.60383913388111</v>
      </c>
      <c r="D19" s="27">
        <v>78.726330964325001</v>
      </c>
      <c r="E19" s="27">
        <v>78.952211411558878</v>
      </c>
      <c r="F19" s="27">
        <v>79.368874093586001</v>
      </c>
      <c r="G19" s="27">
        <v>79.75152221394643</v>
      </c>
      <c r="H19" s="27">
        <v>80.135529216543006</v>
      </c>
      <c r="I19" s="27">
        <v>80.504807383055052</v>
      </c>
      <c r="J19" s="36">
        <v>80.808916554231658</v>
      </c>
      <c r="K19" s="45">
        <v>7</v>
      </c>
      <c r="L19" s="18"/>
      <c r="M19" s="11"/>
    </row>
    <row r="20" spans="1:15">
      <c r="A20" s="16"/>
      <c r="B20" s="11" t="s">
        <v>11</v>
      </c>
      <c r="C20" s="27">
        <v>77.451792746045385</v>
      </c>
      <c r="D20" s="27">
        <v>77.750955019965645</v>
      </c>
      <c r="E20" s="27">
        <v>78.129482501059073</v>
      </c>
      <c r="F20" s="27">
        <v>78.62379474965266</v>
      </c>
      <c r="G20" s="27">
        <v>79.084793323020463</v>
      </c>
      <c r="H20" s="27">
        <v>79.594545918140199</v>
      </c>
      <c r="I20" s="27">
        <v>80.131355366665545</v>
      </c>
      <c r="J20" s="36">
        <v>80.648664862369216</v>
      </c>
      <c r="K20" s="45">
        <v>8</v>
      </c>
      <c r="L20" s="18"/>
      <c r="M20" s="11"/>
    </row>
    <row r="21" spans="1:15">
      <c r="A21" s="16"/>
      <c r="B21" s="12" t="s">
        <v>5</v>
      </c>
      <c r="C21" s="50">
        <v>77.810761321414162</v>
      </c>
      <c r="D21" s="50">
        <v>78.179452478503649</v>
      </c>
      <c r="E21" s="50">
        <v>78.585817328498081</v>
      </c>
      <c r="F21" s="50">
        <v>79.056003925586467</v>
      </c>
      <c r="G21" s="50">
        <v>79.472473087424547</v>
      </c>
      <c r="H21" s="50">
        <v>79.861245194780935</v>
      </c>
      <c r="I21" s="50">
        <v>80.219668024803823</v>
      </c>
      <c r="J21" s="50">
        <v>80.543896599639879</v>
      </c>
      <c r="K21" s="107">
        <v>9</v>
      </c>
      <c r="L21" s="18"/>
      <c r="M21" s="11"/>
    </row>
    <row r="22" spans="1:15">
      <c r="A22" s="16"/>
      <c r="B22" s="11" t="s">
        <v>15</v>
      </c>
      <c r="C22" s="27"/>
      <c r="D22" s="27"/>
      <c r="E22" s="27"/>
      <c r="F22" s="27">
        <v>78.376721566063196</v>
      </c>
      <c r="G22" s="27">
        <v>78.837930405528652</v>
      </c>
      <c r="H22" s="27">
        <v>79.255899947079655</v>
      </c>
      <c r="I22" s="27">
        <v>79.58580274802668</v>
      </c>
      <c r="J22" s="36">
        <v>79.857551359257855</v>
      </c>
      <c r="K22" s="45">
        <v>10</v>
      </c>
      <c r="L22" s="18"/>
      <c r="M22" s="11"/>
    </row>
    <row r="23" spans="1:15">
      <c r="A23" s="16"/>
      <c r="B23" s="11" t="s">
        <v>10</v>
      </c>
      <c r="C23" s="27"/>
      <c r="D23" s="27"/>
      <c r="E23" s="27"/>
      <c r="F23" s="27">
        <v>77.379567501863818</v>
      </c>
      <c r="G23" s="27">
        <v>77.9194904946565</v>
      </c>
      <c r="H23" s="27">
        <v>78.500063262697267</v>
      </c>
      <c r="I23" s="27">
        <v>79.078710380481439</v>
      </c>
      <c r="J23" s="36">
        <v>79.586345282620869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8</v>
      </c>
      <c r="C24" s="27">
        <v>76.952481996119033</v>
      </c>
      <c r="D24" s="27">
        <v>77.135601704330412</v>
      </c>
      <c r="E24" s="27">
        <v>77.387795424861139</v>
      </c>
      <c r="F24" s="27">
        <v>77.7227469680724</v>
      </c>
      <c r="G24" s="27">
        <v>78.085327999612431</v>
      </c>
      <c r="H24" s="27">
        <v>78.472823759146209</v>
      </c>
      <c r="I24" s="27">
        <v>78.849825642996436</v>
      </c>
      <c r="J24" s="36">
        <v>79.177116931436458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28</v>
      </c>
      <c r="C25" s="28">
        <v>75.903633895912876</v>
      </c>
      <c r="D25" s="28">
        <v>76.31903443244164</v>
      </c>
      <c r="E25" s="28">
        <v>76.731345826289385</v>
      </c>
      <c r="F25" s="28">
        <v>77.130083607011144</v>
      </c>
      <c r="G25" s="28">
        <v>77.53180400884213</v>
      </c>
      <c r="H25" s="28">
        <v>77.921291441942728</v>
      </c>
      <c r="I25" s="28">
        <v>78.288814517621972</v>
      </c>
      <c r="J25" s="50">
        <v>78.598382059178817</v>
      </c>
      <c r="K25" s="45" t="s">
        <v>63</v>
      </c>
      <c r="L25" s="18"/>
      <c r="M25" s="11"/>
    </row>
    <row r="26" spans="1:15">
      <c r="A26" s="16"/>
      <c r="B26" s="11" t="s">
        <v>18</v>
      </c>
      <c r="C26" s="27"/>
      <c r="D26" s="27"/>
      <c r="E26" s="27"/>
      <c r="F26" s="27">
        <v>77.088080389607526</v>
      </c>
      <c r="G26" s="27">
        <v>77.336795172370728</v>
      </c>
      <c r="H26" s="27">
        <v>77.62775820644724</v>
      </c>
      <c r="I26" s="27">
        <v>77.986561683686205</v>
      </c>
      <c r="J26" s="36">
        <v>78.355763083571389</v>
      </c>
      <c r="K26" s="45">
        <v>13</v>
      </c>
      <c r="L26" s="18"/>
      <c r="M26" s="11"/>
    </row>
    <row r="27" spans="1:15">
      <c r="A27" s="16"/>
      <c r="B27" s="11" t="s">
        <v>27</v>
      </c>
      <c r="C27" s="27">
        <v>76.219953730615657</v>
      </c>
      <c r="D27" s="27">
        <v>76.346802513776467</v>
      </c>
      <c r="E27" s="27">
        <v>76.521201184438979</v>
      </c>
      <c r="F27" s="27">
        <v>76.828612515678898</v>
      </c>
      <c r="G27" s="27">
        <v>77.150791840422727</v>
      </c>
      <c r="H27" s="27">
        <v>77.488051091105632</v>
      </c>
      <c r="I27" s="27">
        <v>77.819492816450889</v>
      </c>
      <c r="J27" s="36">
        <v>78.117370901096521</v>
      </c>
      <c r="K27" s="45">
        <v>14</v>
      </c>
      <c r="L27" s="18"/>
      <c r="M27" s="11"/>
    </row>
    <row r="28" spans="1:15">
      <c r="A28" s="16"/>
      <c r="B28" s="11" t="s">
        <v>6</v>
      </c>
      <c r="C28" s="27">
        <v>75.905812118362022</v>
      </c>
      <c r="D28" s="27">
        <v>76.107343529563039</v>
      </c>
      <c r="E28" s="27">
        <v>76.333884695078552</v>
      </c>
      <c r="F28" s="27">
        <v>76.614759221108116</v>
      </c>
      <c r="G28" s="27">
        <v>76.922619111614182</v>
      </c>
      <c r="H28" s="27">
        <v>77.274063767905062</v>
      </c>
      <c r="I28" s="27">
        <v>77.657390916103935</v>
      </c>
      <c r="J28" s="36">
        <v>78.017837381724547</v>
      </c>
      <c r="K28" s="45">
        <v>15</v>
      </c>
      <c r="L28" s="18"/>
      <c r="M28" s="11"/>
    </row>
    <row r="29" spans="1:15">
      <c r="A29" s="16"/>
      <c r="B29" s="11" t="s">
        <v>20</v>
      </c>
      <c r="C29" s="27">
        <v>75.508021810447829</v>
      </c>
      <c r="D29" s="27">
        <v>75.864036066768563</v>
      </c>
      <c r="E29" s="27">
        <v>76.226917333679594</v>
      </c>
      <c r="F29" s="27">
        <v>76.524156242869296</v>
      </c>
      <c r="G29" s="27">
        <v>76.846075474380427</v>
      </c>
      <c r="H29" s="27">
        <v>77.153152968434426</v>
      </c>
      <c r="I29" s="27">
        <v>77.434640794794547</v>
      </c>
      <c r="J29" s="36">
        <v>77.666545838776656</v>
      </c>
      <c r="K29" s="45">
        <v>16</v>
      </c>
      <c r="L29" s="18"/>
      <c r="M29" s="11"/>
    </row>
    <row r="30" spans="1:15">
      <c r="A30" s="16"/>
      <c r="B30" s="11" t="s">
        <v>9</v>
      </c>
      <c r="C30" s="27">
        <v>75.226841308276192</v>
      </c>
      <c r="D30" s="27">
        <v>75.520399372562721</v>
      </c>
      <c r="E30" s="27">
        <v>75.875932042597753</v>
      </c>
      <c r="F30" s="27">
        <v>76.216617766827838</v>
      </c>
      <c r="G30" s="27">
        <v>76.561623376695806</v>
      </c>
      <c r="H30" s="27">
        <v>76.904756948970942</v>
      </c>
      <c r="I30" s="27">
        <v>77.225985934061228</v>
      </c>
      <c r="J30" s="36">
        <v>77.502680593770009</v>
      </c>
      <c r="K30" s="45">
        <v>17</v>
      </c>
      <c r="L30" s="18"/>
      <c r="M30" s="11"/>
    </row>
    <row r="31" spans="1:15">
      <c r="A31" s="16"/>
      <c r="B31" s="11" t="s">
        <v>16</v>
      </c>
      <c r="C31" s="27"/>
      <c r="D31" s="27"/>
      <c r="E31" s="27"/>
      <c r="F31" s="27">
        <v>75.570573355192394</v>
      </c>
      <c r="G31" s="27">
        <v>76.042308062694602</v>
      </c>
      <c r="H31" s="27">
        <v>76.529081510340788</v>
      </c>
      <c r="I31" s="27">
        <v>77.004886055601304</v>
      </c>
      <c r="J31" s="36">
        <v>77.401126800523485</v>
      </c>
      <c r="K31" s="45">
        <v>18</v>
      </c>
      <c r="L31" s="18"/>
      <c r="M31" s="11"/>
    </row>
    <row r="32" spans="1:15">
      <c r="A32" s="16"/>
      <c r="B32" s="11" t="s">
        <v>22</v>
      </c>
      <c r="C32" s="27">
        <v>74.364795655882716</v>
      </c>
      <c r="D32" s="27">
        <v>74.541308338789065</v>
      </c>
      <c r="E32" s="27">
        <v>74.789079340909325</v>
      </c>
      <c r="F32" s="27">
        <v>75.264586909423159</v>
      </c>
      <c r="G32" s="27">
        <v>75.720972723046458</v>
      </c>
      <c r="H32" s="27">
        <v>76.22259974452642</v>
      </c>
      <c r="I32" s="27">
        <v>76.747764457885154</v>
      </c>
      <c r="J32" s="36">
        <v>77.224777387397253</v>
      </c>
      <c r="K32" s="45">
        <v>19</v>
      </c>
      <c r="L32" s="18"/>
      <c r="M32" s="11"/>
    </row>
    <row r="33" spans="1:14">
      <c r="A33" s="16"/>
      <c r="B33" s="11" t="s">
        <v>7</v>
      </c>
      <c r="C33" s="27"/>
      <c r="D33" s="27"/>
      <c r="E33" s="27"/>
      <c r="F33" s="27">
        <v>73.393434982355672</v>
      </c>
      <c r="G33" s="27">
        <v>73.790633666256582</v>
      </c>
      <c r="H33" s="27">
        <v>74.214463967665054</v>
      </c>
      <c r="I33" s="27">
        <v>74.62594870795904</v>
      </c>
      <c r="J33" s="36">
        <v>75.010923292854102</v>
      </c>
      <c r="K33" s="45">
        <v>20</v>
      </c>
      <c r="L33" s="18"/>
      <c r="M33" s="11"/>
    </row>
    <row r="34" spans="1:14">
      <c r="A34" s="16"/>
      <c r="B34" s="11" t="s">
        <v>19</v>
      </c>
      <c r="C34" s="27"/>
      <c r="D34" s="27"/>
      <c r="E34" s="27"/>
      <c r="F34" s="27">
        <v>73.033532645035052</v>
      </c>
      <c r="G34" s="27">
        <v>73.433010155106913</v>
      </c>
      <c r="H34" s="27">
        <v>73.888812419057814</v>
      </c>
      <c r="I34" s="27">
        <v>74.360287241703787</v>
      </c>
      <c r="J34" s="36">
        <v>74.812143706346362</v>
      </c>
      <c r="K34" s="45">
        <v>21</v>
      </c>
      <c r="L34" s="18"/>
      <c r="M34" s="11"/>
    </row>
    <row r="35" spans="1:14">
      <c r="A35" s="16"/>
      <c r="B35" s="11" t="s">
        <v>17</v>
      </c>
      <c r="C35" s="27"/>
      <c r="D35" s="27"/>
      <c r="E35" s="27"/>
      <c r="F35" s="27">
        <v>73.423867522123757</v>
      </c>
      <c r="G35" s="27">
        <v>73.568233567193332</v>
      </c>
      <c r="H35" s="27">
        <v>73.80686049146891</v>
      </c>
      <c r="I35" s="27">
        <v>74.104039542774771</v>
      </c>
      <c r="J35" s="36">
        <v>74.407394310798452</v>
      </c>
      <c r="K35" s="45">
        <v>22</v>
      </c>
      <c r="L35" s="18"/>
      <c r="M35" s="11"/>
    </row>
    <row r="36" spans="1:14" ht="14.25" customHeight="1">
      <c r="A36" s="16"/>
      <c r="B36" s="11" t="s">
        <v>13</v>
      </c>
      <c r="C36" s="27"/>
      <c r="D36" s="27"/>
      <c r="E36" s="27"/>
      <c r="F36" s="27">
        <v>66.981395681302757</v>
      </c>
      <c r="G36" s="27">
        <v>67.375096933210202</v>
      </c>
      <c r="H36" s="27">
        <v>67.783264422632456</v>
      </c>
      <c r="I36" s="27">
        <v>68.141399555395097</v>
      </c>
      <c r="J36" s="36">
        <v>68.358040030223421</v>
      </c>
      <c r="K36" s="45">
        <v>23</v>
      </c>
      <c r="L36" s="18"/>
      <c r="M36" s="11"/>
    </row>
    <row r="37" spans="1:14">
      <c r="A37" s="16"/>
      <c r="B37" s="11" t="s">
        <v>14</v>
      </c>
      <c r="C37" s="27"/>
      <c r="D37" s="27"/>
      <c r="E37" s="27"/>
      <c r="F37" s="27">
        <v>68.738837580090006</v>
      </c>
      <c r="G37" s="27">
        <v>68.618652388099079</v>
      </c>
      <c r="H37" s="27">
        <v>68.500035960505073</v>
      </c>
      <c r="I37" s="27">
        <v>68.314983591754242</v>
      </c>
      <c r="J37" s="36">
        <v>68.108530896163899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192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183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184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185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186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B17" sqref="B1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6" t="s">
        <v>57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5</v>
      </c>
      <c r="C13" s="50">
        <v>68.665638761690502</v>
      </c>
      <c r="D13" s="50">
        <v>65.261070269501985</v>
      </c>
      <c r="E13" s="50">
        <v>66.801520533864903</v>
      </c>
      <c r="F13" s="50">
        <v>63.979620587248732</v>
      </c>
      <c r="G13" s="50">
        <v>64.553067995729378</v>
      </c>
      <c r="H13" s="50">
        <v>64.979854154452283</v>
      </c>
      <c r="I13" s="50">
        <v>66.997694645954169</v>
      </c>
      <c r="J13" s="50">
        <v>70.211316520099587</v>
      </c>
      <c r="K13" s="107">
        <v>1</v>
      </c>
      <c r="L13" s="18"/>
    </row>
    <row r="14" spans="1:15">
      <c r="A14" s="16"/>
      <c r="B14" s="11" t="s">
        <v>21</v>
      </c>
      <c r="C14" s="53">
        <v>70.558061104303633</v>
      </c>
      <c r="D14" s="53">
        <v>66.715422200088298</v>
      </c>
      <c r="E14" s="53">
        <v>65.237376133134305</v>
      </c>
      <c r="F14" s="53">
        <v>56.401179511636293</v>
      </c>
      <c r="G14" s="53">
        <v>62.446607669616519</v>
      </c>
      <c r="H14" s="53">
        <v>62.522620693146578</v>
      </c>
      <c r="I14" s="53">
        <v>66.972125204745268</v>
      </c>
      <c r="J14" s="36">
        <v>69.710305236233154</v>
      </c>
      <c r="K14" s="108">
        <v>2</v>
      </c>
      <c r="L14" s="18"/>
    </row>
    <row r="15" spans="1:15">
      <c r="A15" s="16"/>
      <c r="B15" s="11" t="s">
        <v>9</v>
      </c>
      <c r="C15" s="27">
        <v>68.974641992401217</v>
      </c>
      <c r="D15" s="27">
        <v>67.037861220260467</v>
      </c>
      <c r="E15" s="27">
        <v>66.190944506705094</v>
      </c>
      <c r="F15" s="27">
        <v>61.630220465611217</v>
      </c>
      <c r="G15" s="27">
        <v>65.110414414624401</v>
      </c>
      <c r="H15" s="27">
        <v>68.45367315658423</v>
      </c>
      <c r="I15" s="27">
        <v>69.168176370578877</v>
      </c>
      <c r="J15" s="36">
        <v>69.394841540552193</v>
      </c>
      <c r="K15" s="45">
        <v>3</v>
      </c>
      <c r="L15" s="18"/>
    </row>
    <row r="16" spans="1:15">
      <c r="A16" s="16"/>
      <c r="B16" s="11" t="s">
        <v>26</v>
      </c>
      <c r="C16" s="27">
        <v>69.17486459599867</v>
      </c>
      <c r="D16" s="27">
        <v>67.353494272049261</v>
      </c>
      <c r="E16" s="27">
        <v>67.920264879242325</v>
      </c>
      <c r="F16" s="27">
        <v>63.381742540478825</v>
      </c>
      <c r="G16" s="27">
        <v>66.619237956186822</v>
      </c>
      <c r="H16" s="27">
        <v>65.669023738167326</v>
      </c>
      <c r="I16" s="27">
        <v>69.64207758435964</v>
      </c>
      <c r="J16" s="36">
        <v>67.445350450610391</v>
      </c>
      <c r="K16" s="45">
        <v>4</v>
      </c>
      <c r="L16" s="18"/>
    </row>
    <row r="17" spans="1:15">
      <c r="A17" s="16"/>
      <c r="B17" s="11" t="s">
        <v>8</v>
      </c>
      <c r="C17" s="27">
        <v>70.416608273077458</v>
      </c>
      <c r="D17" s="27">
        <v>69.516710626891737</v>
      </c>
      <c r="E17" s="27">
        <v>66.762210974652675</v>
      </c>
      <c r="F17" s="27">
        <v>65.890666097191101</v>
      </c>
      <c r="G17" s="27">
        <v>68.80942272597143</v>
      </c>
      <c r="H17" s="27">
        <v>69.076655735818164</v>
      </c>
      <c r="I17" s="27">
        <v>67.884386675155866</v>
      </c>
      <c r="J17" s="36">
        <v>66.889310154520714</v>
      </c>
      <c r="K17" s="45">
        <v>5</v>
      </c>
      <c r="L17" s="18"/>
    </row>
    <row r="18" spans="1:15">
      <c r="A18" s="16"/>
      <c r="B18" s="11" t="s">
        <v>11</v>
      </c>
      <c r="C18" s="27">
        <v>67.075081697251505</v>
      </c>
      <c r="D18" s="27">
        <v>66.027381634663001</v>
      </c>
      <c r="E18" s="27">
        <v>62.995944924905025</v>
      </c>
      <c r="F18" s="27">
        <v>62.737529927907296</v>
      </c>
      <c r="G18" s="27">
        <v>64.417763174995983</v>
      </c>
      <c r="H18" s="27">
        <v>62.247601226463544</v>
      </c>
      <c r="I18" s="27">
        <v>67.601185311877728</v>
      </c>
      <c r="J18" s="36">
        <v>65.785305982548621</v>
      </c>
      <c r="K18" s="45">
        <v>6</v>
      </c>
      <c r="L18" s="18"/>
    </row>
    <row r="19" spans="1:15">
      <c r="A19" s="16"/>
      <c r="B19" s="11" t="s">
        <v>14</v>
      </c>
      <c r="C19" s="27"/>
      <c r="D19" s="27"/>
      <c r="E19" s="27"/>
      <c r="F19" s="27">
        <v>53.469936288823995</v>
      </c>
      <c r="G19" s="27">
        <v>59.529474795543727</v>
      </c>
      <c r="H19" s="27">
        <v>56.616129496748194</v>
      </c>
      <c r="I19" s="27">
        <v>63.281567397760362</v>
      </c>
      <c r="J19" s="36">
        <v>65.612515919753562</v>
      </c>
      <c r="K19" s="45">
        <v>7</v>
      </c>
      <c r="L19" s="18"/>
    </row>
    <row r="20" spans="1:15">
      <c r="A20" s="16"/>
      <c r="B20" s="11" t="s">
        <v>20</v>
      </c>
      <c r="C20" s="27">
        <v>65.785805129378829</v>
      </c>
      <c r="D20" s="27">
        <v>67.141937414651181</v>
      </c>
      <c r="E20" s="27">
        <v>67.021831893326308</v>
      </c>
      <c r="F20" s="27">
        <v>63.173241246007514</v>
      </c>
      <c r="G20" s="27">
        <v>63.846836384066982</v>
      </c>
      <c r="H20" s="27">
        <v>64.360362754542749</v>
      </c>
      <c r="I20" s="27">
        <v>66.550006715916723</v>
      </c>
      <c r="J20" s="36">
        <v>65.494616560445721</v>
      </c>
      <c r="K20" s="45">
        <v>8</v>
      </c>
      <c r="L20" s="18"/>
    </row>
    <row r="21" spans="1:15">
      <c r="A21" s="16"/>
      <c r="B21" s="11" t="s">
        <v>25</v>
      </c>
      <c r="C21" s="27">
        <v>64.35748202394619</v>
      </c>
      <c r="D21" s="27">
        <v>62.959999244864932</v>
      </c>
      <c r="E21" s="27">
        <v>59.127648166715197</v>
      </c>
      <c r="F21" s="27">
        <v>56.517032505850686</v>
      </c>
      <c r="G21" s="27">
        <v>61.098236374652281</v>
      </c>
      <c r="H21" s="27">
        <v>60.768545636496761</v>
      </c>
      <c r="I21" s="27">
        <v>64.057996250456569</v>
      </c>
      <c r="J21" s="36">
        <v>65.319674353662947</v>
      </c>
      <c r="K21" s="45">
        <v>9</v>
      </c>
      <c r="L21" s="18"/>
    </row>
    <row r="22" spans="1:15">
      <c r="A22" s="16"/>
      <c r="B22" s="11" t="s">
        <v>10</v>
      </c>
      <c r="C22" s="27"/>
      <c r="D22" s="27"/>
      <c r="E22" s="27"/>
      <c r="F22" s="27">
        <v>56.238683470292358</v>
      </c>
      <c r="G22" s="27">
        <v>61.419570837276979</v>
      </c>
      <c r="H22" s="27">
        <v>63.133008567482477</v>
      </c>
      <c r="I22" s="27">
        <v>63.424734130179495</v>
      </c>
      <c r="J22" s="36">
        <v>64.82512458427064</v>
      </c>
      <c r="K22" s="45">
        <v>10</v>
      </c>
      <c r="L22" s="18"/>
    </row>
    <row r="23" spans="1:15">
      <c r="A23" s="16"/>
      <c r="B23" s="11" t="s">
        <v>24</v>
      </c>
      <c r="C23" s="27">
        <v>65.512156237544843</v>
      </c>
      <c r="D23" s="27">
        <v>63.818130106718009</v>
      </c>
      <c r="E23" s="27">
        <v>63.82753646652538</v>
      </c>
      <c r="F23" s="27">
        <v>58.489701030257969</v>
      </c>
      <c r="G23" s="27">
        <v>58.989422951618174</v>
      </c>
      <c r="H23" s="27">
        <v>59.946836998188068</v>
      </c>
      <c r="I23" s="27">
        <v>64.031037778874563</v>
      </c>
      <c r="J23" s="36">
        <v>64.511538516957671</v>
      </c>
      <c r="K23" s="45">
        <v>11</v>
      </c>
      <c r="L23" s="18"/>
      <c r="N23" s="23"/>
      <c r="O23" s="34"/>
    </row>
    <row r="24" spans="1:15">
      <c r="A24" s="16"/>
      <c r="B24" s="11" t="s">
        <v>19</v>
      </c>
      <c r="C24" s="27"/>
      <c r="D24" s="27"/>
      <c r="E24" s="27"/>
      <c r="F24" s="27">
        <v>55.388618162034398</v>
      </c>
      <c r="G24" s="27">
        <v>57.877793101114285</v>
      </c>
      <c r="H24" s="27">
        <v>54.713348254471583</v>
      </c>
      <c r="I24" s="27">
        <v>63.34088923054685</v>
      </c>
      <c r="J24" s="36">
        <v>63.983007912453814</v>
      </c>
      <c r="K24" s="45">
        <v>12</v>
      </c>
      <c r="L24" s="18"/>
      <c r="N24" s="23"/>
      <c r="O24" s="34"/>
    </row>
    <row r="25" spans="1:15">
      <c r="A25" s="16"/>
      <c r="B25" s="12" t="s">
        <v>28</v>
      </c>
      <c r="C25" s="28">
        <v>64.028687968059444</v>
      </c>
      <c r="D25" s="28">
        <v>61.285994564315558</v>
      </c>
      <c r="E25" s="28">
        <v>60.956618006374342</v>
      </c>
      <c r="F25" s="28">
        <v>57.401262154938948</v>
      </c>
      <c r="G25" s="28">
        <v>59.571316555230567</v>
      </c>
      <c r="H25" s="28">
        <v>58.237714635943924</v>
      </c>
      <c r="I25" s="28">
        <v>62.491011292190855</v>
      </c>
      <c r="J25" s="50">
        <v>63.601143436743655</v>
      </c>
      <c r="K25" s="45"/>
      <c r="L25" s="18"/>
    </row>
    <row r="26" spans="1:15">
      <c r="A26" s="16"/>
      <c r="B26" s="11" t="s">
        <v>15</v>
      </c>
      <c r="C26" s="27"/>
      <c r="D26" s="27"/>
      <c r="E26" s="27"/>
      <c r="F26" s="27">
        <v>60.586783467167251</v>
      </c>
      <c r="G26" s="27">
        <v>62.779877123981386</v>
      </c>
      <c r="H26" s="27">
        <v>63.134540291089827</v>
      </c>
      <c r="I26" s="27">
        <v>65.70882345574914</v>
      </c>
      <c r="J26" s="36">
        <v>63.028142867750795</v>
      </c>
      <c r="K26" s="45">
        <v>13</v>
      </c>
      <c r="L26" s="18"/>
    </row>
    <row r="27" spans="1:15">
      <c r="A27" s="16"/>
      <c r="B27" s="11" t="s">
        <v>4</v>
      </c>
      <c r="C27" s="27"/>
      <c r="D27" s="27"/>
      <c r="E27" s="27"/>
      <c r="F27" s="27">
        <v>58.522464244816405</v>
      </c>
      <c r="G27" s="27">
        <v>57.948116867366416</v>
      </c>
      <c r="H27" s="27">
        <v>56.82964111817823</v>
      </c>
      <c r="I27" s="27">
        <v>59.888261719298171</v>
      </c>
      <c r="J27" s="36">
        <v>62.454316813902636</v>
      </c>
      <c r="K27" s="45">
        <v>14</v>
      </c>
      <c r="L27" s="18"/>
    </row>
    <row r="28" spans="1:15">
      <c r="A28" s="16"/>
      <c r="B28" s="11" t="s">
        <v>22</v>
      </c>
      <c r="C28" s="27">
        <v>64.900859449771048</v>
      </c>
      <c r="D28" s="27">
        <v>62.083236024579556</v>
      </c>
      <c r="E28" s="27">
        <v>60.113734848068354</v>
      </c>
      <c r="F28" s="27">
        <v>59.001388644646447</v>
      </c>
      <c r="G28" s="27">
        <v>63.098132602547864</v>
      </c>
      <c r="H28" s="27">
        <v>62.570691232387475</v>
      </c>
      <c r="I28" s="27">
        <v>61.776027002778768</v>
      </c>
      <c r="J28" s="36">
        <v>62.094487177609338</v>
      </c>
      <c r="K28" s="45">
        <v>15</v>
      </c>
      <c r="L28" s="18"/>
    </row>
    <row r="29" spans="1:15">
      <c r="A29" s="16"/>
      <c r="B29" s="11" t="s">
        <v>16</v>
      </c>
      <c r="C29" s="27"/>
      <c r="D29" s="27"/>
      <c r="E29" s="27"/>
      <c r="F29" s="27">
        <v>56.247582736666033</v>
      </c>
      <c r="G29" s="27">
        <v>60.935146471614232</v>
      </c>
      <c r="H29" s="27">
        <v>56.386486841364828</v>
      </c>
      <c r="I29" s="27">
        <v>56.267804961267046</v>
      </c>
      <c r="J29" s="36">
        <v>62.081450402939609</v>
      </c>
      <c r="K29" s="45">
        <v>16</v>
      </c>
      <c r="L29" s="18"/>
    </row>
    <row r="30" spans="1:15">
      <c r="A30" s="16"/>
      <c r="B30" s="11" t="s">
        <v>18</v>
      </c>
      <c r="C30" s="27"/>
      <c r="D30" s="27"/>
      <c r="E30" s="27"/>
      <c r="F30" s="27">
        <v>55.439685779462465</v>
      </c>
      <c r="G30" s="27">
        <v>59.052290492840108</v>
      </c>
      <c r="H30" s="27">
        <v>61.32481588477031</v>
      </c>
      <c r="I30" s="27">
        <v>61.33654453694426</v>
      </c>
      <c r="J30" s="36">
        <v>61.66485928221018</v>
      </c>
      <c r="K30" s="45">
        <v>17</v>
      </c>
      <c r="L30" s="18"/>
    </row>
    <row r="31" spans="1:15">
      <c r="A31" s="16"/>
      <c r="B31" s="11" t="s">
        <v>27</v>
      </c>
      <c r="C31" s="27">
        <v>57.504849470641403</v>
      </c>
      <c r="D31" s="27">
        <v>54.877247873975719</v>
      </c>
      <c r="E31" s="27">
        <v>56.515784312982746</v>
      </c>
      <c r="F31" s="27">
        <v>58.162160381091169</v>
      </c>
      <c r="G31" s="27">
        <v>56.213591700962837</v>
      </c>
      <c r="H31" s="27">
        <v>55.735602080151594</v>
      </c>
      <c r="I31" s="27">
        <v>59.04643254422465</v>
      </c>
      <c r="J31" s="36">
        <v>61.291330225475626</v>
      </c>
      <c r="K31" s="45">
        <v>18</v>
      </c>
      <c r="L31" s="18"/>
    </row>
    <row r="32" spans="1:15">
      <c r="A32" s="16"/>
      <c r="B32" s="11" t="s">
        <v>17</v>
      </c>
      <c r="C32" s="27"/>
      <c r="D32" s="27"/>
      <c r="E32" s="27"/>
      <c r="F32" s="27">
        <v>54.694346447909325</v>
      </c>
      <c r="G32" s="27">
        <v>58.918401493872217</v>
      </c>
      <c r="H32" s="27">
        <v>60.83976974762821</v>
      </c>
      <c r="I32" s="27">
        <v>61.331907740732127</v>
      </c>
      <c r="J32" s="36">
        <v>61.02713119464557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>
        <v>53.459064582787619</v>
      </c>
      <c r="G33" s="27">
        <v>50.077606751070981</v>
      </c>
      <c r="H33" s="27">
        <v>50.079010487701645</v>
      </c>
      <c r="I33" s="27">
        <v>55.533713478420502</v>
      </c>
      <c r="J33" s="36">
        <v>60.452586206896541</v>
      </c>
      <c r="K33" s="45">
        <v>20</v>
      </c>
      <c r="L33" s="18"/>
    </row>
    <row r="34" spans="1:14">
      <c r="A34" s="16"/>
      <c r="B34" s="11" t="s">
        <v>12</v>
      </c>
      <c r="C34" s="27"/>
      <c r="D34" s="27"/>
      <c r="E34" s="27"/>
      <c r="F34" s="27">
        <v>56.715528865158745</v>
      </c>
      <c r="G34" s="27">
        <v>61.949946119348319</v>
      </c>
      <c r="H34" s="27">
        <v>58.010822431248144</v>
      </c>
      <c r="I34" s="27">
        <v>59.613245087943532</v>
      </c>
      <c r="J34" s="36">
        <v>58.685352998842056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58.057726781191278</v>
      </c>
      <c r="G35" s="27">
        <v>61.431437512804024</v>
      </c>
      <c r="H35" s="27">
        <v>54.559645171826908</v>
      </c>
      <c r="I35" s="27">
        <v>56.175789459593325</v>
      </c>
      <c r="J35" s="36">
        <v>58.546181105821326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59.425315062415194</v>
      </c>
      <c r="D36" s="27">
        <v>59.823749478642227</v>
      </c>
      <c r="E36" s="27">
        <v>55.540159139484935</v>
      </c>
      <c r="F36" s="27">
        <v>54.45945206977634</v>
      </c>
      <c r="G36" s="27">
        <v>56.820248436289909</v>
      </c>
      <c r="H36" s="27">
        <v>54.275433828776173</v>
      </c>
      <c r="I36" s="27">
        <v>58.715830084071207</v>
      </c>
      <c r="J36" s="36">
        <v>57.335437483457675</v>
      </c>
      <c r="K36" s="45">
        <v>23</v>
      </c>
      <c r="L36" s="18"/>
    </row>
    <row r="37" spans="1:14">
      <c r="A37" s="16"/>
      <c r="B37" s="11" t="s">
        <v>6</v>
      </c>
      <c r="C37" s="27">
        <v>55.4376372394116</v>
      </c>
      <c r="D37" s="27">
        <v>52.554376483859535</v>
      </c>
      <c r="E37" s="27">
        <v>59.906567255769552</v>
      </c>
      <c r="F37" s="27">
        <v>54.468650747090443</v>
      </c>
      <c r="G37" s="27">
        <v>59.215661805630084</v>
      </c>
      <c r="H37" s="27">
        <v>52.939226660207304</v>
      </c>
      <c r="I37" s="27">
        <v>56.103136050910273</v>
      </c>
      <c r="J37" s="36">
        <v>55.565680393865669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B18" sqref="B1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56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5</v>
      </c>
      <c r="C13" s="50">
        <v>58.473786810960284</v>
      </c>
      <c r="D13" s="50">
        <v>56.371304711744216</v>
      </c>
      <c r="E13" s="50">
        <v>58.896531378026509</v>
      </c>
      <c r="F13" s="50">
        <v>57.05093041862159</v>
      </c>
      <c r="G13" s="50">
        <v>58.781905056365488</v>
      </c>
      <c r="H13" s="50">
        <v>58.883502575202066</v>
      </c>
      <c r="I13" s="50">
        <v>59.619185010474531</v>
      </c>
      <c r="J13" s="50">
        <v>64.156234657125381</v>
      </c>
      <c r="K13" s="107">
        <v>1</v>
      </c>
      <c r="L13" s="18"/>
    </row>
    <row r="14" spans="1:15" s="51" customFormat="1">
      <c r="A14" s="94"/>
      <c r="B14" s="11" t="s">
        <v>21</v>
      </c>
      <c r="C14" s="27">
        <v>58.707002339956873</v>
      </c>
      <c r="D14" s="27">
        <v>56.996735736023709</v>
      </c>
      <c r="E14" s="27">
        <v>57.506778134152661</v>
      </c>
      <c r="F14" s="27">
        <v>50.149879146292484</v>
      </c>
      <c r="G14" s="27">
        <v>58.044121365360304</v>
      </c>
      <c r="H14" s="27">
        <v>57.754483575955526</v>
      </c>
      <c r="I14" s="27">
        <v>61.14169966987253</v>
      </c>
      <c r="J14" s="36">
        <v>62.539171237232416</v>
      </c>
      <c r="K14" s="45">
        <v>2</v>
      </c>
      <c r="L14" s="95"/>
    </row>
    <row r="15" spans="1:15">
      <c r="A15" s="16"/>
      <c r="B15" s="11" t="s">
        <v>9</v>
      </c>
      <c r="C15" s="27">
        <v>59.09270714037342</v>
      </c>
      <c r="D15" s="27">
        <v>56.684935098172005</v>
      </c>
      <c r="E15" s="27">
        <v>57.927711578193019</v>
      </c>
      <c r="F15" s="27">
        <v>53.873610446669019</v>
      </c>
      <c r="G15" s="27">
        <v>57.774754011427511</v>
      </c>
      <c r="H15" s="27">
        <v>59.329755046922259</v>
      </c>
      <c r="I15" s="27">
        <v>58.326179659410784</v>
      </c>
      <c r="J15" s="36">
        <v>59.253109428978412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>
        <v>41.151778603663395</v>
      </c>
      <c r="G16" s="27">
        <v>50.130001103039667</v>
      </c>
      <c r="H16" s="27">
        <v>47.4276440519331</v>
      </c>
      <c r="I16" s="27">
        <v>55.445436910981286</v>
      </c>
      <c r="J16" s="36">
        <v>58.408623335909525</v>
      </c>
      <c r="K16" s="45">
        <v>4</v>
      </c>
      <c r="L16" s="18"/>
    </row>
    <row r="17" spans="1:15">
      <c r="A17" s="16"/>
      <c r="B17" s="11" t="s">
        <v>26</v>
      </c>
      <c r="C17" s="27">
        <v>58.958190159921699</v>
      </c>
      <c r="D17" s="27">
        <v>58.206443142500341</v>
      </c>
      <c r="E17" s="27">
        <v>59.567332026612327</v>
      </c>
      <c r="F17" s="27">
        <v>56.128153387746906</v>
      </c>
      <c r="G17" s="27">
        <v>59.849061790259185</v>
      </c>
      <c r="H17" s="27">
        <v>57.440338877722333</v>
      </c>
      <c r="I17" s="27">
        <v>60.425221272685661</v>
      </c>
      <c r="J17" s="36">
        <v>58.188855355397507</v>
      </c>
      <c r="K17" s="45">
        <v>5</v>
      </c>
      <c r="L17" s="18"/>
    </row>
    <row r="18" spans="1:15">
      <c r="A18" s="16"/>
      <c r="B18" s="11" t="s">
        <v>15</v>
      </c>
      <c r="C18" s="27"/>
      <c r="D18" s="27"/>
      <c r="E18" s="27"/>
      <c r="F18" s="27">
        <v>53.900302429867544</v>
      </c>
      <c r="G18" s="27">
        <v>55.378182223250462</v>
      </c>
      <c r="H18" s="27">
        <v>57.936507936507944</v>
      </c>
      <c r="I18" s="27">
        <v>59.731347520098844</v>
      </c>
      <c r="J18" s="36">
        <v>57.86490433405114</v>
      </c>
      <c r="K18" s="45">
        <v>6</v>
      </c>
      <c r="L18" s="18"/>
    </row>
    <row r="19" spans="1:15">
      <c r="A19" s="16"/>
      <c r="B19" s="11" t="s">
        <v>20</v>
      </c>
      <c r="C19" s="27">
        <v>57.998756797948445</v>
      </c>
      <c r="D19" s="27">
        <v>58.938644428405077</v>
      </c>
      <c r="E19" s="27">
        <v>59.446433807738671</v>
      </c>
      <c r="F19" s="27">
        <v>56.109585489174627</v>
      </c>
      <c r="G19" s="27">
        <v>57.001042605211204</v>
      </c>
      <c r="H19" s="27">
        <v>57.890575690130561</v>
      </c>
      <c r="I19" s="27">
        <v>60.005802552048358</v>
      </c>
      <c r="J19" s="36">
        <v>57.686749805795245</v>
      </c>
      <c r="K19" s="45">
        <v>7</v>
      </c>
      <c r="L19" s="18"/>
    </row>
    <row r="20" spans="1:15">
      <c r="A20" s="16"/>
      <c r="B20" s="11" t="s">
        <v>10</v>
      </c>
      <c r="C20" s="27"/>
      <c r="D20" s="27"/>
      <c r="E20" s="27"/>
      <c r="F20" s="27">
        <v>48.192155212890761</v>
      </c>
      <c r="G20" s="27">
        <v>53.783356171156527</v>
      </c>
      <c r="H20" s="27">
        <v>54.469791495877452</v>
      </c>
      <c r="I20" s="27">
        <v>55.304477167117582</v>
      </c>
      <c r="J20" s="36">
        <v>57.363522371352602</v>
      </c>
      <c r="K20" s="45">
        <v>8</v>
      </c>
      <c r="L20" s="18"/>
    </row>
    <row r="21" spans="1:15">
      <c r="A21" s="16"/>
      <c r="B21" s="11" t="s">
        <v>25</v>
      </c>
      <c r="C21" s="49">
        <v>55.111140302036517</v>
      </c>
      <c r="D21" s="49">
        <v>54.14381042493234</v>
      </c>
      <c r="E21" s="49">
        <v>52.191687562745237</v>
      </c>
      <c r="F21" s="49">
        <v>49.609583935941579</v>
      </c>
      <c r="G21" s="49">
        <v>54.648922025840918</v>
      </c>
      <c r="H21" s="49">
        <v>53.172623297837042</v>
      </c>
      <c r="I21" s="49">
        <v>54.957931290044804</v>
      </c>
      <c r="J21" s="36">
        <v>57.122888764983415</v>
      </c>
      <c r="K21" s="130">
        <v>9</v>
      </c>
      <c r="L21" s="18"/>
    </row>
    <row r="22" spans="1:15" s="51" customFormat="1">
      <c r="A22" s="94"/>
      <c r="B22" s="12" t="s">
        <v>28</v>
      </c>
      <c r="C22" s="28">
        <v>55.319392886038621</v>
      </c>
      <c r="D22" s="28">
        <v>53.753056439098089</v>
      </c>
      <c r="E22" s="28">
        <v>54.600777104045484</v>
      </c>
      <c r="F22" s="28">
        <v>50.668049600295696</v>
      </c>
      <c r="G22" s="28">
        <v>53.559602277617302</v>
      </c>
      <c r="H22" s="28">
        <v>52.050338884898565</v>
      </c>
      <c r="I22" s="28">
        <v>55.264975188423648</v>
      </c>
      <c r="J22" s="50">
        <v>56.919449983121105</v>
      </c>
      <c r="K22" s="130"/>
      <c r="L22" s="95"/>
    </row>
    <row r="23" spans="1:15">
      <c r="A23" s="16"/>
      <c r="B23" s="11" t="s">
        <v>19</v>
      </c>
      <c r="C23" s="27"/>
      <c r="D23" s="27"/>
      <c r="E23" s="27"/>
      <c r="F23" s="27">
        <v>42.058716852210431</v>
      </c>
      <c r="G23" s="27">
        <v>50.319392857445024</v>
      </c>
      <c r="H23" s="27">
        <v>48.630582169149136</v>
      </c>
      <c r="I23" s="27">
        <v>56.571330954868301</v>
      </c>
      <c r="J23" s="36">
        <v>56.510362890347942</v>
      </c>
      <c r="K23" s="127">
        <v>10</v>
      </c>
      <c r="L23" s="18"/>
      <c r="N23" s="23"/>
      <c r="O23" s="34"/>
    </row>
    <row r="24" spans="1:15">
      <c r="A24" s="16"/>
      <c r="B24" s="11" t="s">
        <v>11</v>
      </c>
      <c r="C24" s="27">
        <v>54.883173642629004</v>
      </c>
      <c r="D24" s="27">
        <v>55.153879111279295</v>
      </c>
      <c r="E24" s="27">
        <v>54.108481412427246</v>
      </c>
      <c r="F24" s="27">
        <v>54.24199021579981</v>
      </c>
      <c r="G24" s="27">
        <v>55.947268823465194</v>
      </c>
      <c r="H24" s="27">
        <v>54.254486100588316</v>
      </c>
      <c r="I24" s="27">
        <v>55.518362638810515</v>
      </c>
      <c r="J24" s="36">
        <v>55.966322411737309</v>
      </c>
      <c r="K24" s="127">
        <v>11</v>
      </c>
      <c r="L24" s="18"/>
      <c r="N24" s="23"/>
      <c r="O24" s="34"/>
    </row>
    <row r="25" spans="1:15">
      <c r="A25" s="16"/>
      <c r="B25" s="11" t="s">
        <v>27</v>
      </c>
      <c r="C25" s="27">
        <v>48.481198372994207</v>
      </c>
      <c r="D25" s="27">
        <v>47.017678144038378</v>
      </c>
      <c r="E25" s="27">
        <v>49.023335826153392</v>
      </c>
      <c r="F25" s="27">
        <v>49.302752717761734</v>
      </c>
      <c r="G25" s="27">
        <v>50.594836874901972</v>
      </c>
      <c r="H25" s="27">
        <v>49.693977007205078</v>
      </c>
      <c r="I25" s="27">
        <v>53.070483984757985</v>
      </c>
      <c r="J25" s="36">
        <v>55.744685380148226</v>
      </c>
      <c r="K25" s="45">
        <v>12</v>
      </c>
      <c r="L25" s="18"/>
    </row>
    <row r="26" spans="1:15">
      <c r="A26" s="16"/>
      <c r="B26" s="11" t="s">
        <v>17</v>
      </c>
      <c r="C26" s="27"/>
      <c r="D26" s="27"/>
      <c r="E26" s="27"/>
      <c r="F26" s="27">
        <v>46.10108957865188</v>
      </c>
      <c r="G26" s="27">
        <v>52.224816997285409</v>
      </c>
      <c r="H26" s="27">
        <v>51.10602509790332</v>
      </c>
      <c r="I26" s="27">
        <v>55.671069505138668</v>
      </c>
      <c r="J26" s="36">
        <v>55.001617257445403</v>
      </c>
      <c r="K26" s="45">
        <v>13</v>
      </c>
      <c r="L26" s="18"/>
    </row>
    <row r="27" spans="1:15">
      <c r="A27" s="16"/>
      <c r="B27" s="11" t="s">
        <v>18</v>
      </c>
      <c r="C27" s="27"/>
      <c r="D27" s="27"/>
      <c r="E27" s="27"/>
      <c r="F27" s="27">
        <v>45.916447981521827</v>
      </c>
      <c r="G27" s="27">
        <v>52.933267264993432</v>
      </c>
      <c r="H27" s="27">
        <v>54.287341823656263</v>
      </c>
      <c r="I27" s="27">
        <v>54.26678545652581</v>
      </c>
      <c r="J27" s="36">
        <v>54.941389104053705</v>
      </c>
      <c r="K27" s="45">
        <v>14</v>
      </c>
      <c r="L27" s="18"/>
    </row>
    <row r="28" spans="1:15">
      <c r="A28" s="16"/>
      <c r="B28" s="11" t="s">
        <v>8</v>
      </c>
      <c r="C28" s="27">
        <v>55.967603867991357</v>
      </c>
      <c r="D28" s="27">
        <v>55.359997467593104</v>
      </c>
      <c r="E28" s="27">
        <v>54.292671446324093</v>
      </c>
      <c r="F28" s="27">
        <v>54.054494847237279</v>
      </c>
      <c r="G28" s="27">
        <v>59.717119683474685</v>
      </c>
      <c r="H28" s="27">
        <v>56.185200718105307</v>
      </c>
      <c r="I28" s="27">
        <v>57.23604387155676</v>
      </c>
      <c r="J28" s="36">
        <v>54.402653128319891</v>
      </c>
      <c r="K28" s="45">
        <v>15</v>
      </c>
      <c r="L28" s="18"/>
    </row>
    <row r="29" spans="1:15">
      <c r="A29" s="16"/>
      <c r="B29" s="11" t="s">
        <v>16</v>
      </c>
      <c r="C29" s="27"/>
      <c r="D29" s="27"/>
      <c r="E29" s="27"/>
      <c r="F29" s="27">
        <v>46.636445557830761</v>
      </c>
      <c r="G29" s="27">
        <v>53.821770323452142</v>
      </c>
      <c r="H29" s="27">
        <v>50.687850537412551</v>
      </c>
      <c r="I29" s="27">
        <v>50.098964858761818</v>
      </c>
      <c r="J29" s="36">
        <v>54.177724671404313</v>
      </c>
      <c r="K29" s="45">
        <v>16</v>
      </c>
      <c r="L29" s="18"/>
    </row>
    <row r="30" spans="1:15">
      <c r="A30" s="16"/>
      <c r="B30" s="11" t="s">
        <v>22</v>
      </c>
      <c r="C30" s="27">
        <v>55.043552723950143</v>
      </c>
      <c r="D30" s="27">
        <v>54.344992805430202</v>
      </c>
      <c r="E30" s="27">
        <v>52.911227887893475</v>
      </c>
      <c r="F30" s="27">
        <v>53.778568786421602</v>
      </c>
      <c r="G30" s="27">
        <v>58.140856040860143</v>
      </c>
      <c r="H30" s="27">
        <v>57.457599873742168</v>
      </c>
      <c r="I30" s="27">
        <v>54.854385083305232</v>
      </c>
      <c r="J30" s="36">
        <v>53.899728353026141</v>
      </c>
      <c r="K30" s="45">
        <v>17</v>
      </c>
      <c r="L30" s="18"/>
    </row>
    <row r="31" spans="1:15">
      <c r="A31" s="16"/>
      <c r="B31" s="11" t="s">
        <v>24</v>
      </c>
      <c r="C31" s="27">
        <v>54.544018890484821</v>
      </c>
      <c r="D31" s="27">
        <v>53.540793965393682</v>
      </c>
      <c r="E31" s="27">
        <v>54.990370097412566</v>
      </c>
      <c r="F31" s="27">
        <v>50.304167960204751</v>
      </c>
      <c r="G31" s="27">
        <v>52.025718755763684</v>
      </c>
      <c r="H31" s="27">
        <v>52.333296316965075</v>
      </c>
      <c r="I31" s="27">
        <v>50.458742981062308</v>
      </c>
      <c r="J31" s="36">
        <v>52.677431329133682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>
        <v>47.872810223424217</v>
      </c>
      <c r="G32" s="27">
        <v>49.751491877347419</v>
      </c>
      <c r="H32" s="27">
        <v>47.966833443938228</v>
      </c>
      <c r="I32" s="27">
        <v>49.470631770366303</v>
      </c>
      <c r="J32" s="36">
        <v>51.850690868928986</v>
      </c>
      <c r="K32" s="45">
        <v>19</v>
      </c>
      <c r="L32" s="18"/>
    </row>
    <row r="33" spans="1:14">
      <c r="A33" s="16"/>
      <c r="B33" s="11" t="s">
        <v>7</v>
      </c>
      <c r="C33" s="27"/>
      <c r="D33" s="27"/>
      <c r="E33" s="27"/>
      <c r="F33" s="27">
        <v>50.342920594831156</v>
      </c>
      <c r="G33" s="27">
        <v>54.070798335652768</v>
      </c>
      <c r="H33" s="27">
        <v>48.920559060668054</v>
      </c>
      <c r="I33" s="27">
        <v>50.181384951072907</v>
      </c>
      <c r="J33" s="36">
        <v>51.326549539376707</v>
      </c>
      <c r="K33" s="45">
        <v>20</v>
      </c>
      <c r="L33" s="18"/>
    </row>
    <row r="34" spans="1:14">
      <c r="A34" s="16"/>
      <c r="B34" s="11" t="s">
        <v>6</v>
      </c>
      <c r="C34" s="27">
        <v>47.22681832564988</v>
      </c>
      <c r="D34" s="27">
        <v>45.532799034589502</v>
      </c>
      <c r="E34" s="27">
        <v>50.528322704549424</v>
      </c>
      <c r="F34" s="27">
        <v>45.449318381873773</v>
      </c>
      <c r="G34" s="27">
        <v>51.658001991668932</v>
      </c>
      <c r="H34" s="27">
        <v>47.351248937194704</v>
      </c>
      <c r="I34" s="27">
        <v>48.363020716965728</v>
      </c>
      <c r="J34" s="36">
        <v>50.449845619871937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47.94650609107827</v>
      </c>
      <c r="G35" s="27">
        <v>50.328796452056892</v>
      </c>
      <c r="H35" s="27">
        <v>45.612468729265906</v>
      </c>
      <c r="I35" s="27">
        <v>49.467267618461157</v>
      </c>
      <c r="J35" s="36">
        <v>49.397635630185498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39.130455872794123</v>
      </c>
      <c r="G36" s="27">
        <v>38.350152109232106</v>
      </c>
      <c r="H36" s="27">
        <v>41.562338334195545</v>
      </c>
      <c r="I36" s="27">
        <v>44.726532547018557</v>
      </c>
      <c r="J36" s="36">
        <v>49.012135563119728</v>
      </c>
      <c r="K36" s="45">
        <v>23</v>
      </c>
      <c r="L36" s="18"/>
    </row>
    <row r="37" spans="1:14">
      <c r="A37" s="16"/>
      <c r="B37" s="11" t="s">
        <v>23</v>
      </c>
      <c r="C37" s="27">
        <v>48.415408834546369</v>
      </c>
      <c r="D37" s="27">
        <v>48.907992467170267</v>
      </c>
      <c r="E37" s="27">
        <v>46.700140858120577</v>
      </c>
      <c r="F37" s="27">
        <v>46.505456500184174</v>
      </c>
      <c r="G37" s="27">
        <v>50.097367899448471</v>
      </c>
      <c r="H37" s="27">
        <v>46.323652208237817</v>
      </c>
      <c r="I37" s="27">
        <v>48.936947094623001</v>
      </c>
      <c r="J37" s="36">
        <v>48.52139009231859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SheetLayoutView="100" workbookViewId="0">
      <pane ySplit="11" topLeftCell="A12" activePane="bottomLeft" state="frozen"/>
      <selection activeCell="T30" sqref="T30:U30"/>
      <selection pane="bottomLeft" activeCell="O34" sqref="O34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58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26.802954413472708</v>
      </c>
      <c r="G13" s="27">
        <v>23.420467875296833</v>
      </c>
      <c r="H13" s="27">
        <v>17.006470516420457</v>
      </c>
      <c r="I13" s="27">
        <v>19.460576746054329</v>
      </c>
      <c r="J13" s="36">
        <v>18.924667018582696</v>
      </c>
      <c r="K13" s="45">
        <v>1</v>
      </c>
      <c r="L13" s="18"/>
    </row>
    <row r="14" spans="1:15">
      <c r="A14" s="16"/>
      <c r="B14" s="11" t="s">
        <v>8</v>
      </c>
      <c r="C14" s="27">
        <v>20.519447686771489</v>
      </c>
      <c r="D14" s="27">
        <v>20.364475004118322</v>
      </c>
      <c r="E14" s="27">
        <v>18.6774041336779</v>
      </c>
      <c r="F14" s="27">
        <v>17.963350427350427</v>
      </c>
      <c r="G14" s="27">
        <v>13.213747016460509</v>
      </c>
      <c r="H14" s="27">
        <v>18.662534948153667</v>
      </c>
      <c r="I14" s="27">
        <v>15.685996920844467</v>
      </c>
      <c r="J14" s="36">
        <v>18.667642105076958</v>
      </c>
      <c r="K14" s="45">
        <v>2</v>
      </c>
      <c r="L14" s="18"/>
    </row>
    <row r="15" spans="1:15">
      <c r="A15" s="16"/>
      <c r="B15" s="11" t="s">
        <v>24</v>
      </c>
      <c r="C15" s="27">
        <v>16.742140660566758</v>
      </c>
      <c r="D15" s="27">
        <v>16.10410101978599</v>
      </c>
      <c r="E15" s="27">
        <v>13.845382194482001</v>
      </c>
      <c r="F15" s="27">
        <v>13.994704586272658</v>
      </c>
      <c r="G15" s="27">
        <v>11.805125493590417</v>
      </c>
      <c r="H15" s="27">
        <v>12.700487736247245</v>
      </c>
      <c r="I15" s="27">
        <v>21.196322676467076</v>
      </c>
      <c r="J15" s="36">
        <v>18.344277743388151</v>
      </c>
      <c r="K15" s="45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>
        <v>18.197548853789911</v>
      </c>
      <c r="G16" s="27">
        <v>14.145025049592212</v>
      </c>
      <c r="H16" s="27">
        <v>15.595396169772799</v>
      </c>
      <c r="I16" s="27">
        <v>17.395111579227791</v>
      </c>
      <c r="J16" s="36">
        <v>16.978211412622837</v>
      </c>
      <c r="K16" s="45">
        <v>4</v>
      </c>
      <c r="L16" s="18"/>
    </row>
    <row r="17" spans="1:21">
      <c r="A17" s="16"/>
      <c r="B17" s="11" t="s">
        <v>12</v>
      </c>
      <c r="C17" s="27"/>
      <c r="D17" s="27"/>
      <c r="E17" s="27"/>
      <c r="F17" s="27">
        <v>15.461095834606375</v>
      </c>
      <c r="G17" s="27">
        <v>18.758647216529166</v>
      </c>
      <c r="H17" s="27">
        <v>21.371880375411177</v>
      </c>
      <c r="I17" s="27">
        <v>17.019380450570882</v>
      </c>
      <c r="J17" s="36">
        <v>15.82629547928223</v>
      </c>
      <c r="K17" s="45">
        <v>5</v>
      </c>
      <c r="L17" s="18"/>
    </row>
    <row r="18" spans="1:21">
      <c r="A18" s="16"/>
      <c r="B18" s="11" t="s">
        <v>23</v>
      </c>
      <c r="C18" s="27">
        <v>18.527299714448276</v>
      </c>
      <c r="D18" s="27">
        <v>18.24652768608064</v>
      </c>
      <c r="E18" s="27">
        <v>15.916256471585012</v>
      </c>
      <c r="F18" s="27">
        <v>14.605543104085243</v>
      </c>
      <c r="G18" s="27">
        <v>11.831659579059044</v>
      </c>
      <c r="H18" s="27">
        <v>14.650606813316324</v>
      </c>
      <c r="I18" s="27">
        <v>16.654593787478603</v>
      </c>
      <c r="J18" s="36">
        <v>15.372774287598487</v>
      </c>
      <c r="K18" s="45">
        <v>6</v>
      </c>
      <c r="L18" s="18"/>
    </row>
    <row r="19" spans="1:21">
      <c r="A19" s="16"/>
      <c r="B19" s="11" t="s">
        <v>11</v>
      </c>
      <c r="C19" s="27">
        <v>18.176721071242739</v>
      </c>
      <c r="D19" s="27">
        <v>16.468171619386712</v>
      </c>
      <c r="E19" s="27">
        <v>14.1077773008001</v>
      </c>
      <c r="F19" s="27">
        <v>13.541399736122608</v>
      </c>
      <c r="G19" s="27">
        <v>13.149314620751435</v>
      </c>
      <c r="H19" s="27">
        <v>12.840636180953782</v>
      </c>
      <c r="I19" s="27">
        <v>17.873500765820676</v>
      </c>
      <c r="J19" s="36">
        <v>14.925985322701038</v>
      </c>
      <c r="K19" s="45">
        <v>7</v>
      </c>
      <c r="L19" s="18"/>
    </row>
    <row r="20" spans="1:21">
      <c r="A20" s="16"/>
      <c r="B20" s="11" t="s">
        <v>9</v>
      </c>
      <c r="C20" s="27">
        <v>14.326678707123214</v>
      </c>
      <c r="D20" s="27">
        <v>15.443634365950631</v>
      </c>
      <c r="E20" s="27">
        <v>12.483932643799958</v>
      </c>
      <c r="F20" s="27">
        <v>12.585966745016103</v>
      </c>
      <c r="G20" s="27">
        <v>11.266716935875435</v>
      </c>
      <c r="H20" s="27">
        <v>13.328394578745737</v>
      </c>
      <c r="I20" s="27">
        <v>15.674632356644782</v>
      </c>
      <c r="J20" s="36">
        <v>14.614729747531047</v>
      </c>
      <c r="K20" s="131">
        <v>8</v>
      </c>
      <c r="L20" s="18"/>
    </row>
    <row r="21" spans="1:21">
      <c r="A21" s="16"/>
      <c r="B21" s="11" t="s">
        <v>26</v>
      </c>
      <c r="C21" s="52">
        <v>14.769345044251731</v>
      </c>
      <c r="D21" s="52">
        <v>13.580692392360557</v>
      </c>
      <c r="E21" s="52">
        <v>12.298173902915135</v>
      </c>
      <c r="F21" s="52">
        <v>11.44428799523682</v>
      </c>
      <c r="G21" s="52">
        <v>10.162494158789606</v>
      </c>
      <c r="H21" s="52">
        <v>12.530570509884759</v>
      </c>
      <c r="I21" s="52">
        <v>13.234582413307203</v>
      </c>
      <c r="J21" s="36">
        <v>13.724411179120885</v>
      </c>
      <c r="K21" s="45">
        <v>9</v>
      </c>
      <c r="L21" s="18"/>
    </row>
    <row r="22" spans="1:21">
      <c r="A22" s="16"/>
      <c r="B22" s="11" t="s">
        <v>22</v>
      </c>
      <c r="C22" s="27">
        <v>15.188252989854195</v>
      </c>
      <c r="D22" s="27">
        <v>12.464506160355302</v>
      </c>
      <c r="E22" s="27">
        <v>11.981466429225412</v>
      </c>
      <c r="F22" s="27">
        <v>8.8520287033934704</v>
      </c>
      <c r="G22" s="27">
        <v>7.856455266138167</v>
      </c>
      <c r="H22" s="27">
        <v>8.1716100705310843</v>
      </c>
      <c r="I22" s="27">
        <v>11.204414164028687</v>
      </c>
      <c r="J22" s="36">
        <v>13.197149798863769</v>
      </c>
      <c r="K22" s="45">
        <v>10</v>
      </c>
      <c r="L22" s="18"/>
    </row>
    <row r="23" spans="1:21">
      <c r="A23" s="16"/>
      <c r="B23" s="11" t="s">
        <v>16</v>
      </c>
      <c r="C23" s="27"/>
      <c r="D23" s="27"/>
      <c r="E23" s="27"/>
      <c r="F23" s="27">
        <v>17.086851354794575</v>
      </c>
      <c r="G23" s="27">
        <v>11.673683514448829</v>
      </c>
      <c r="H23" s="27">
        <v>10.106386517721106</v>
      </c>
      <c r="I23" s="27">
        <v>10.963030579643998</v>
      </c>
      <c r="J23" s="36">
        <v>12.731508950666415</v>
      </c>
      <c r="K23" s="45">
        <v>11</v>
      </c>
      <c r="L23" s="18"/>
      <c r="N23" s="23"/>
      <c r="O23" s="34"/>
    </row>
    <row r="24" spans="1:21">
      <c r="A24" s="16"/>
      <c r="B24" s="11" t="s">
        <v>25</v>
      </c>
      <c r="C24" s="27">
        <v>14.367158924069276</v>
      </c>
      <c r="D24" s="27">
        <v>14.002820252606449</v>
      </c>
      <c r="E24" s="27">
        <v>11.730508228442662</v>
      </c>
      <c r="F24" s="27">
        <v>12.22191087408479</v>
      </c>
      <c r="G24" s="27">
        <v>10.555626824618948</v>
      </c>
      <c r="H24" s="27">
        <v>12.499759964796185</v>
      </c>
      <c r="I24" s="27">
        <v>14.205996989927835</v>
      </c>
      <c r="J24" s="36">
        <v>12.54872390254023</v>
      </c>
      <c r="K24" s="45">
        <v>12</v>
      </c>
      <c r="L24" s="18"/>
      <c r="N24" s="23"/>
      <c r="O24" s="34"/>
    </row>
    <row r="25" spans="1:21">
      <c r="A25" s="16"/>
      <c r="B25" s="11" t="s">
        <v>7</v>
      </c>
      <c r="C25" s="27"/>
      <c r="D25" s="27"/>
      <c r="E25" s="27"/>
      <c r="F25" s="27">
        <v>13.288789439471971</v>
      </c>
      <c r="G25" s="27">
        <v>11.98245180283002</v>
      </c>
      <c r="H25" s="27">
        <v>10.335635602833303</v>
      </c>
      <c r="I25" s="27">
        <v>10.671392827356128</v>
      </c>
      <c r="J25" s="36">
        <v>12.331515788186511</v>
      </c>
      <c r="K25" s="45">
        <v>13</v>
      </c>
      <c r="L25" s="18"/>
    </row>
    <row r="26" spans="1:21">
      <c r="A26" s="16"/>
      <c r="B26" s="11" t="s">
        <v>20</v>
      </c>
      <c r="C26" s="27">
        <v>11.836775842540046</v>
      </c>
      <c r="D26" s="27">
        <v>12.217837765962427</v>
      </c>
      <c r="E26" s="27">
        <v>11.303062815771749</v>
      </c>
      <c r="F26" s="27">
        <v>11.181591250844205</v>
      </c>
      <c r="G26" s="27">
        <v>10.722212981196598</v>
      </c>
      <c r="H26" s="27">
        <v>10.052440333636138</v>
      </c>
      <c r="I26" s="27">
        <v>9.8335139045195561</v>
      </c>
      <c r="J26" s="36">
        <v>11.92138707682105</v>
      </c>
      <c r="K26" s="45">
        <v>14</v>
      </c>
      <c r="L26" s="18"/>
    </row>
    <row r="27" spans="1:21">
      <c r="A27" s="16"/>
      <c r="B27" s="11" t="s">
        <v>19</v>
      </c>
      <c r="C27" s="27"/>
      <c r="D27" s="27"/>
      <c r="E27" s="27"/>
      <c r="F27" s="27">
        <v>24.066138048124884</v>
      </c>
      <c r="G27" s="27">
        <v>13.059484218348377</v>
      </c>
      <c r="H27" s="27">
        <v>11.11776605844314</v>
      </c>
      <c r="I27" s="27">
        <v>10.687501166961606</v>
      </c>
      <c r="J27" s="36">
        <v>11.679108666367311</v>
      </c>
      <c r="K27" s="45">
        <v>15</v>
      </c>
      <c r="L27" s="18"/>
    </row>
    <row r="28" spans="1:21">
      <c r="A28" s="16"/>
      <c r="B28" s="11" t="s">
        <v>10</v>
      </c>
      <c r="C28" s="27"/>
      <c r="D28" s="27"/>
      <c r="E28" s="27"/>
      <c r="F28" s="27">
        <v>14.307817610367991</v>
      </c>
      <c r="G28" s="27">
        <v>12.432868810418068</v>
      </c>
      <c r="H28" s="27">
        <v>13.722167322890968</v>
      </c>
      <c r="I28" s="27">
        <v>12.802981477849077</v>
      </c>
      <c r="J28" s="36">
        <v>11.51014783314343</v>
      </c>
      <c r="K28" s="128">
        <v>16</v>
      </c>
      <c r="L28" s="18"/>
      <c r="P28" s="33"/>
    </row>
    <row r="29" spans="1:21" s="51" customFormat="1">
      <c r="A29" s="94"/>
      <c r="B29" s="11" t="s">
        <v>14</v>
      </c>
      <c r="C29" s="27"/>
      <c r="D29" s="27"/>
      <c r="E29" s="27"/>
      <c r="F29" s="27">
        <v>23.037539485034475</v>
      </c>
      <c r="G29" s="27">
        <v>15.789613002276459</v>
      </c>
      <c r="H29" s="27">
        <v>16.228388553019908</v>
      </c>
      <c r="I29" s="27">
        <v>12.38295890733013</v>
      </c>
      <c r="J29" s="36">
        <v>10.979448787872503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1" t="s">
        <v>18</v>
      </c>
      <c r="C30" s="27"/>
      <c r="D30" s="27"/>
      <c r="E30" s="27"/>
      <c r="F30" s="27">
        <v>17.17765471439326</v>
      </c>
      <c r="G30" s="27">
        <v>10.362984962051573</v>
      </c>
      <c r="H30" s="27">
        <v>11.475293815823814</v>
      </c>
      <c r="I30" s="27">
        <v>11.525746624082478</v>
      </c>
      <c r="J30" s="36">
        <v>10.903244175724788</v>
      </c>
      <c r="K30" s="45">
        <v>18</v>
      </c>
      <c r="L30" s="18"/>
    </row>
    <row r="31" spans="1:21">
      <c r="A31" s="16"/>
      <c r="B31" s="12" t="s">
        <v>28</v>
      </c>
      <c r="C31" s="28">
        <v>13.602174716883439</v>
      </c>
      <c r="D31" s="28">
        <v>12.291449493463604</v>
      </c>
      <c r="E31" s="28">
        <v>10.426824964603702</v>
      </c>
      <c r="F31" s="28">
        <v>11.730077531167868</v>
      </c>
      <c r="G31" s="28">
        <v>10.091625676997774</v>
      </c>
      <c r="H31" s="28">
        <v>10.624343353382583</v>
      </c>
      <c r="I31" s="28">
        <v>11.563319241355947</v>
      </c>
      <c r="J31" s="50">
        <v>10.505616938144959</v>
      </c>
      <c r="K31" s="45"/>
      <c r="L31" s="18"/>
    </row>
    <row r="32" spans="1:21" s="51" customFormat="1">
      <c r="A32" s="94"/>
      <c r="B32" s="11" t="s">
        <v>21</v>
      </c>
      <c r="C32" s="27">
        <v>16.796179740296051</v>
      </c>
      <c r="D32" s="27">
        <v>14.567376093217216</v>
      </c>
      <c r="E32" s="27">
        <v>11.849952369643587</v>
      </c>
      <c r="F32" s="27">
        <v>11.083710003681313</v>
      </c>
      <c r="G32" s="27">
        <v>7.050000742311342</v>
      </c>
      <c r="H32" s="27">
        <v>7.6262592071955844</v>
      </c>
      <c r="I32" s="27">
        <v>8.7057496190364549</v>
      </c>
      <c r="J32" s="36">
        <v>10.286934368723564</v>
      </c>
      <c r="K32" s="45">
        <v>19</v>
      </c>
      <c r="L32" s="95"/>
    </row>
    <row r="33" spans="1:14">
      <c r="A33" s="16"/>
      <c r="B33" s="11" t="s">
        <v>17</v>
      </c>
      <c r="C33" s="27"/>
      <c r="D33" s="27"/>
      <c r="E33" s="27"/>
      <c r="F33" s="27">
        <v>15.711626872467619</v>
      </c>
      <c r="G33" s="27">
        <v>11.36096117144675</v>
      </c>
      <c r="H33" s="27">
        <v>15.998983378967118</v>
      </c>
      <c r="I33" s="27">
        <v>9.2296674119619908</v>
      </c>
      <c r="J33" s="36">
        <v>9.8733287021552112</v>
      </c>
      <c r="K33" s="45">
        <v>20</v>
      </c>
      <c r="L33" s="18"/>
    </row>
    <row r="34" spans="1:14">
      <c r="A34" s="16"/>
      <c r="B34" s="11" t="s">
        <v>6</v>
      </c>
      <c r="C34" s="27">
        <v>14.810814550598076</v>
      </c>
      <c r="D34" s="27">
        <v>13.360595099870515</v>
      </c>
      <c r="E34" s="27">
        <v>15.65478541138897</v>
      </c>
      <c r="F34" s="27">
        <v>16.558851806710976</v>
      </c>
      <c r="G34" s="27">
        <v>12.762940721271459</v>
      </c>
      <c r="H34" s="27">
        <v>10.555550409855043</v>
      </c>
      <c r="I34" s="27">
        <v>13.796225806202433</v>
      </c>
      <c r="J34" s="36">
        <v>9.2067395295135395</v>
      </c>
      <c r="K34" s="45">
        <v>21</v>
      </c>
      <c r="L34" s="18"/>
    </row>
    <row r="35" spans="1:14">
      <c r="A35" s="16"/>
      <c r="B35" s="11" t="s">
        <v>27</v>
      </c>
      <c r="C35" s="27">
        <v>15.691982816604261</v>
      </c>
      <c r="D35" s="27">
        <v>14.322091639848008</v>
      </c>
      <c r="E35" s="27">
        <v>13.257219237512174</v>
      </c>
      <c r="F35" s="27">
        <v>15.232253419200154</v>
      </c>
      <c r="G35" s="27">
        <v>9.995320634054087</v>
      </c>
      <c r="H35" s="27">
        <v>10.839841100579434</v>
      </c>
      <c r="I35" s="27">
        <v>10.120761410929932</v>
      </c>
      <c r="J35" s="36">
        <v>9.0496401773671149</v>
      </c>
      <c r="K35" s="45">
        <v>22</v>
      </c>
      <c r="L35" s="18"/>
    </row>
    <row r="36" spans="1:14" ht="14.25" customHeight="1">
      <c r="A36" s="16"/>
      <c r="B36" s="12" t="s">
        <v>5</v>
      </c>
      <c r="C36" s="50">
        <v>14.842725028892298</v>
      </c>
      <c r="D36" s="50">
        <v>13.621850700649865</v>
      </c>
      <c r="E36" s="50">
        <v>11.83354674064787</v>
      </c>
      <c r="F36" s="50">
        <v>10.829545753665707</v>
      </c>
      <c r="G36" s="50">
        <v>8.9401746219678468</v>
      </c>
      <c r="H36" s="50">
        <v>9.3819191811864382</v>
      </c>
      <c r="I36" s="50">
        <v>11.01308841576258</v>
      </c>
      <c r="J36" s="50">
        <v>8.6240904917743624</v>
      </c>
      <c r="K36" s="107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11.036204027769807</v>
      </c>
      <c r="G37" s="27">
        <v>11.789916195779762</v>
      </c>
      <c r="H37" s="27">
        <v>8.2359398637160801</v>
      </c>
      <c r="I37" s="27">
        <v>9.0956446612796675</v>
      </c>
      <c r="J37" s="36">
        <v>8.191957273012882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O39" sqref="O3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59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24</v>
      </c>
      <c r="C13" s="27">
        <v>14.959806511081192</v>
      </c>
      <c r="D13" s="27">
        <v>14.343562222770412</v>
      </c>
      <c r="E13" s="27">
        <v>13.028861714899605</v>
      </c>
      <c r="F13" s="27">
        <v>13.250507631444142</v>
      </c>
      <c r="G13" s="27">
        <v>11.092158204857979</v>
      </c>
      <c r="H13" s="27">
        <v>12.114031796651503</v>
      </c>
      <c r="I13" s="27">
        <v>20.339003263190982</v>
      </c>
      <c r="J13" s="36">
        <v>17.466810464940661</v>
      </c>
      <c r="K13" s="45">
        <v>1</v>
      </c>
      <c r="L13" s="18"/>
    </row>
    <row r="14" spans="1:15">
      <c r="A14" s="16"/>
      <c r="B14" s="11" t="s">
        <v>13</v>
      </c>
      <c r="C14" s="27"/>
      <c r="D14" s="27"/>
      <c r="E14" s="27"/>
      <c r="F14" s="27">
        <v>23.128085075493612</v>
      </c>
      <c r="G14" s="27">
        <v>21.079184031585875</v>
      </c>
      <c r="H14" s="27">
        <v>15.13856671957026</v>
      </c>
      <c r="I14" s="27">
        <v>17.549247686153741</v>
      </c>
      <c r="J14" s="36">
        <v>16.904209986764897</v>
      </c>
      <c r="K14" s="45">
        <v>2</v>
      </c>
      <c r="L14" s="18"/>
    </row>
    <row r="15" spans="1:15">
      <c r="A15" s="16"/>
      <c r="B15" s="11" t="s">
        <v>8</v>
      </c>
      <c r="C15" s="27">
        <v>18.729190087623515</v>
      </c>
      <c r="D15" s="27">
        <v>18.706163289194723</v>
      </c>
      <c r="E15" s="27">
        <v>17.574577935794665</v>
      </c>
      <c r="F15" s="27">
        <v>16.638632478632477</v>
      </c>
      <c r="G15" s="27">
        <v>12.03231046071131</v>
      </c>
      <c r="H15" s="27">
        <v>16.620868544452787</v>
      </c>
      <c r="I15" s="27">
        <v>15.149167136461195</v>
      </c>
      <c r="J15" s="36">
        <v>16.857016144011101</v>
      </c>
      <c r="K15" s="45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>
        <v>16.498399729385135</v>
      </c>
      <c r="G16" s="27">
        <v>12.839378426932404</v>
      </c>
      <c r="H16" s="27">
        <v>14.790565611928391</v>
      </c>
      <c r="I16" s="27">
        <v>16.397348837094576</v>
      </c>
      <c r="J16" s="36">
        <v>16.292656612801089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14.642529789184236</v>
      </c>
      <c r="G17" s="27">
        <v>17.331461802984112</v>
      </c>
      <c r="H17" s="27">
        <v>21.157920149681626</v>
      </c>
      <c r="I17" s="27">
        <v>16.568288744987068</v>
      </c>
      <c r="J17" s="36">
        <v>15.485801093074288</v>
      </c>
      <c r="K17" s="45">
        <v>5</v>
      </c>
      <c r="L17" s="18"/>
    </row>
    <row r="18" spans="1:15">
      <c r="A18" s="16"/>
      <c r="B18" s="11" t="s">
        <v>23</v>
      </c>
      <c r="C18" s="27">
        <v>16.731249338169711</v>
      </c>
      <c r="D18" s="27">
        <v>16.829608815601603</v>
      </c>
      <c r="E18" s="27">
        <v>15.264505535290523</v>
      </c>
      <c r="F18" s="27">
        <v>13.450240324954956</v>
      </c>
      <c r="G18" s="27">
        <v>10.703516232569429</v>
      </c>
      <c r="H18" s="27">
        <v>14.022348035595734</v>
      </c>
      <c r="I18" s="27">
        <v>15.291782127810791</v>
      </c>
      <c r="J18" s="36">
        <v>14.65065426399639</v>
      </c>
      <c r="K18" s="45">
        <v>6</v>
      </c>
      <c r="L18" s="18"/>
    </row>
    <row r="19" spans="1:15">
      <c r="A19" s="16"/>
      <c r="B19" s="11" t="s">
        <v>11</v>
      </c>
      <c r="C19" s="27">
        <v>17.743466672330118</v>
      </c>
      <c r="D19" s="27">
        <v>15.929675237804297</v>
      </c>
      <c r="E19" s="27">
        <v>13.629097843461677</v>
      </c>
      <c r="F19" s="27">
        <v>12.963664973135753</v>
      </c>
      <c r="G19" s="27">
        <v>12.524665179021785</v>
      </c>
      <c r="H19" s="27">
        <v>12.500612655001717</v>
      </c>
      <c r="I19" s="27">
        <v>17.315086023818584</v>
      </c>
      <c r="J19" s="36">
        <v>14.333276673736799</v>
      </c>
      <c r="K19" s="45">
        <v>7</v>
      </c>
      <c r="L19" s="18"/>
    </row>
    <row r="20" spans="1:15">
      <c r="A20" s="16"/>
      <c r="B20" s="11" t="s">
        <v>9</v>
      </c>
      <c r="C20" s="27">
        <v>13.897246034627486</v>
      </c>
      <c r="D20" s="27">
        <v>14.941990930845369</v>
      </c>
      <c r="E20" s="27">
        <v>11.791481421759462</v>
      </c>
      <c r="F20" s="27">
        <v>11.365263147712872</v>
      </c>
      <c r="G20" s="27">
        <v>10.661248928795978</v>
      </c>
      <c r="H20" s="27">
        <v>12.605061252348856</v>
      </c>
      <c r="I20" s="27">
        <v>15.29827516385037</v>
      </c>
      <c r="J20" s="36">
        <v>13.928358666737445</v>
      </c>
      <c r="K20" s="108">
        <v>8</v>
      </c>
      <c r="L20" s="18"/>
    </row>
    <row r="21" spans="1:15">
      <c r="A21" s="16"/>
      <c r="B21" s="11" t="s">
        <v>26</v>
      </c>
      <c r="C21" s="53">
        <v>13.408358937217365</v>
      </c>
      <c r="D21" s="53">
        <v>13.022053316644705</v>
      </c>
      <c r="E21" s="53">
        <v>11.203442880842793</v>
      </c>
      <c r="F21" s="53">
        <v>10.117178213391567</v>
      </c>
      <c r="G21" s="53">
        <v>9.3674131202745379</v>
      </c>
      <c r="H21" s="53">
        <v>11.664461119821782</v>
      </c>
      <c r="I21" s="53">
        <v>12.427001989029568</v>
      </c>
      <c r="J21" s="36">
        <v>12.761865682066809</v>
      </c>
      <c r="K21" s="45">
        <v>9</v>
      </c>
      <c r="L21" s="18"/>
    </row>
    <row r="22" spans="1:15">
      <c r="A22" s="16"/>
      <c r="B22" s="11" t="s">
        <v>22</v>
      </c>
      <c r="C22" s="27">
        <v>13.914992155102034</v>
      </c>
      <c r="D22" s="27">
        <v>11.339523351103848</v>
      </c>
      <c r="E22" s="27">
        <v>11.420506333536451</v>
      </c>
      <c r="F22" s="27">
        <v>8.1653795635291786</v>
      </c>
      <c r="G22" s="27">
        <v>6.941676104190261</v>
      </c>
      <c r="H22" s="27">
        <v>7.6579008828062953</v>
      </c>
      <c r="I22" s="27">
        <v>10.861577291050118</v>
      </c>
      <c r="J22" s="36">
        <v>12.510002376982104</v>
      </c>
      <c r="K22" s="45">
        <v>10</v>
      </c>
      <c r="L22" s="18"/>
    </row>
    <row r="23" spans="1:15">
      <c r="A23" s="16"/>
      <c r="B23" s="11" t="s">
        <v>16</v>
      </c>
      <c r="C23" s="27"/>
      <c r="D23" s="27"/>
      <c r="E23" s="27"/>
      <c r="F23" s="27">
        <v>14.928743704210456</v>
      </c>
      <c r="G23" s="27">
        <v>10.083792813530286</v>
      </c>
      <c r="H23" s="27">
        <v>8.9154430110245428</v>
      </c>
      <c r="I23" s="27">
        <v>10.252982982330311</v>
      </c>
      <c r="J23" s="36">
        <v>12.083761450630236</v>
      </c>
      <c r="K23" s="45">
        <v>11</v>
      </c>
      <c r="L23" s="18"/>
      <c r="N23" s="23"/>
      <c r="O23" s="34"/>
    </row>
    <row r="24" spans="1:15">
      <c r="A24" s="16"/>
      <c r="B24" s="11" t="s">
        <v>7</v>
      </c>
      <c r="C24" s="27"/>
      <c r="D24" s="27"/>
      <c r="E24" s="27"/>
      <c r="F24" s="27">
        <v>11.895594779738985</v>
      </c>
      <c r="G24" s="27">
        <v>10.4570465901185</v>
      </c>
      <c r="H24" s="27">
        <v>9.9316881349096313</v>
      </c>
      <c r="I24" s="27">
        <v>10.322292386512569</v>
      </c>
      <c r="J24" s="36">
        <v>11.969118407230161</v>
      </c>
      <c r="K24" s="45">
        <v>12</v>
      </c>
      <c r="L24" s="18"/>
      <c r="N24" s="23"/>
      <c r="O24" s="34"/>
    </row>
    <row r="25" spans="1:15">
      <c r="A25" s="16"/>
      <c r="B25" s="11" t="s">
        <v>25</v>
      </c>
      <c r="C25" s="27">
        <v>12.968044983176855</v>
      </c>
      <c r="D25" s="27">
        <v>12.962097207071494</v>
      </c>
      <c r="E25" s="27">
        <v>11.169223127740345</v>
      </c>
      <c r="F25" s="27">
        <v>11.520270270270268</v>
      </c>
      <c r="G25" s="27">
        <v>9.7330702616877041</v>
      </c>
      <c r="H25" s="27">
        <v>11.835099958744268</v>
      </c>
      <c r="I25" s="27">
        <v>13.099593103753365</v>
      </c>
      <c r="J25" s="36">
        <v>11.72911777048272</v>
      </c>
      <c r="K25" s="45">
        <v>13</v>
      </c>
      <c r="L25" s="18"/>
    </row>
    <row r="26" spans="1:15">
      <c r="A26" s="16"/>
      <c r="B26" s="11" t="s">
        <v>20</v>
      </c>
      <c r="C26" s="27">
        <v>10.999227090956175</v>
      </c>
      <c r="D26" s="27">
        <v>11.648690812181504</v>
      </c>
      <c r="E26" s="27">
        <v>10.560732563226969</v>
      </c>
      <c r="F26" s="27">
        <v>10.607343947642377</v>
      </c>
      <c r="G26" s="27">
        <v>10.037363553275705</v>
      </c>
      <c r="H26" s="27">
        <v>9.8464984722107527</v>
      </c>
      <c r="I26" s="27">
        <v>9.4618225149395094</v>
      </c>
      <c r="J26" s="36">
        <v>11.476287949802002</v>
      </c>
      <c r="K26" s="45">
        <v>14</v>
      </c>
      <c r="L26" s="18"/>
    </row>
    <row r="27" spans="1:15">
      <c r="A27" s="16"/>
      <c r="B27" s="11" t="s">
        <v>10</v>
      </c>
      <c r="C27" s="27"/>
      <c r="D27" s="27"/>
      <c r="E27" s="27"/>
      <c r="F27" s="27">
        <v>12.797095491833623</v>
      </c>
      <c r="G27" s="27">
        <v>11.711589459569485</v>
      </c>
      <c r="H27" s="27">
        <v>12.743883248563384</v>
      </c>
      <c r="I27" s="27">
        <v>11.788175396772365</v>
      </c>
      <c r="J27" s="36">
        <v>10.631616742108681</v>
      </c>
      <c r="K27" s="45">
        <v>15</v>
      </c>
      <c r="L27" s="18"/>
    </row>
    <row r="28" spans="1:15">
      <c r="A28" s="16"/>
      <c r="B28" s="11" t="s">
        <v>19</v>
      </c>
      <c r="C28" s="27"/>
      <c r="D28" s="27"/>
      <c r="E28" s="27"/>
      <c r="F28" s="27">
        <v>21.942950388542553</v>
      </c>
      <c r="G28" s="27">
        <v>12.074699411614223</v>
      </c>
      <c r="H28" s="27">
        <v>10.772564827747319</v>
      </c>
      <c r="I28" s="27">
        <v>10.088772065947335</v>
      </c>
      <c r="J28" s="126">
        <v>10.627686188979411</v>
      </c>
      <c r="K28" s="45">
        <v>16</v>
      </c>
      <c r="L28" s="18"/>
    </row>
    <row r="29" spans="1:15" s="51" customFormat="1">
      <c r="A29" s="94"/>
      <c r="B29" s="11" t="s">
        <v>18</v>
      </c>
      <c r="C29" s="27"/>
      <c r="D29" s="27"/>
      <c r="E29" s="27"/>
      <c r="F29" s="27">
        <v>15.949427136507547</v>
      </c>
      <c r="G29" s="27">
        <v>9.8571630603874993</v>
      </c>
      <c r="H29" s="27">
        <v>11.213878457339755</v>
      </c>
      <c r="I29" s="27">
        <v>11.358513173944337</v>
      </c>
      <c r="J29" s="126">
        <v>10.60009714103874</v>
      </c>
      <c r="K29" s="45">
        <v>17</v>
      </c>
      <c r="L29" s="95"/>
    </row>
    <row r="30" spans="1:15">
      <c r="A30" s="16"/>
      <c r="B30" s="11" t="s">
        <v>14</v>
      </c>
      <c r="C30" s="27"/>
      <c r="D30" s="27"/>
      <c r="E30" s="27"/>
      <c r="F30" s="27">
        <v>19.837157201635875</v>
      </c>
      <c r="G30" s="27">
        <v>13.427921012229341</v>
      </c>
      <c r="H30" s="27">
        <v>14.462382968351783</v>
      </c>
      <c r="I30" s="27">
        <v>11.41995542152878</v>
      </c>
      <c r="J30" s="36">
        <v>10.42782190332013</v>
      </c>
      <c r="K30" s="45">
        <v>18</v>
      </c>
      <c r="L30" s="18"/>
    </row>
    <row r="31" spans="1:15">
      <c r="A31" s="16"/>
      <c r="B31" s="11" t="s">
        <v>21</v>
      </c>
      <c r="C31" s="53">
        <v>15.343629564438285</v>
      </c>
      <c r="D31" s="53">
        <v>13.495354240795249</v>
      </c>
      <c r="E31" s="53">
        <v>11.101208503552931</v>
      </c>
      <c r="F31" s="53">
        <v>10.479519380021481</v>
      </c>
      <c r="G31" s="53">
        <v>6.4614153312935532</v>
      </c>
      <c r="H31" s="53">
        <v>7.3078817178181223</v>
      </c>
      <c r="I31" s="53">
        <v>8.2467007580197702</v>
      </c>
      <c r="J31" s="36">
        <v>9.8386174948862966</v>
      </c>
      <c r="K31" s="108">
        <v>19</v>
      </c>
      <c r="L31" s="18"/>
    </row>
    <row r="32" spans="1:15">
      <c r="A32" s="16"/>
      <c r="B32" s="12" t="s">
        <v>28</v>
      </c>
      <c r="C32" s="28">
        <v>12.360624869905568</v>
      </c>
      <c r="D32" s="28">
        <v>11.384121735789119</v>
      </c>
      <c r="E32" s="28">
        <v>9.7031201572267101</v>
      </c>
      <c r="F32" s="28">
        <v>10.49250988536841</v>
      </c>
      <c r="G32" s="28">
        <v>9.0840267840073601</v>
      </c>
      <c r="H32" s="28">
        <v>9.8022690283786584</v>
      </c>
      <c r="I32" s="28">
        <v>10.805038744845822</v>
      </c>
      <c r="J32" s="50">
        <v>9.6860638461323543</v>
      </c>
      <c r="K32" s="45"/>
      <c r="L32" s="18"/>
    </row>
    <row r="33" spans="1:14">
      <c r="A33" s="16"/>
      <c r="B33" s="11" t="s">
        <v>6</v>
      </c>
      <c r="C33" s="27">
        <v>14.43230912333569</v>
      </c>
      <c r="D33" s="27">
        <v>12.67552341293889</v>
      </c>
      <c r="E33" s="27">
        <v>14.222930035162632</v>
      </c>
      <c r="F33" s="27">
        <v>14.840776863804518</v>
      </c>
      <c r="G33" s="27">
        <v>11.839813739258567</v>
      </c>
      <c r="H33" s="27">
        <v>10.094382438753296</v>
      </c>
      <c r="I33" s="27">
        <v>13.551358955234768</v>
      </c>
      <c r="J33" s="36">
        <v>8.869984435188055</v>
      </c>
      <c r="K33" s="45">
        <v>20</v>
      </c>
      <c r="L33" s="18"/>
    </row>
    <row r="34" spans="1:14">
      <c r="A34" s="16"/>
      <c r="B34" s="11" t="s">
        <v>17</v>
      </c>
      <c r="C34" s="27"/>
      <c r="D34" s="27"/>
      <c r="E34" s="27"/>
      <c r="F34" s="27">
        <v>14.948895981132113</v>
      </c>
      <c r="G34" s="27">
        <v>10.416055585818608</v>
      </c>
      <c r="H34" s="27">
        <v>15.806834793674602</v>
      </c>
      <c r="I34" s="27">
        <v>8.6836221352711007</v>
      </c>
      <c r="J34" s="36">
        <v>8.599754719084741</v>
      </c>
      <c r="K34" s="45">
        <v>21</v>
      </c>
      <c r="L34" s="18"/>
    </row>
    <row r="35" spans="1:14">
      <c r="A35" s="16"/>
      <c r="B35" s="11" t="s">
        <v>27</v>
      </c>
      <c r="C35" s="27">
        <v>15.488011454300251</v>
      </c>
      <c r="D35" s="27">
        <v>14.081237600704716</v>
      </c>
      <c r="E35" s="27">
        <v>12.875132732093256</v>
      </c>
      <c r="F35" s="27">
        <v>14.625395647692635</v>
      </c>
      <c r="G35" s="27">
        <v>9.5890328289088256</v>
      </c>
      <c r="H35" s="27">
        <v>10.443604178765989</v>
      </c>
      <c r="I35" s="27">
        <v>9.637801050692504</v>
      </c>
      <c r="J35" s="36">
        <v>8.3979210247877809</v>
      </c>
      <c r="K35" s="45">
        <v>22</v>
      </c>
      <c r="L35" s="18"/>
    </row>
    <row r="36" spans="1:14" ht="14.25" customHeight="1">
      <c r="A36" s="16"/>
      <c r="B36" s="12" t="s">
        <v>5</v>
      </c>
      <c r="C36" s="50">
        <v>13.792290616055384</v>
      </c>
      <c r="D36" s="50">
        <v>12.496973886808991</v>
      </c>
      <c r="E36" s="50">
        <v>10.889941846506789</v>
      </c>
      <c r="F36" s="50">
        <v>10.015770824618322</v>
      </c>
      <c r="G36" s="50">
        <v>8.2374691751890321</v>
      </c>
      <c r="H36" s="50">
        <v>8.9941986610530478</v>
      </c>
      <c r="I36" s="50">
        <v>10.427265703954559</v>
      </c>
      <c r="J36" s="50">
        <v>8.1980608448979524</v>
      </c>
      <c r="K36" s="107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9.9087727350966759</v>
      </c>
      <c r="G37" s="27">
        <v>10.62020582534873</v>
      </c>
      <c r="H37" s="27">
        <v>7.9869338795400093</v>
      </c>
      <c r="I37" s="27">
        <v>8.362555267571274</v>
      </c>
      <c r="J37" s="36">
        <v>7.6473976332600264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N41" sqref="N4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60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3.6757767131242742</v>
      </c>
      <c r="G13" s="27">
        <v>2.3412838437109587</v>
      </c>
      <c r="H13" s="27">
        <v>1.8688429138923581</v>
      </c>
      <c r="I13" s="27">
        <v>1.9104922258113106</v>
      </c>
      <c r="J13" s="36">
        <v>2.0196919969704621</v>
      </c>
      <c r="K13" s="45">
        <v>1</v>
      </c>
      <c r="L13" s="18"/>
    </row>
    <row r="14" spans="1:15">
      <c r="A14" s="16"/>
      <c r="B14" s="11" t="s">
        <v>8</v>
      </c>
      <c r="C14" s="27">
        <v>1.7902575991479703</v>
      </c>
      <c r="D14" s="27">
        <v>1.6583117149236004</v>
      </c>
      <c r="E14" s="27">
        <v>1.1029633653207798</v>
      </c>
      <c r="F14" s="27">
        <v>1.3247179487179486</v>
      </c>
      <c r="G14" s="27">
        <v>1.1815653647936544</v>
      </c>
      <c r="H14" s="27">
        <v>2.0416664037008756</v>
      </c>
      <c r="I14" s="27">
        <v>0.53682978438327145</v>
      </c>
      <c r="J14" s="36">
        <v>1.8106259610658557</v>
      </c>
      <c r="K14" s="45">
        <v>2</v>
      </c>
      <c r="L14" s="18"/>
    </row>
    <row r="15" spans="1:15">
      <c r="A15" s="16"/>
      <c r="B15" s="11" t="s">
        <v>17</v>
      </c>
      <c r="C15" s="27"/>
      <c r="D15" s="27"/>
      <c r="E15" s="27"/>
      <c r="F15" s="27">
        <v>0.76252106165425526</v>
      </c>
      <c r="G15" s="27">
        <v>0.94471511887030368</v>
      </c>
      <c r="H15" s="27">
        <v>0.19178808138015319</v>
      </c>
      <c r="I15" s="27">
        <v>0.54604527669088876</v>
      </c>
      <c r="J15" s="36">
        <v>1.273745508186036</v>
      </c>
      <c r="K15" s="45">
        <v>3</v>
      </c>
      <c r="L15" s="18"/>
    </row>
    <row r="16" spans="1:15">
      <c r="A16" s="16"/>
      <c r="B16" s="11" t="s">
        <v>19</v>
      </c>
      <c r="C16" s="27"/>
      <c r="D16" s="27"/>
      <c r="E16" s="27"/>
      <c r="F16" s="27">
        <v>2.1231876595823334</v>
      </c>
      <c r="G16" s="27">
        <v>0.98478480673415436</v>
      </c>
      <c r="H16" s="27">
        <v>0.34544975569992092</v>
      </c>
      <c r="I16" s="27">
        <v>0.59872910101427124</v>
      </c>
      <c r="J16" s="36">
        <v>1.0512220155237668</v>
      </c>
      <c r="K16" s="45">
        <v>4</v>
      </c>
      <c r="L16" s="18"/>
    </row>
    <row r="17" spans="1:15">
      <c r="A17" s="16"/>
      <c r="B17" s="11" t="s">
        <v>26</v>
      </c>
      <c r="C17" s="27">
        <v>1.360986107034367</v>
      </c>
      <c r="D17" s="27">
        <v>0.55863907571584981</v>
      </c>
      <c r="E17" s="27">
        <v>1.0947024038980242</v>
      </c>
      <c r="F17" s="27">
        <v>1.327139913299753</v>
      </c>
      <c r="G17" s="27">
        <v>0.7950528541464561</v>
      </c>
      <c r="H17" s="27">
        <v>0.86610939006297827</v>
      </c>
      <c r="I17" s="27">
        <v>0.80758042427763377</v>
      </c>
      <c r="J17" s="36">
        <v>0.96257200469609394</v>
      </c>
      <c r="K17" s="45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>
        <v>1.5104667996027239</v>
      </c>
      <c r="G18" s="27">
        <v>0.72127935084858408</v>
      </c>
      <c r="H18" s="27">
        <v>0.97828407432758102</v>
      </c>
      <c r="I18" s="27">
        <v>1.0150216303717579</v>
      </c>
      <c r="J18" s="36">
        <v>0.87894617777750073</v>
      </c>
      <c r="K18" s="45">
        <v>6</v>
      </c>
      <c r="L18" s="18"/>
    </row>
    <row r="19" spans="1:15">
      <c r="A19" s="16"/>
      <c r="B19" s="11" t="s">
        <v>24</v>
      </c>
      <c r="C19" s="27">
        <v>1.7823341494855718</v>
      </c>
      <c r="D19" s="27">
        <v>1.7604224362226497</v>
      </c>
      <c r="E19" s="27">
        <v>0.81652047958239693</v>
      </c>
      <c r="F19" s="27">
        <v>0.74432039104593661</v>
      </c>
      <c r="G19" s="27">
        <v>0.71296728873243698</v>
      </c>
      <c r="H19" s="27">
        <v>0.58645593959574172</v>
      </c>
      <c r="I19" s="27">
        <v>0.85731941327609196</v>
      </c>
      <c r="J19" s="36">
        <v>0.87736091877737432</v>
      </c>
      <c r="K19" s="45">
        <v>7</v>
      </c>
      <c r="L19" s="18"/>
    </row>
    <row r="20" spans="1:15">
      <c r="A20" s="16"/>
      <c r="B20" s="11" t="s">
        <v>25</v>
      </c>
      <c r="C20" s="27">
        <v>1.3990928552918427</v>
      </c>
      <c r="D20" s="27">
        <v>1.040723045534959</v>
      </c>
      <c r="E20" s="27">
        <v>0.5612630644610741</v>
      </c>
      <c r="F20" s="27">
        <v>0.70166320166320173</v>
      </c>
      <c r="G20" s="27">
        <v>0.8225770556331774</v>
      </c>
      <c r="H20" s="27">
        <v>0.66463979256107153</v>
      </c>
      <c r="I20" s="27">
        <v>1.1064227108909455</v>
      </c>
      <c r="J20" s="36">
        <v>0.81962426694260715</v>
      </c>
      <c r="K20" s="45">
        <v>8</v>
      </c>
      <c r="L20" s="18"/>
    </row>
    <row r="21" spans="1:15">
      <c r="A21" s="16"/>
      <c r="B21" s="12" t="s">
        <v>28</v>
      </c>
      <c r="C21" s="54">
        <v>1.2415481669852211</v>
      </c>
      <c r="D21" s="54">
        <v>0.90732775767448592</v>
      </c>
      <c r="E21" s="54">
        <v>0.72370651098547234</v>
      </c>
      <c r="F21" s="54">
        <v>1.2375676457994578</v>
      </c>
      <c r="G21" s="54">
        <v>1.0075988929904158</v>
      </c>
      <c r="H21" s="54">
        <v>0.82207601971251132</v>
      </c>
      <c r="I21" s="54">
        <v>0.75828205017257699</v>
      </c>
      <c r="J21" s="50">
        <v>0.81955309201260473</v>
      </c>
      <c r="K21" s="108" t="s">
        <v>63</v>
      </c>
      <c r="L21" s="18"/>
    </row>
    <row r="22" spans="1:15">
      <c r="A22" s="16"/>
      <c r="B22" s="11" t="s">
        <v>23</v>
      </c>
      <c r="C22" s="27">
        <v>1.7962298556806131</v>
      </c>
      <c r="D22" s="27">
        <v>1.4169188704790376</v>
      </c>
      <c r="E22" s="27">
        <v>0.65175093629448577</v>
      </c>
      <c r="F22" s="27">
        <v>1.1553027791302832</v>
      </c>
      <c r="G22" s="27">
        <v>1.1281433464896111</v>
      </c>
      <c r="H22" s="27">
        <v>0.62844525999358491</v>
      </c>
      <c r="I22" s="27">
        <v>1.3629825022978335</v>
      </c>
      <c r="J22" s="36">
        <v>0.72212002360209615</v>
      </c>
      <c r="K22" s="45">
        <v>9</v>
      </c>
      <c r="L22" s="18"/>
    </row>
    <row r="23" spans="1:15">
      <c r="A23" s="16"/>
      <c r="B23" s="11" t="s">
        <v>22</v>
      </c>
      <c r="C23" s="27">
        <v>1.2733590801869417</v>
      </c>
      <c r="D23" s="27">
        <v>1.125083931301724</v>
      </c>
      <c r="E23" s="27">
        <v>0.56096009568896144</v>
      </c>
      <c r="F23" s="27">
        <v>0.68664913986429399</v>
      </c>
      <c r="G23" s="27">
        <v>0.9145904114760286</v>
      </c>
      <c r="H23" s="27">
        <v>0.51370918772478857</v>
      </c>
      <c r="I23" s="27">
        <v>0.34283687297856719</v>
      </c>
      <c r="J23" s="36">
        <v>0.68723814638943681</v>
      </c>
      <c r="K23" s="45">
        <v>10</v>
      </c>
      <c r="L23" s="18"/>
      <c r="N23" s="23"/>
      <c r="O23" s="34"/>
    </row>
    <row r="24" spans="1:15">
      <c r="A24" s="16"/>
      <c r="B24" s="11" t="s">
        <v>9</v>
      </c>
      <c r="C24" s="27">
        <v>0.42943267249572759</v>
      </c>
      <c r="D24" s="27">
        <v>0.50141065392888073</v>
      </c>
      <c r="E24" s="27">
        <v>0.69245122204049658</v>
      </c>
      <c r="F24" s="27">
        <v>1.2207035973032319</v>
      </c>
      <c r="G24" s="27">
        <v>0.60524425689206529</v>
      </c>
      <c r="H24" s="27">
        <v>0.72354141998905419</v>
      </c>
      <c r="I24" s="27">
        <v>0.37595424076786543</v>
      </c>
      <c r="J24" s="36">
        <v>0.68637108079360298</v>
      </c>
      <c r="K24" s="45">
        <v>11</v>
      </c>
      <c r="L24" s="18"/>
      <c r="N24" s="23"/>
      <c r="O24" s="34"/>
    </row>
    <row r="25" spans="1:15">
      <c r="A25" s="16"/>
      <c r="B25" s="11" t="s">
        <v>4</v>
      </c>
      <c r="C25" s="27"/>
      <c r="D25" s="27"/>
      <c r="E25" s="27"/>
      <c r="F25" s="27">
        <v>1.6991491244047772</v>
      </c>
      <c r="G25" s="27">
        <v>1.3056466226598067</v>
      </c>
      <c r="H25" s="27">
        <v>0.80456814162078749</v>
      </c>
      <c r="I25" s="27">
        <v>0.99776274213321436</v>
      </c>
      <c r="J25" s="36">
        <v>0.68555479982175116</v>
      </c>
      <c r="K25" s="45">
        <v>12</v>
      </c>
      <c r="L25" s="18"/>
    </row>
    <row r="26" spans="1:15">
      <c r="A26" s="16"/>
      <c r="B26" s="11" t="s">
        <v>27</v>
      </c>
      <c r="C26" s="27">
        <v>0.20397136230401067</v>
      </c>
      <c r="D26" s="27">
        <v>0.24085403914329367</v>
      </c>
      <c r="E26" s="27">
        <v>0.38203863090376561</v>
      </c>
      <c r="F26" s="27">
        <v>0.60681208470698311</v>
      </c>
      <c r="G26" s="27">
        <v>0.40638064970767901</v>
      </c>
      <c r="H26" s="27">
        <v>0.39619093864972277</v>
      </c>
      <c r="I26" s="27">
        <v>0.48291771849628162</v>
      </c>
      <c r="J26" s="36">
        <v>0.65163838431157162</v>
      </c>
      <c r="K26" s="45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>
        <v>2.1581076505841166</v>
      </c>
      <c r="G27" s="27">
        <v>1.5898907009185403</v>
      </c>
      <c r="H27" s="27">
        <v>1.1909435066965621</v>
      </c>
      <c r="I27" s="27">
        <v>0.71004759731368572</v>
      </c>
      <c r="J27" s="36">
        <v>0.64774750003617887</v>
      </c>
      <c r="K27" s="45">
        <v>14</v>
      </c>
      <c r="L27" s="18"/>
    </row>
    <row r="28" spans="1:15">
      <c r="A28" s="16"/>
      <c r="B28" s="11" t="s">
        <v>11</v>
      </c>
      <c r="C28" s="27">
        <v>0.43304201930530628</v>
      </c>
      <c r="D28" s="27">
        <v>0.53870706091792986</v>
      </c>
      <c r="E28" s="27">
        <v>0.47867945733842138</v>
      </c>
      <c r="F28" s="27">
        <v>0.57773476298685478</v>
      </c>
      <c r="G28" s="27">
        <v>0.62424592141845447</v>
      </c>
      <c r="H28" s="27">
        <v>0.34043196261987624</v>
      </c>
      <c r="I28" s="27">
        <v>0.5584147420020924</v>
      </c>
      <c r="J28" s="36">
        <v>0.59270864896423803</v>
      </c>
      <c r="K28" s="45">
        <v>15</v>
      </c>
      <c r="L28" s="18"/>
    </row>
    <row r="29" spans="1:15">
      <c r="A29" s="16"/>
      <c r="B29" s="11" t="s">
        <v>14</v>
      </c>
      <c r="C29" s="27"/>
      <c r="D29" s="27"/>
      <c r="E29" s="27"/>
      <c r="F29" s="27">
        <v>3.2010028733313893</v>
      </c>
      <c r="G29" s="27">
        <v>2.3616919900471176</v>
      </c>
      <c r="H29" s="27">
        <v>1.7665354393289918</v>
      </c>
      <c r="I29" s="27">
        <v>0.96255137148876724</v>
      </c>
      <c r="J29" s="36">
        <v>0.55162688455237352</v>
      </c>
      <c r="K29" s="45">
        <v>16</v>
      </c>
      <c r="L29" s="18"/>
    </row>
    <row r="30" spans="1:15">
      <c r="A30" s="16"/>
      <c r="B30" s="11" t="s">
        <v>15</v>
      </c>
      <c r="C30" s="53"/>
      <c r="D30" s="53"/>
      <c r="E30" s="53"/>
      <c r="F30" s="53">
        <v>1.124562510757932</v>
      </c>
      <c r="G30" s="53">
        <v>1.1697103704310323</v>
      </c>
      <c r="H30" s="53">
        <v>0.24766724232566234</v>
      </c>
      <c r="I30" s="53">
        <v>0.73435991258830102</v>
      </c>
      <c r="J30" s="36">
        <v>0.54586867734841349</v>
      </c>
      <c r="K30" s="108">
        <v>17</v>
      </c>
      <c r="L30" s="18"/>
    </row>
    <row r="31" spans="1:15">
      <c r="A31" s="16"/>
      <c r="B31" s="11" t="s">
        <v>21</v>
      </c>
      <c r="C31" s="27">
        <v>1.4526137197650146</v>
      </c>
      <c r="D31" s="27">
        <v>1.072088087939572</v>
      </c>
      <c r="E31" s="27">
        <v>0.74874386609065524</v>
      </c>
      <c r="F31" s="27">
        <v>0.60419062365983156</v>
      </c>
      <c r="G31" s="27">
        <v>0.58845044531932211</v>
      </c>
      <c r="H31" s="27">
        <v>0.31844385950240994</v>
      </c>
      <c r="I31" s="27">
        <v>0.45917096471691465</v>
      </c>
      <c r="J31" s="36">
        <v>0.44837472117582811</v>
      </c>
      <c r="K31" s="45">
        <v>18</v>
      </c>
      <c r="L31" s="18"/>
    </row>
    <row r="32" spans="1:15">
      <c r="A32" s="16"/>
      <c r="B32" s="11" t="s">
        <v>20</v>
      </c>
      <c r="C32" s="27">
        <v>0.83774642653114073</v>
      </c>
      <c r="D32" s="27">
        <v>0.56914695378092239</v>
      </c>
      <c r="E32" s="27">
        <v>0.74233025254478224</v>
      </c>
      <c r="F32" s="27">
        <v>0.57424730320182982</v>
      </c>
      <c r="G32" s="27">
        <v>0.68484942792089443</v>
      </c>
      <c r="H32" s="27">
        <v>0.20594186142538609</v>
      </c>
      <c r="I32" s="27">
        <v>0.37169138958004688</v>
      </c>
      <c r="J32" s="36">
        <v>0.44525854647714891</v>
      </c>
      <c r="K32" s="45">
        <v>19</v>
      </c>
      <c r="L32" s="18"/>
    </row>
    <row r="33" spans="1:14">
      <c r="A33" s="16"/>
      <c r="B33" s="12" t="s">
        <v>5</v>
      </c>
      <c r="C33" s="50">
        <v>1.0504344128369145</v>
      </c>
      <c r="D33" s="50">
        <v>1.1248768138408729</v>
      </c>
      <c r="E33" s="50">
        <v>0.94360489414108006</v>
      </c>
      <c r="F33" s="50">
        <v>0.8137654604927399</v>
      </c>
      <c r="G33" s="50">
        <v>0.70269625014691628</v>
      </c>
      <c r="H33" s="50">
        <v>0.3877026020466397</v>
      </c>
      <c r="I33" s="50">
        <v>0.58579713300881797</v>
      </c>
      <c r="J33" s="50">
        <v>0.42602165787183793</v>
      </c>
      <c r="K33" s="107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1.3925696284814237</v>
      </c>
      <c r="G34" s="27">
        <v>1.5259801864064717</v>
      </c>
      <c r="H34" s="27">
        <v>0.40457765118096339</v>
      </c>
      <c r="I34" s="27">
        <v>0.34850470630287139</v>
      </c>
      <c r="J34" s="36">
        <v>0.3623973809563511</v>
      </c>
      <c r="K34" s="45">
        <v>21</v>
      </c>
      <c r="L34" s="18"/>
    </row>
    <row r="35" spans="1:14">
      <c r="A35" s="16"/>
      <c r="B35" s="11" t="s">
        <v>12</v>
      </c>
      <c r="C35" s="27"/>
      <c r="D35" s="27"/>
      <c r="E35" s="27"/>
      <c r="F35" s="27">
        <v>0.81856604542214095</v>
      </c>
      <c r="G35" s="27">
        <v>1.4274724580771458</v>
      </c>
      <c r="H35" s="27">
        <v>0.2142620031988412</v>
      </c>
      <c r="I35" s="27">
        <v>0.45109170558381506</v>
      </c>
      <c r="J35" s="36">
        <v>0.34049438620794026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0.37860151901848038</v>
      </c>
      <c r="D36" s="27">
        <v>0.68497185136080874</v>
      </c>
      <c r="E36" s="27">
        <v>1.4317691510441009</v>
      </c>
      <c r="F36" s="27">
        <v>1.7181681949116112</v>
      </c>
      <c r="G36" s="27">
        <v>0.92304268587719407</v>
      </c>
      <c r="H36" s="27">
        <v>0.46098272588338807</v>
      </c>
      <c r="I36" s="27">
        <v>0.24478102311944749</v>
      </c>
      <c r="J36" s="36">
        <v>0.33675509432548512</v>
      </c>
      <c r="K36" s="45">
        <v>23</v>
      </c>
      <c r="L36" s="18"/>
    </row>
    <row r="37" spans="1:14">
      <c r="A37" s="16"/>
      <c r="B37" s="11" t="s">
        <v>18</v>
      </c>
      <c r="C37" s="27"/>
      <c r="D37" s="27"/>
      <c r="E37" s="27"/>
      <c r="F37" s="27">
        <v>1.2287432065917974</v>
      </c>
      <c r="G37" s="27">
        <v>0.50535049262244858</v>
      </c>
      <c r="H37" s="27">
        <v>0.26185768565577222</v>
      </c>
      <c r="I37" s="27">
        <v>0.16766446418488781</v>
      </c>
      <c r="J37" s="36">
        <v>0.3031470346860502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N19" sqref="N1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45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14</v>
      </c>
      <c r="C13" s="27"/>
      <c r="D13" s="27"/>
      <c r="E13" s="27"/>
      <c r="F13" s="27">
        <v>39.857388433444832</v>
      </c>
      <c r="G13" s="27">
        <v>43.437450367939014</v>
      </c>
      <c r="H13" s="27">
        <v>35.519866900509193</v>
      </c>
      <c r="I13" s="27">
        <v>34.522544680196951</v>
      </c>
      <c r="J13" s="36">
        <v>41.971755044482691</v>
      </c>
      <c r="K13" s="45">
        <v>1</v>
      </c>
      <c r="L13" s="18"/>
    </row>
    <row r="14" spans="1:15">
      <c r="A14" s="16"/>
      <c r="B14" s="11" t="s">
        <v>16</v>
      </c>
      <c r="C14" s="27"/>
      <c r="D14" s="27"/>
      <c r="E14" s="27"/>
      <c r="F14" s="27">
        <v>42.19322096606993</v>
      </c>
      <c r="G14" s="27">
        <v>43.555258857130255</v>
      </c>
      <c r="H14" s="27">
        <v>32.330124217403743</v>
      </c>
      <c r="I14" s="27">
        <v>30.418595553237271</v>
      </c>
      <c r="J14" s="36">
        <v>41.587241863359431</v>
      </c>
      <c r="K14" s="45">
        <v>2</v>
      </c>
      <c r="L14" s="18"/>
    </row>
    <row r="15" spans="1:15">
      <c r="A15" s="16"/>
      <c r="B15" s="11" t="s">
        <v>11</v>
      </c>
      <c r="C15" s="27">
        <v>36.190546983678622</v>
      </c>
      <c r="D15" s="27">
        <v>35.027546323118898</v>
      </c>
      <c r="E15" s="27">
        <v>30.776780918400142</v>
      </c>
      <c r="F15" s="27">
        <v>41.911819207986625</v>
      </c>
      <c r="G15" s="27">
        <v>41.55674100855866</v>
      </c>
      <c r="H15" s="27">
        <v>33.122171576075417</v>
      </c>
      <c r="I15" s="27">
        <v>37.206565648207913</v>
      </c>
      <c r="J15" s="36">
        <v>39.366348633887853</v>
      </c>
      <c r="K15" s="45">
        <v>3</v>
      </c>
      <c r="L15" s="18"/>
    </row>
    <row r="16" spans="1:15">
      <c r="A16" s="16"/>
      <c r="B16" s="11" t="s">
        <v>22</v>
      </c>
      <c r="C16" s="27">
        <v>42.436526080724342</v>
      </c>
      <c r="D16" s="27">
        <v>36.499093946429589</v>
      </c>
      <c r="E16" s="27">
        <v>35.808243924644941</v>
      </c>
      <c r="F16" s="27">
        <v>40.322779567229126</v>
      </c>
      <c r="G16" s="27">
        <v>40.960173650434129</v>
      </c>
      <c r="H16" s="27">
        <v>27.648932691858569</v>
      </c>
      <c r="I16" s="27">
        <v>28.912328662815479</v>
      </c>
      <c r="J16" s="36">
        <v>37.972833453392113</v>
      </c>
      <c r="K16" s="45">
        <v>4</v>
      </c>
      <c r="L16" s="18"/>
    </row>
    <row r="17" spans="1:15">
      <c r="A17" s="16"/>
      <c r="B17" s="11" t="s">
        <v>10</v>
      </c>
      <c r="C17" s="27"/>
      <c r="D17" s="27"/>
      <c r="E17" s="27"/>
      <c r="F17" s="27">
        <v>36.333671205386203</v>
      </c>
      <c r="G17" s="27">
        <v>45.380109157901749</v>
      </c>
      <c r="H17" s="27">
        <v>36.643066067738189</v>
      </c>
      <c r="I17" s="27">
        <v>35.264080218825647</v>
      </c>
      <c r="J17" s="36">
        <v>37.713536186224516</v>
      </c>
      <c r="K17" s="45">
        <v>5</v>
      </c>
      <c r="L17" s="18"/>
    </row>
    <row r="18" spans="1:15">
      <c r="A18" s="16"/>
      <c r="B18" s="11" t="s">
        <v>21</v>
      </c>
      <c r="C18" s="27">
        <v>40.698728804135428</v>
      </c>
      <c r="D18" s="27">
        <v>41.215315771206626</v>
      </c>
      <c r="E18" s="27">
        <v>35.009912984542154</v>
      </c>
      <c r="F18" s="27">
        <v>29.311291002038008</v>
      </c>
      <c r="G18" s="27">
        <v>31.441406666495713</v>
      </c>
      <c r="H18" s="27">
        <v>14.426674949658262</v>
      </c>
      <c r="I18" s="27">
        <v>28.804751299183369</v>
      </c>
      <c r="J18" s="36">
        <v>37.401601677110044</v>
      </c>
      <c r="K18" s="45">
        <v>6</v>
      </c>
      <c r="L18" s="18"/>
    </row>
    <row r="19" spans="1:15">
      <c r="A19" s="16"/>
      <c r="B19" s="11" t="s">
        <v>12</v>
      </c>
      <c r="C19" s="27"/>
      <c r="D19" s="27"/>
      <c r="E19" s="27"/>
      <c r="F19" s="27">
        <v>48.382600061106025</v>
      </c>
      <c r="G19" s="27">
        <v>47.689578561217985</v>
      </c>
      <c r="H19" s="27">
        <v>33.923107100823856</v>
      </c>
      <c r="I19" s="27">
        <v>36.025416225412755</v>
      </c>
      <c r="J19" s="36">
        <v>34.595393722098386</v>
      </c>
      <c r="K19" s="45">
        <v>7</v>
      </c>
      <c r="L19" s="18"/>
    </row>
    <row r="20" spans="1:15">
      <c r="A20" s="16"/>
      <c r="B20" s="11" t="s">
        <v>19</v>
      </c>
      <c r="C20" s="27"/>
      <c r="D20" s="27"/>
      <c r="E20" s="27"/>
      <c r="F20" s="27">
        <v>38.870097670328981</v>
      </c>
      <c r="G20" s="27">
        <v>40.023145610252286</v>
      </c>
      <c r="H20" s="27">
        <v>20.861188844209615</v>
      </c>
      <c r="I20" s="27">
        <v>23.046713732389254</v>
      </c>
      <c r="J20" s="36">
        <v>34.570650779395734</v>
      </c>
      <c r="K20" s="108">
        <v>8</v>
      </c>
      <c r="L20" s="18"/>
    </row>
    <row r="21" spans="1:15">
      <c r="A21" s="16"/>
      <c r="B21" s="12" t="s">
        <v>5</v>
      </c>
      <c r="C21" s="50">
        <v>33.833629190228621</v>
      </c>
      <c r="D21" s="50">
        <v>32.735851220836423</v>
      </c>
      <c r="E21" s="50">
        <v>36.054674879884288</v>
      </c>
      <c r="F21" s="50">
        <v>27.870501229302452</v>
      </c>
      <c r="G21" s="50">
        <v>32.038508872818497</v>
      </c>
      <c r="H21" s="50">
        <v>29.473254836584356</v>
      </c>
      <c r="I21" s="50">
        <v>26.11591135172614</v>
      </c>
      <c r="J21" s="50">
        <v>34.384883397282664</v>
      </c>
      <c r="K21" s="107">
        <v>9</v>
      </c>
      <c r="L21" s="18"/>
    </row>
    <row r="22" spans="1:15">
      <c r="A22" s="16"/>
      <c r="B22" s="12" t="s">
        <v>28</v>
      </c>
      <c r="C22" s="28">
        <v>33.709244008348215</v>
      </c>
      <c r="D22" s="28">
        <v>32.090770676719607</v>
      </c>
      <c r="E22" s="28">
        <v>32.307304461564911</v>
      </c>
      <c r="F22" s="28">
        <v>36.390829650636206</v>
      </c>
      <c r="G22" s="28">
        <v>35.978699384202628</v>
      </c>
      <c r="H22" s="28">
        <v>27.700306716833428</v>
      </c>
      <c r="I22" s="28">
        <v>30.465961236587912</v>
      </c>
      <c r="J22" s="50">
        <v>33.29631225681436</v>
      </c>
      <c r="K22" s="45"/>
      <c r="L22" s="18"/>
    </row>
    <row r="23" spans="1:15">
      <c r="A23" s="16"/>
      <c r="B23" s="11" t="s">
        <v>26</v>
      </c>
      <c r="C23" s="27">
        <v>36.091055458968071</v>
      </c>
      <c r="D23" s="27">
        <v>34.018944717947065</v>
      </c>
      <c r="E23" s="27">
        <v>38.232650303366952</v>
      </c>
      <c r="F23" s="27">
        <v>38.546326056687512</v>
      </c>
      <c r="G23" s="27">
        <v>41.175164159854972</v>
      </c>
      <c r="H23" s="27">
        <v>33.77177186801805</v>
      </c>
      <c r="I23" s="27">
        <v>38.113279771037348</v>
      </c>
      <c r="J23" s="36">
        <v>32.917454937671259</v>
      </c>
      <c r="K23" s="45">
        <v>10</v>
      </c>
      <c r="L23" s="18"/>
      <c r="N23" s="23"/>
      <c r="O23" s="34"/>
    </row>
    <row r="24" spans="1:15">
      <c r="A24" s="16"/>
      <c r="B24" s="11" t="s">
        <v>9</v>
      </c>
      <c r="C24" s="27">
        <v>40.448533985768826</v>
      </c>
      <c r="D24" s="27">
        <v>41.746743391342399</v>
      </c>
      <c r="E24" s="27">
        <v>39.843357674322171</v>
      </c>
      <c r="F24" s="27">
        <v>40.780157279243191</v>
      </c>
      <c r="G24" s="27">
        <v>40.040991034329991</v>
      </c>
      <c r="H24" s="27">
        <v>31.061506223038869</v>
      </c>
      <c r="I24" s="27">
        <v>29.918382067023014</v>
      </c>
      <c r="J24" s="36">
        <v>32.57048034178959</v>
      </c>
      <c r="K24" s="45">
        <v>11</v>
      </c>
      <c r="L24" s="18"/>
      <c r="N24" s="23"/>
      <c r="O24" s="34"/>
    </row>
    <row r="25" spans="1:15">
      <c r="A25" s="16"/>
      <c r="B25" s="11" t="s">
        <v>17</v>
      </c>
      <c r="C25" s="27"/>
      <c r="D25" s="27"/>
      <c r="E25" s="27"/>
      <c r="F25" s="27">
        <v>34.736464411836906</v>
      </c>
      <c r="G25" s="27">
        <v>37.561377912712892</v>
      </c>
      <c r="H25" s="27">
        <v>28.214838701537008</v>
      </c>
      <c r="I25" s="27">
        <v>30.27319731693683</v>
      </c>
      <c r="J25" s="36">
        <v>31.864735293865408</v>
      </c>
      <c r="K25" s="45">
        <v>12</v>
      </c>
      <c r="L25" s="18"/>
    </row>
    <row r="26" spans="1:15">
      <c r="A26" s="16"/>
      <c r="B26" s="11" t="s">
        <v>18</v>
      </c>
      <c r="C26" s="27"/>
      <c r="D26" s="27"/>
      <c r="E26" s="27"/>
      <c r="F26" s="27">
        <v>40.228320391052812</v>
      </c>
      <c r="G26" s="27">
        <v>27.292226464903596</v>
      </c>
      <c r="H26" s="27">
        <v>22.151744759528832</v>
      </c>
      <c r="I26" s="27">
        <v>13.670903534746198</v>
      </c>
      <c r="J26" s="36">
        <v>31.594704138543218</v>
      </c>
      <c r="K26" s="45">
        <v>13</v>
      </c>
      <c r="L26" s="18"/>
    </row>
    <row r="27" spans="1:15">
      <c r="A27" s="16"/>
      <c r="B27" s="11" t="s">
        <v>25</v>
      </c>
      <c r="C27" s="27">
        <v>31.375668861607402</v>
      </c>
      <c r="D27" s="27">
        <v>27.507260735689794</v>
      </c>
      <c r="E27" s="27">
        <v>18.405087374798345</v>
      </c>
      <c r="F27" s="27">
        <v>25.104040495344844</v>
      </c>
      <c r="G27" s="27">
        <v>28.124122656198448</v>
      </c>
      <c r="H27" s="27">
        <v>25.437384568333826</v>
      </c>
      <c r="I27" s="27">
        <v>28.026256714541059</v>
      </c>
      <c r="J27" s="36">
        <v>30.044336167090485</v>
      </c>
      <c r="K27" s="45">
        <v>14</v>
      </c>
      <c r="L27" s="18"/>
    </row>
    <row r="28" spans="1:15">
      <c r="A28" s="16"/>
      <c r="B28" s="11" t="s">
        <v>8</v>
      </c>
      <c r="C28" s="27">
        <v>40.739824322652488</v>
      </c>
      <c r="D28" s="27">
        <v>40.016178650877308</v>
      </c>
      <c r="E28" s="27">
        <v>38.640615826927608</v>
      </c>
      <c r="F28" s="27">
        <v>40.897641025641022</v>
      </c>
      <c r="G28" s="27">
        <v>40.09580816726627</v>
      </c>
      <c r="H28" s="27">
        <v>31.192371046835259</v>
      </c>
      <c r="I28" s="27">
        <v>32.133566587370403</v>
      </c>
      <c r="J28" s="36">
        <v>29.957583591407548</v>
      </c>
      <c r="K28" s="45">
        <v>15</v>
      </c>
      <c r="L28" s="18"/>
    </row>
    <row r="29" spans="1:15">
      <c r="A29" s="16"/>
      <c r="B29" s="11" t="s">
        <v>6</v>
      </c>
      <c r="C29" s="27">
        <v>14.815523046646781</v>
      </c>
      <c r="D29" s="27">
        <v>17.864277534900022</v>
      </c>
      <c r="E29" s="27">
        <v>30.960186384353928</v>
      </c>
      <c r="F29" s="27">
        <v>30.468041139054598</v>
      </c>
      <c r="G29" s="27">
        <v>26.717828801292093</v>
      </c>
      <c r="H29" s="27">
        <v>18.588987171768622</v>
      </c>
      <c r="I29" s="27">
        <v>22.36330413183844</v>
      </c>
      <c r="J29" s="36">
        <v>27.27861013381651</v>
      </c>
      <c r="K29" s="45">
        <v>16</v>
      </c>
      <c r="L29" s="18"/>
    </row>
    <row r="30" spans="1:15">
      <c r="A30" s="16"/>
      <c r="B30" s="11" t="s">
        <v>24</v>
      </c>
      <c r="C30" s="27">
        <v>36.909480566737955</v>
      </c>
      <c r="D30" s="27">
        <v>32.488049746566197</v>
      </c>
      <c r="E30" s="27">
        <v>37.781805159895235</v>
      </c>
      <c r="F30" s="27">
        <v>28.592024785992454</v>
      </c>
      <c r="G30" s="27">
        <v>28.21375498117385</v>
      </c>
      <c r="H30" s="27">
        <v>22.243586737325892</v>
      </c>
      <c r="I30" s="27">
        <v>23.877885105321926</v>
      </c>
      <c r="J30" s="36">
        <v>26.751584227286362</v>
      </c>
      <c r="K30" s="45">
        <v>17</v>
      </c>
      <c r="L30" s="18"/>
    </row>
    <row r="31" spans="1:15">
      <c r="A31" s="16"/>
      <c r="B31" s="11" t="s">
        <v>20</v>
      </c>
      <c r="C31" s="27">
        <v>35.030768105542613</v>
      </c>
      <c r="D31" s="27">
        <v>33.686982285090373</v>
      </c>
      <c r="E31" s="27">
        <v>32.484981836600198</v>
      </c>
      <c r="F31" s="27">
        <v>38.491173606265598</v>
      </c>
      <c r="G31" s="27">
        <v>34.617716655845726</v>
      </c>
      <c r="H31" s="27">
        <v>22.884493627329537</v>
      </c>
      <c r="I31" s="27">
        <v>32.419820742058775</v>
      </c>
      <c r="J31" s="36">
        <v>23.978918370860676</v>
      </c>
      <c r="K31" s="45">
        <v>18</v>
      </c>
      <c r="L31" s="18"/>
    </row>
    <row r="32" spans="1:15">
      <c r="A32" s="16"/>
      <c r="B32" s="11" t="s">
        <v>13</v>
      </c>
      <c r="C32" s="27"/>
      <c r="D32" s="27"/>
      <c r="E32" s="27"/>
      <c r="F32" s="27">
        <v>32.093858885017426</v>
      </c>
      <c r="G32" s="27">
        <v>28.143090113201787</v>
      </c>
      <c r="H32" s="27">
        <v>20.064235605683535</v>
      </c>
      <c r="I32" s="27">
        <v>18.853872031331068</v>
      </c>
      <c r="J32" s="36">
        <v>22.702409094734264</v>
      </c>
      <c r="K32" s="45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>
        <v>36.246519736670919</v>
      </c>
      <c r="G33" s="27">
        <v>36.9161053148813</v>
      </c>
      <c r="H33" s="27">
        <v>24.403396715598543</v>
      </c>
      <c r="I33" s="27">
        <v>33.447375106991252</v>
      </c>
      <c r="J33" s="36">
        <v>22.249923775124888</v>
      </c>
      <c r="K33" s="45">
        <v>20</v>
      </c>
      <c r="L33" s="18"/>
    </row>
    <row r="34" spans="1:14">
      <c r="A34" s="16"/>
      <c r="B34" s="11" t="s">
        <v>27</v>
      </c>
      <c r="C34" s="27">
        <v>20.578541376179313</v>
      </c>
      <c r="D34" s="27">
        <v>28.488360141965508</v>
      </c>
      <c r="E34" s="27">
        <v>29.823189840644886</v>
      </c>
      <c r="F34" s="27">
        <v>29.369942471180771</v>
      </c>
      <c r="G34" s="27">
        <v>21.656644096153546</v>
      </c>
      <c r="H34" s="27">
        <v>13.395125508746231</v>
      </c>
      <c r="I34" s="27">
        <v>14.722999249505357</v>
      </c>
      <c r="J34" s="36">
        <v>21.557252586603774</v>
      </c>
      <c r="K34" s="45">
        <v>21</v>
      </c>
      <c r="L34" s="18"/>
    </row>
    <row r="35" spans="1:14">
      <c r="A35" s="16"/>
      <c r="B35" s="11" t="s">
        <v>23</v>
      </c>
      <c r="C35" s="27">
        <v>34.180057325721016</v>
      </c>
      <c r="D35" s="27">
        <v>28.900004049345679</v>
      </c>
      <c r="E35" s="27">
        <v>28.259410743674625</v>
      </c>
      <c r="F35" s="27">
        <v>27.13294318024656</v>
      </c>
      <c r="G35" s="27">
        <v>31.817993832432776</v>
      </c>
      <c r="H35" s="27">
        <v>21.478282274486983</v>
      </c>
      <c r="I35" s="27">
        <v>25.89649670102882</v>
      </c>
      <c r="J35" s="36">
        <v>19.615251119364132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38.777563878193902</v>
      </c>
      <c r="G36" s="27">
        <v>40.373502912241754</v>
      </c>
      <c r="H36" s="27">
        <v>15.968843739759523</v>
      </c>
      <c r="I36" s="27">
        <v>12.979864172524721</v>
      </c>
      <c r="J36" s="36">
        <v>18.331638069511374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22.743703023696138</v>
      </c>
      <c r="G37" s="27">
        <v>16.925995686948923</v>
      </c>
      <c r="H37" s="27">
        <v>6.498252941885216</v>
      </c>
      <c r="I37" s="27">
        <v>10.772729582761597</v>
      </c>
      <c r="J37" s="36">
        <v>4.059325583830768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/>
      <c r="D13" s="27"/>
      <c r="E13" s="27"/>
      <c r="F13" s="27">
        <v>12.401606466717901</v>
      </c>
      <c r="G13" s="27">
        <v>15.315226216296404</v>
      </c>
      <c r="H13" s="27">
        <v>11.370323989198159</v>
      </c>
      <c r="I13" s="27">
        <v>8.9565043077526614</v>
      </c>
      <c r="J13" s="36">
        <v>14.541941402204525</v>
      </c>
      <c r="K13" s="45">
        <v>1</v>
      </c>
      <c r="L13" s="18"/>
    </row>
    <row r="14" spans="1:15">
      <c r="A14" s="16"/>
      <c r="B14" s="11" t="s">
        <v>11</v>
      </c>
      <c r="C14" s="27">
        <v>9.5521975979866411</v>
      </c>
      <c r="D14" s="27">
        <v>8.9262727665356945</v>
      </c>
      <c r="E14" s="27">
        <v>8.1220190393190208</v>
      </c>
      <c r="F14" s="27">
        <v>13.212294229641094</v>
      </c>
      <c r="G14" s="27">
        <v>10.013154762144952</v>
      </c>
      <c r="H14" s="27">
        <v>8.7899655279452364</v>
      </c>
      <c r="I14" s="27">
        <v>12.491059296401101</v>
      </c>
      <c r="J14" s="36">
        <v>14.107500498850795</v>
      </c>
      <c r="K14" s="45">
        <v>2</v>
      </c>
      <c r="L14" s="18"/>
    </row>
    <row r="15" spans="1:15">
      <c r="A15" s="16"/>
      <c r="B15" s="12" t="s">
        <v>5</v>
      </c>
      <c r="C15" s="50">
        <v>14.247664809132388</v>
      </c>
      <c r="D15" s="50">
        <v>15.787100631706272</v>
      </c>
      <c r="E15" s="50">
        <v>15.880042118304715</v>
      </c>
      <c r="F15" s="50">
        <v>8.6640210262511896</v>
      </c>
      <c r="G15" s="50">
        <v>8.901751093893381</v>
      </c>
      <c r="H15" s="50">
        <v>7.2888716317804496</v>
      </c>
      <c r="I15" s="50">
        <v>8.2108883320857995</v>
      </c>
      <c r="J15" s="50">
        <v>12.699081999462503</v>
      </c>
      <c r="K15" s="107">
        <v>3</v>
      </c>
      <c r="L15" s="18"/>
    </row>
    <row r="16" spans="1:15">
      <c r="A16" s="16"/>
      <c r="B16" s="11" t="s">
        <v>26</v>
      </c>
      <c r="C16" s="27">
        <v>13.653716225017758</v>
      </c>
      <c r="D16" s="27">
        <v>11.558066014852685</v>
      </c>
      <c r="E16" s="27">
        <v>17.061010799640442</v>
      </c>
      <c r="F16" s="27">
        <v>13.186488694226304</v>
      </c>
      <c r="G16" s="27">
        <v>13.150065415919546</v>
      </c>
      <c r="H16" s="27">
        <v>12.331101359285974</v>
      </c>
      <c r="I16" s="27">
        <v>15.666345765724232</v>
      </c>
      <c r="J16" s="36">
        <v>12.301480955452051</v>
      </c>
      <c r="K16" s="45">
        <v>4</v>
      </c>
      <c r="L16" s="18"/>
    </row>
    <row r="17" spans="1:15">
      <c r="A17" s="16"/>
      <c r="B17" s="11" t="s">
        <v>22</v>
      </c>
      <c r="C17" s="27">
        <v>13.280031910117218</v>
      </c>
      <c r="D17" s="27">
        <v>12.612953330151363</v>
      </c>
      <c r="E17" s="27">
        <v>7.9260917861836715</v>
      </c>
      <c r="F17" s="27">
        <v>10.503851031772298</v>
      </c>
      <c r="G17" s="27">
        <v>11.624386560966403</v>
      </c>
      <c r="H17" s="27">
        <v>5.7260965014713445</v>
      </c>
      <c r="I17" s="27">
        <v>7.9092058014833366</v>
      </c>
      <c r="J17" s="36">
        <v>11.705911064579519</v>
      </c>
      <c r="K17" s="45">
        <v>5</v>
      </c>
      <c r="L17" s="18"/>
    </row>
    <row r="18" spans="1:15">
      <c r="A18" s="16"/>
      <c r="B18" s="11" t="s">
        <v>25</v>
      </c>
      <c r="C18" s="27">
        <v>14.806076785744782</v>
      </c>
      <c r="D18" s="27">
        <v>11.925956332962114</v>
      </c>
      <c r="E18" s="27">
        <v>6.2594163613361813</v>
      </c>
      <c r="F18" s="27">
        <v>6.7137078550122036</v>
      </c>
      <c r="G18" s="27">
        <v>8.36157569204879</v>
      </c>
      <c r="H18" s="27">
        <v>8.5913602284609603</v>
      </c>
      <c r="I18" s="27">
        <v>10.219505606471184</v>
      </c>
      <c r="J18" s="36">
        <v>11.223190745985756</v>
      </c>
      <c r="K18" s="45">
        <v>6</v>
      </c>
      <c r="L18" s="18"/>
    </row>
    <row r="19" spans="1:15">
      <c r="A19" s="16"/>
      <c r="B19" s="11" t="s">
        <v>8</v>
      </c>
      <c r="C19" s="27">
        <v>18.349030977521259</v>
      </c>
      <c r="D19" s="27">
        <v>20.094741536677187</v>
      </c>
      <c r="E19" s="27">
        <v>14.831503519716449</v>
      </c>
      <c r="F19" s="27">
        <v>13.935863247863251</v>
      </c>
      <c r="G19" s="27">
        <v>14.3324535675597</v>
      </c>
      <c r="H19" s="27">
        <v>10.657435515528656</v>
      </c>
      <c r="I19" s="27">
        <v>13.411138048806384</v>
      </c>
      <c r="J19" s="36">
        <v>10.892437698925628</v>
      </c>
      <c r="K19" s="45">
        <v>7</v>
      </c>
      <c r="L19" s="18"/>
      <c r="O19" s="124"/>
    </row>
    <row r="20" spans="1:15">
      <c r="A20" s="16"/>
      <c r="B20" s="12" t="s">
        <v>28</v>
      </c>
      <c r="C20" s="54">
        <v>14.082939893055023</v>
      </c>
      <c r="D20" s="54">
        <v>12.833341719364451</v>
      </c>
      <c r="E20" s="54">
        <v>11.39639795496794</v>
      </c>
      <c r="F20" s="54">
        <v>11.754959358052423</v>
      </c>
      <c r="G20" s="54">
        <v>10.803994832544522</v>
      </c>
      <c r="H20" s="54">
        <v>7.8192871225280234</v>
      </c>
      <c r="I20" s="54">
        <v>9.8256363471251671</v>
      </c>
      <c r="J20" s="50">
        <v>10.049886173640893</v>
      </c>
      <c r="K20" s="108" t="s">
        <v>63</v>
      </c>
      <c r="L20" s="18"/>
      <c r="O20" s="124"/>
    </row>
    <row r="21" spans="1:15">
      <c r="A21" s="16"/>
      <c r="B21" s="11" t="s">
        <v>21</v>
      </c>
      <c r="C21" s="27">
        <v>15.334733417423102</v>
      </c>
      <c r="D21" s="27">
        <v>14.73674031173084</v>
      </c>
      <c r="E21" s="27">
        <v>9.685306101755522</v>
      </c>
      <c r="F21" s="27">
        <v>5.9957570030323399</v>
      </c>
      <c r="G21" s="27">
        <v>6.3379217171955755</v>
      </c>
      <c r="H21" s="27">
        <v>2.1732897414352674</v>
      </c>
      <c r="I21" s="27">
        <v>8.0791134294533666</v>
      </c>
      <c r="J21" s="36">
        <v>10.039636996381068</v>
      </c>
      <c r="K21" s="45">
        <v>8</v>
      </c>
      <c r="L21" s="18"/>
      <c r="O21" s="124"/>
    </row>
    <row r="22" spans="1:15">
      <c r="A22" s="16"/>
      <c r="B22" s="11" t="s">
        <v>4</v>
      </c>
      <c r="C22" s="27"/>
      <c r="D22" s="27"/>
      <c r="E22" s="27"/>
      <c r="F22" s="27">
        <v>13.810725716218681</v>
      </c>
      <c r="G22" s="27">
        <v>13.821343240509885</v>
      </c>
      <c r="H22" s="27">
        <v>8.5484709006649595</v>
      </c>
      <c r="I22" s="27">
        <v>13.664539586144297</v>
      </c>
      <c r="J22" s="36">
        <v>8.0420761310598774</v>
      </c>
      <c r="K22" s="45">
        <v>9</v>
      </c>
      <c r="L22" s="18"/>
      <c r="O22" s="124"/>
    </row>
    <row r="23" spans="1:15">
      <c r="A23" s="16"/>
      <c r="B23" s="11" t="s">
        <v>24</v>
      </c>
      <c r="C23" s="27">
        <v>13.834641357912028</v>
      </c>
      <c r="D23" s="27">
        <v>12.649930881689</v>
      </c>
      <c r="E23" s="27">
        <v>14.115451450660998</v>
      </c>
      <c r="F23" s="27">
        <v>7.8269671104198659</v>
      </c>
      <c r="G23" s="27">
        <v>7.0649674239378832</v>
      </c>
      <c r="H23" s="27">
        <v>5.0286076068095484</v>
      </c>
      <c r="I23" s="27">
        <v>6.4452900553983588</v>
      </c>
      <c r="J23" s="36">
        <v>8.0326013660836022</v>
      </c>
      <c r="K23" s="45">
        <v>10</v>
      </c>
      <c r="L23" s="18"/>
      <c r="O23" s="124"/>
    </row>
    <row r="24" spans="1:15">
      <c r="A24" s="16"/>
      <c r="B24" s="11" t="s">
        <v>12</v>
      </c>
      <c r="C24" s="27"/>
      <c r="D24" s="27"/>
      <c r="E24" s="27"/>
      <c r="F24" s="27">
        <v>17.229351257765561</v>
      </c>
      <c r="G24" s="27">
        <v>14.776765467394609</v>
      </c>
      <c r="H24" s="27">
        <v>5.5855991791652837</v>
      </c>
      <c r="I24" s="27">
        <v>10.844429784205136</v>
      </c>
      <c r="J24" s="36">
        <v>7.9285718443154893</v>
      </c>
      <c r="K24" s="45">
        <v>11</v>
      </c>
      <c r="L24" s="18"/>
      <c r="O24" s="34"/>
    </row>
    <row r="25" spans="1:15">
      <c r="A25" s="16"/>
      <c r="B25" s="11" t="s">
        <v>14</v>
      </c>
      <c r="C25" s="27"/>
      <c r="D25" s="27"/>
      <c r="E25" s="27"/>
      <c r="F25" s="27">
        <v>12.046891775321621</v>
      </c>
      <c r="G25" s="27">
        <v>13.656096140610941</v>
      </c>
      <c r="H25" s="27">
        <v>9.4949955227281162</v>
      </c>
      <c r="I25" s="27">
        <v>7.7505956606068276</v>
      </c>
      <c r="J25" s="36">
        <v>7.5012961158001685</v>
      </c>
      <c r="K25" s="45">
        <v>12</v>
      </c>
      <c r="L25" s="18"/>
    </row>
    <row r="26" spans="1:15">
      <c r="A26" s="16"/>
      <c r="B26" s="11" t="s">
        <v>16</v>
      </c>
      <c r="C26" s="27"/>
      <c r="D26" s="27"/>
      <c r="E26" s="27"/>
      <c r="F26" s="27">
        <v>14.302916918265558</v>
      </c>
      <c r="G26" s="27">
        <v>12.996860524799336</v>
      </c>
      <c r="H26" s="27">
        <v>4.9856621047098812</v>
      </c>
      <c r="I26" s="27">
        <v>5.0215165938579904</v>
      </c>
      <c r="J26" s="36">
        <v>7.3469269619831827</v>
      </c>
      <c r="K26" s="45">
        <v>13</v>
      </c>
      <c r="L26" s="18"/>
    </row>
    <row r="27" spans="1:15">
      <c r="A27" s="16"/>
      <c r="B27" s="11" t="s">
        <v>18</v>
      </c>
      <c r="C27" s="27"/>
      <c r="D27" s="27"/>
      <c r="E27" s="27"/>
      <c r="F27" s="27">
        <v>13.580628860769936</v>
      </c>
      <c r="G27" s="27">
        <v>8.4867769763824086</v>
      </c>
      <c r="H27" s="27">
        <v>4.7943842142278958</v>
      </c>
      <c r="I27" s="27">
        <v>3.5662102227911614</v>
      </c>
      <c r="J27" s="36">
        <v>7.3266116200780456</v>
      </c>
      <c r="K27" s="45">
        <v>14</v>
      </c>
      <c r="L27" s="18"/>
    </row>
    <row r="28" spans="1:15">
      <c r="A28" s="16"/>
      <c r="B28" s="11" t="s">
        <v>19</v>
      </c>
      <c r="C28" s="27"/>
      <c r="D28" s="27"/>
      <c r="E28" s="27"/>
      <c r="F28" s="27">
        <v>8.3464695833102294</v>
      </c>
      <c r="G28" s="27">
        <v>5.3717306825518651</v>
      </c>
      <c r="H28" s="27">
        <v>1.0676634176164463</v>
      </c>
      <c r="I28" s="27">
        <v>1.7351941098001957</v>
      </c>
      <c r="J28" s="36">
        <v>7.2513070113541618</v>
      </c>
      <c r="K28" s="45">
        <v>15</v>
      </c>
      <c r="L28" s="18"/>
    </row>
    <row r="29" spans="1:15">
      <c r="A29" s="16"/>
      <c r="B29" s="11" t="s">
        <v>23</v>
      </c>
      <c r="C29" s="27">
        <v>15.950334459865717</v>
      </c>
      <c r="D29" s="27">
        <v>13.542068300137505</v>
      </c>
      <c r="E29" s="27">
        <v>10.446009829686256</v>
      </c>
      <c r="F29" s="27">
        <v>9.0470930816347028</v>
      </c>
      <c r="G29" s="27">
        <v>12.562237586197597</v>
      </c>
      <c r="H29" s="27">
        <v>6.4698159792930072</v>
      </c>
      <c r="I29" s="27">
        <v>9.1300009908872539</v>
      </c>
      <c r="J29" s="36">
        <v>6.6903266113637141</v>
      </c>
      <c r="K29" s="45">
        <v>16</v>
      </c>
      <c r="L29" s="18"/>
    </row>
    <row r="30" spans="1:15">
      <c r="A30" s="16"/>
      <c r="B30" s="11" t="s">
        <v>9</v>
      </c>
      <c r="C30" s="27">
        <v>15.498426338537245</v>
      </c>
      <c r="D30" s="27">
        <v>14.823505312066446</v>
      </c>
      <c r="E30" s="27">
        <v>13.781990739674278</v>
      </c>
      <c r="F30" s="27">
        <v>11.40153603590532</v>
      </c>
      <c r="G30" s="27">
        <v>9.9716508512575892</v>
      </c>
      <c r="H30" s="27">
        <v>5.2955657336443638</v>
      </c>
      <c r="I30" s="27">
        <v>4.1381158366190718</v>
      </c>
      <c r="J30" s="36">
        <v>5.1665595133469768</v>
      </c>
      <c r="K30" s="45">
        <v>17</v>
      </c>
      <c r="L30" s="18"/>
    </row>
    <row r="31" spans="1:15">
      <c r="A31" s="16"/>
      <c r="B31" s="11" t="s">
        <v>27</v>
      </c>
      <c r="C31" s="27">
        <v>5.4670063919780993</v>
      </c>
      <c r="D31" s="27">
        <v>7.3801407722670911</v>
      </c>
      <c r="E31" s="27">
        <v>2.7860574092035884</v>
      </c>
      <c r="F31" s="27">
        <v>5.17051227695704</v>
      </c>
      <c r="G31" s="27">
        <v>3.1125211105323807</v>
      </c>
      <c r="H31" s="27">
        <v>2.8523356458266371</v>
      </c>
      <c r="I31" s="27">
        <v>2.2820580609947472</v>
      </c>
      <c r="J31" s="36">
        <v>4.7767565079031735</v>
      </c>
      <c r="K31" s="45">
        <v>18</v>
      </c>
      <c r="L31" s="18"/>
    </row>
    <row r="32" spans="1:15">
      <c r="A32" s="16"/>
      <c r="B32" s="11" t="s">
        <v>20</v>
      </c>
      <c r="C32" s="27">
        <v>6.9429371729715115</v>
      </c>
      <c r="D32" s="27">
        <v>11.511039278443768</v>
      </c>
      <c r="E32" s="27">
        <v>10.605210653682697</v>
      </c>
      <c r="F32" s="27">
        <v>11.185882247586783</v>
      </c>
      <c r="G32" s="27">
        <v>8.7651426128731647</v>
      </c>
      <c r="H32" s="27">
        <v>2.8360448151512654</v>
      </c>
      <c r="I32" s="27">
        <v>8.8011095843741067</v>
      </c>
      <c r="J32" s="36">
        <v>4.7114826647281269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>
        <v>8.7639562966739906</v>
      </c>
      <c r="G33" s="27">
        <v>8.5275776818671858</v>
      </c>
      <c r="H33" s="27">
        <v>3.4327182535748464</v>
      </c>
      <c r="I33" s="27">
        <v>4.2923770262716596</v>
      </c>
      <c r="J33" s="36">
        <v>4.6100805310417581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13.138156907845392</v>
      </c>
      <c r="G34" s="27">
        <v>11.126890944739278</v>
      </c>
      <c r="H34" s="27">
        <v>3.2706511053414338</v>
      </c>
      <c r="I34" s="27">
        <v>0.89836768735851313</v>
      </c>
      <c r="J34" s="36">
        <v>2.149928020765592</v>
      </c>
      <c r="K34" s="45">
        <v>21</v>
      </c>
      <c r="L34" s="18"/>
    </row>
    <row r="35" spans="1:14">
      <c r="A35" s="16"/>
      <c r="B35" s="11" t="s">
        <v>6</v>
      </c>
      <c r="C35" s="27">
        <v>2.7719588881030717</v>
      </c>
      <c r="D35" s="27">
        <v>4.0145879736074699</v>
      </c>
      <c r="E35" s="27">
        <v>5.5636798838374357</v>
      </c>
      <c r="F35" s="27">
        <v>8.1610424828159864</v>
      </c>
      <c r="G35" s="27">
        <v>4.5203802767273551</v>
      </c>
      <c r="H35" s="27">
        <v>2.0355670819246976</v>
      </c>
      <c r="I35" s="27">
        <v>2.1416622965987284</v>
      </c>
      <c r="J35" s="36">
        <v>2.1238986277762075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8.0738240418118465</v>
      </c>
      <c r="G36" s="27">
        <v>2.8886960336458221</v>
      </c>
      <c r="H36" s="27">
        <v>3.0662171426424871</v>
      </c>
      <c r="I36" s="27">
        <v>2.4443923747677783</v>
      </c>
      <c r="J36" s="36">
        <v>1.9730248712828868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6.7961443571059714</v>
      </c>
      <c r="G37" s="27">
        <v>4.2871181721398735</v>
      </c>
      <c r="H37" s="27">
        <v>1.8260438839578559</v>
      </c>
      <c r="I37" s="27">
        <v>2.1243075672104488</v>
      </c>
      <c r="J37" s="36">
        <v>1.2815478060529899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N23" sqref="N2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>
        <v>29.709048565838366</v>
      </c>
      <c r="G13" s="27">
        <v>29.56400979424771</v>
      </c>
      <c r="H13" s="27">
        <v>16.052975589874098</v>
      </c>
      <c r="I13" s="27">
        <v>19.260571634845785</v>
      </c>
      <c r="J13" s="36">
        <v>30.686702161780747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27.483295758897224</v>
      </c>
      <c r="G14" s="27">
        <v>31.443041701262469</v>
      </c>
      <c r="H14" s="27">
        <v>24.009446108542214</v>
      </c>
      <c r="I14" s="27">
        <v>25.137574337563134</v>
      </c>
      <c r="J14" s="36">
        <v>27.771793610569762</v>
      </c>
      <c r="K14" s="45">
        <v>2</v>
      </c>
      <c r="L14" s="18"/>
    </row>
    <row r="15" spans="1:15">
      <c r="A15" s="16"/>
      <c r="B15" s="11" t="s">
        <v>22</v>
      </c>
      <c r="C15" s="27">
        <v>1.8130212534349064</v>
      </c>
      <c r="D15" s="27">
        <v>1.3169124606635225</v>
      </c>
      <c r="E15" s="27">
        <v>3.8760605988986305</v>
      </c>
      <c r="F15" s="27">
        <v>19.051661586086542</v>
      </c>
      <c r="G15" s="27">
        <v>23.844658361645902</v>
      </c>
      <c r="H15" s="27">
        <v>13.212760988369377</v>
      </c>
      <c r="I15" s="27">
        <v>11.868823109359576</v>
      </c>
      <c r="J15" s="36">
        <v>25.704248991597101</v>
      </c>
      <c r="K15" s="45">
        <v>3</v>
      </c>
      <c r="L15" s="18"/>
    </row>
    <row r="16" spans="1:15">
      <c r="A16" s="16"/>
      <c r="B16" s="11" t="s">
        <v>21</v>
      </c>
      <c r="C16" s="27">
        <v>5.2656294182873005</v>
      </c>
      <c r="D16" s="27">
        <v>4.9672664072000652</v>
      </c>
      <c r="E16" s="27">
        <v>2.9020495729278126</v>
      </c>
      <c r="F16" s="27">
        <v>13.070555954048116</v>
      </c>
      <c r="G16" s="27">
        <v>16.612185513051863</v>
      </c>
      <c r="H16" s="27">
        <v>11.353406313922727</v>
      </c>
      <c r="I16" s="27">
        <v>17.833550677919742</v>
      </c>
      <c r="J16" s="36">
        <v>24.062352489286674</v>
      </c>
      <c r="K16" s="45">
        <v>4</v>
      </c>
      <c r="L16" s="18"/>
    </row>
    <row r="17" spans="1:15">
      <c r="A17" s="16"/>
      <c r="B17" s="11" t="s">
        <v>18</v>
      </c>
      <c r="C17" s="27"/>
      <c r="D17" s="27"/>
      <c r="E17" s="27"/>
      <c r="F17" s="27">
        <v>23.021274840412914</v>
      </c>
      <c r="G17" s="27">
        <v>15.674350634045165</v>
      </c>
      <c r="H17" s="27">
        <v>15.571243425912412</v>
      </c>
      <c r="I17" s="27">
        <v>9.7404864424531592</v>
      </c>
      <c r="J17" s="36">
        <v>23.373306312492669</v>
      </c>
      <c r="K17" s="45">
        <v>5</v>
      </c>
      <c r="L17" s="18"/>
    </row>
    <row r="18" spans="1:15">
      <c r="A18" s="16"/>
      <c r="B18" s="11" t="s">
        <v>12</v>
      </c>
      <c r="C18" s="27"/>
      <c r="D18" s="27"/>
      <c r="E18" s="27"/>
      <c r="F18" s="27">
        <v>22.574218352174359</v>
      </c>
      <c r="G18" s="27">
        <v>23.010350825827118</v>
      </c>
      <c r="H18" s="27">
        <v>12.171288891571356</v>
      </c>
      <c r="I18" s="27">
        <v>21.212015995092678</v>
      </c>
      <c r="J18" s="36">
        <v>22.919055462752244</v>
      </c>
      <c r="K18" s="45">
        <v>6</v>
      </c>
      <c r="L18" s="18"/>
    </row>
    <row r="19" spans="1:15">
      <c r="A19" s="16"/>
      <c r="B19" s="12" t="s">
        <v>5</v>
      </c>
      <c r="C19" s="50">
        <v>2.814982411055575</v>
      </c>
      <c r="D19" s="50">
        <v>4.0054365012798003</v>
      </c>
      <c r="E19" s="50">
        <v>4.1697973816108105</v>
      </c>
      <c r="F19" s="50">
        <v>18.448730711844046</v>
      </c>
      <c r="G19" s="50">
        <v>22.957405063628737</v>
      </c>
      <c r="H19" s="50">
        <v>20.540228523694786</v>
      </c>
      <c r="I19" s="50">
        <v>16.829562407282186</v>
      </c>
      <c r="J19" s="50">
        <v>21.921205406574828</v>
      </c>
      <c r="K19" s="107">
        <v>7</v>
      </c>
      <c r="L19" s="18"/>
    </row>
    <row r="20" spans="1:15">
      <c r="A20" s="16"/>
      <c r="B20" s="11" t="s">
        <v>16</v>
      </c>
      <c r="C20" s="27"/>
      <c r="D20" s="27"/>
      <c r="E20" s="27"/>
      <c r="F20" s="27">
        <v>20.748967717390169</v>
      </c>
      <c r="G20" s="27">
        <v>31.393807330060554</v>
      </c>
      <c r="H20" s="27">
        <v>14.161249758817307</v>
      </c>
      <c r="I20" s="27">
        <v>12.738475581926062</v>
      </c>
      <c r="J20" s="36">
        <v>21.86335943039898</v>
      </c>
      <c r="K20" s="45">
        <v>8</v>
      </c>
      <c r="L20" s="18"/>
    </row>
    <row r="21" spans="1:15">
      <c r="A21" s="16"/>
      <c r="B21" s="11" t="s">
        <v>13</v>
      </c>
      <c r="C21" s="27"/>
      <c r="D21" s="27"/>
      <c r="E21" s="27"/>
      <c r="F21" s="27">
        <v>14.955357142857142</v>
      </c>
      <c r="G21" s="27">
        <v>19.053568192872195</v>
      </c>
      <c r="H21" s="27">
        <v>13.450973394814195</v>
      </c>
      <c r="I21" s="27">
        <v>17.365144186513586</v>
      </c>
      <c r="J21" s="36">
        <v>19.985770351839527</v>
      </c>
      <c r="K21" s="45">
        <v>9</v>
      </c>
      <c r="L21" s="18"/>
    </row>
    <row r="22" spans="1:15">
      <c r="A22" s="16"/>
      <c r="B22" s="12" t="s">
        <v>28</v>
      </c>
      <c r="C22" s="28">
        <v>3.129683504504984</v>
      </c>
      <c r="D22" s="28">
        <v>3.0411427423314974</v>
      </c>
      <c r="E22" s="28">
        <v>3.2847752104795505</v>
      </c>
      <c r="F22" s="28">
        <v>17.348819113653839</v>
      </c>
      <c r="G22" s="28">
        <v>19.77156230512508</v>
      </c>
      <c r="H22" s="28">
        <v>14.352505656301748</v>
      </c>
      <c r="I22" s="28">
        <v>15.590468249781381</v>
      </c>
      <c r="J22" s="50">
        <v>17.422162294882721</v>
      </c>
      <c r="K22" s="45"/>
      <c r="L22" s="18"/>
    </row>
    <row r="23" spans="1:15">
      <c r="A23" s="16"/>
      <c r="B23" s="11" t="s">
        <v>4</v>
      </c>
      <c r="C23" s="27"/>
      <c r="D23" s="27"/>
      <c r="E23" s="27"/>
      <c r="F23" s="27">
        <v>21.769665114100594</v>
      </c>
      <c r="G23" s="27">
        <v>21.733738563892711</v>
      </c>
      <c r="H23" s="27">
        <v>12.985141993418599</v>
      </c>
      <c r="I23" s="27">
        <v>19.456250138749461</v>
      </c>
      <c r="J23" s="36">
        <v>17.27959284189788</v>
      </c>
      <c r="K23" s="45">
        <v>10</v>
      </c>
      <c r="L23" s="18"/>
      <c r="N23" s="23"/>
      <c r="O23" s="34"/>
    </row>
    <row r="24" spans="1:15">
      <c r="A24" s="16"/>
      <c r="B24" s="11" t="s">
        <v>26</v>
      </c>
      <c r="C24" s="27">
        <v>2.6723565473285409</v>
      </c>
      <c r="D24" s="27">
        <v>2.4896929654214199</v>
      </c>
      <c r="E24" s="27">
        <v>2.4939594188564582</v>
      </c>
      <c r="F24" s="27">
        <v>19.776629501526312</v>
      </c>
      <c r="G24" s="27">
        <v>21.805823228767444</v>
      </c>
      <c r="H24" s="27">
        <v>19.926560491163613</v>
      </c>
      <c r="I24" s="27">
        <v>22.140365827074376</v>
      </c>
      <c r="J24" s="36">
        <v>16.987104297233369</v>
      </c>
      <c r="K24" s="45">
        <v>11</v>
      </c>
      <c r="L24" s="18"/>
      <c r="N24" s="23"/>
      <c r="O24" s="34"/>
    </row>
    <row r="25" spans="1:15">
      <c r="A25" s="16"/>
      <c r="B25" s="11" t="s">
        <v>14</v>
      </c>
      <c r="C25" s="27"/>
      <c r="D25" s="27"/>
      <c r="E25" s="27"/>
      <c r="F25" s="27">
        <v>32.335217858095902</v>
      </c>
      <c r="G25" s="27">
        <v>32.892688866536083</v>
      </c>
      <c r="H25" s="27">
        <v>25.02132665009988</v>
      </c>
      <c r="I25" s="27">
        <v>20.058503592048211</v>
      </c>
      <c r="J25" s="36">
        <v>16.900935277161402</v>
      </c>
      <c r="K25" s="45">
        <v>12</v>
      </c>
      <c r="L25" s="18"/>
    </row>
    <row r="26" spans="1:15">
      <c r="A26" s="16"/>
      <c r="B26" s="11" t="s">
        <v>25</v>
      </c>
      <c r="C26" s="27">
        <v>3.8578003965358043</v>
      </c>
      <c r="D26" s="27">
        <v>3.8903691203033266</v>
      </c>
      <c r="E26" s="27">
        <v>2.7896338876843636</v>
      </c>
      <c r="F26" s="27">
        <v>12.308844797975233</v>
      </c>
      <c r="G26" s="27">
        <v>15.60236452991996</v>
      </c>
      <c r="H26" s="27">
        <v>11.291013425598486</v>
      </c>
      <c r="I26" s="27">
        <v>15.214719422307098</v>
      </c>
      <c r="J26" s="36">
        <v>16.735960062630642</v>
      </c>
      <c r="K26" s="45">
        <v>13</v>
      </c>
      <c r="L26" s="18"/>
    </row>
    <row r="27" spans="1:15">
      <c r="A27" s="16"/>
      <c r="B27" s="11" t="s">
        <v>11</v>
      </c>
      <c r="C27" s="27">
        <v>1.5522825498295652</v>
      </c>
      <c r="D27" s="27">
        <v>3.3531723040945529</v>
      </c>
      <c r="E27" s="27">
        <v>2.7146022042121203</v>
      </c>
      <c r="F27" s="27">
        <v>20.064211576296774</v>
      </c>
      <c r="G27" s="27">
        <v>17.874739224998891</v>
      </c>
      <c r="H27" s="27">
        <v>11.137455276184875</v>
      </c>
      <c r="I27" s="27">
        <v>14.293541916041047</v>
      </c>
      <c r="J27" s="36">
        <v>15.715832415694218</v>
      </c>
      <c r="K27" s="45">
        <v>14</v>
      </c>
      <c r="L27" s="18"/>
    </row>
    <row r="28" spans="1:15">
      <c r="A28" s="16"/>
      <c r="B28" s="11" t="s">
        <v>8</v>
      </c>
      <c r="C28" s="27">
        <v>3.0791946597528899</v>
      </c>
      <c r="D28" s="27">
        <v>2.7925583563133567</v>
      </c>
      <c r="E28" s="27">
        <v>3.6754014890897015</v>
      </c>
      <c r="F28" s="27">
        <v>23.890598290598295</v>
      </c>
      <c r="G28" s="27">
        <v>25.154731864652607</v>
      </c>
      <c r="H28" s="27">
        <v>15.880062354448436</v>
      </c>
      <c r="I28" s="27">
        <v>18.292408541749356</v>
      </c>
      <c r="J28" s="36">
        <v>14.262248890944218</v>
      </c>
      <c r="K28" s="45">
        <v>15</v>
      </c>
      <c r="L28" s="18"/>
    </row>
    <row r="29" spans="1:15">
      <c r="A29" s="16"/>
      <c r="B29" s="11" t="s">
        <v>23</v>
      </c>
      <c r="C29" s="27">
        <v>3.2162708846719208</v>
      </c>
      <c r="D29" s="27">
        <v>3.1723982513869013</v>
      </c>
      <c r="E29" s="27">
        <v>3.6941925373861735</v>
      </c>
      <c r="F29" s="27">
        <v>13.246575108889843</v>
      </c>
      <c r="G29" s="27">
        <v>17.956431442005986</v>
      </c>
      <c r="H29" s="27">
        <v>12.890214156242308</v>
      </c>
      <c r="I29" s="27">
        <v>17.403226192225297</v>
      </c>
      <c r="J29" s="36">
        <v>13.379438408941027</v>
      </c>
      <c r="K29" s="45">
        <v>16</v>
      </c>
      <c r="L29" s="18"/>
    </row>
    <row r="30" spans="1:15">
      <c r="A30" s="16"/>
      <c r="B30" s="11" t="s">
        <v>20</v>
      </c>
      <c r="C30" s="27">
        <v>3.619032934622965</v>
      </c>
      <c r="D30" s="27">
        <v>3.9555619647274964</v>
      </c>
      <c r="E30" s="27">
        <v>3.9187920839891581</v>
      </c>
      <c r="F30" s="27">
        <v>20.325145614041631</v>
      </c>
      <c r="G30" s="27">
        <v>23.144476579365801</v>
      </c>
      <c r="H30" s="27">
        <v>12.665854598507998</v>
      </c>
      <c r="I30" s="27">
        <v>24.251813650535826</v>
      </c>
      <c r="J30" s="36">
        <v>13.114482301251762</v>
      </c>
      <c r="K30" s="45">
        <v>17</v>
      </c>
      <c r="L30" s="18"/>
    </row>
    <row r="31" spans="1:15">
      <c r="A31" s="16"/>
      <c r="B31" s="11" t="s">
        <v>24</v>
      </c>
      <c r="C31" s="27">
        <v>2.366382333460749</v>
      </c>
      <c r="D31" s="27">
        <v>2.4327550977663384</v>
      </c>
      <c r="E31" s="27">
        <v>2.8361289078550787</v>
      </c>
      <c r="F31" s="27">
        <v>11.359588216778684</v>
      </c>
      <c r="G31" s="27">
        <v>12.825443733408662</v>
      </c>
      <c r="H31" s="27">
        <v>6.6541996904750738</v>
      </c>
      <c r="I31" s="27">
        <v>7.5717956223371381</v>
      </c>
      <c r="J31" s="36">
        <v>10.462175310517059</v>
      </c>
      <c r="K31" s="45">
        <v>18</v>
      </c>
      <c r="L31" s="18"/>
    </row>
    <row r="32" spans="1:15">
      <c r="A32" s="16"/>
      <c r="B32" s="11" t="s">
        <v>6</v>
      </c>
      <c r="C32" s="27">
        <v>1.2466944435902954</v>
      </c>
      <c r="D32" s="27">
        <v>1.5667196127977228</v>
      </c>
      <c r="E32" s="27">
        <v>3.2802646078392486</v>
      </c>
      <c r="F32" s="27">
        <v>17.649060998934132</v>
      </c>
      <c r="G32" s="27">
        <v>14.093892407784244</v>
      </c>
      <c r="H32" s="27">
        <v>6.3293659982401707</v>
      </c>
      <c r="I32" s="27">
        <v>5.2748078958187241</v>
      </c>
      <c r="J32" s="36">
        <v>8.6689531386766827</v>
      </c>
      <c r="K32" s="45">
        <v>19</v>
      </c>
      <c r="L32" s="18"/>
    </row>
    <row r="33" spans="1:14">
      <c r="A33" s="16"/>
      <c r="B33" s="11" t="s">
        <v>27</v>
      </c>
      <c r="C33" s="27">
        <v>7.1041270400175858</v>
      </c>
      <c r="D33" s="27">
        <v>4.5842986630194291</v>
      </c>
      <c r="E33" s="27">
        <v>9.3137475500216897</v>
      </c>
      <c r="F33" s="27">
        <v>11.476615668014123</v>
      </c>
      <c r="G33" s="27">
        <v>11.068696620179395</v>
      </c>
      <c r="H33" s="27">
        <v>5.8583930079840574</v>
      </c>
      <c r="I33" s="27">
        <v>8.6126935935048117</v>
      </c>
      <c r="J33" s="36">
        <v>8.0253370055972404</v>
      </c>
      <c r="K33" s="45">
        <v>20</v>
      </c>
      <c r="L33" s="18"/>
    </row>
    <row r="34" spans="1:14">
      <c r="A34" s="16"/>
      <c r="B34" s="11" t="s">
        <v>9</v>
      </c>
      <c r="C34" s="27">
        <v>2.7893467397110747</v>
      </c>
      <c r="D34" s="27">
        <v>2.9914708976973281</v>
      </c>
      <c r="E34" s="27">
        <v>3.4597221902282831</v>
      </c>
      <c r="F34" s="27">
        <v>16.912838667866087</v>
      </c>
      <c r="G34" s="27">
        <v>13.534872585455792</v>
      </c>
      <c r="H34" s="27">
        <v>14.520978955495023</v>
      </c>
      <c r="I34" s="27">
        <v>5.3681268976521999</v>
      </c>
      <c r="J34" s="36">
        <v>7.738042574274945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>
        <v>23.004467273913768</v>
      </c>
      <c r="G35" s="27">
        <v>19.645693737072072</v>
      </c>
      <c r="H35" s="27">
        <v>9.0390948467768251</v>
      </c>
      <c r="I35" s="27">
        <v>12.116755170486304</v>
      </c>
      <c r="J35" s="36">
        <v>7.4364713853225961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21.017925896294816</v>
      </c>
      <c r="G36" s="27">
        <v>16.543718124895783</v>
      </c>
      <c r="H36" s="27">
        <v>9.355700637745457</v>
      </c>
      <c r="I36" s="27">
        <v>8.4356010961515526</v>
      </c>
      <c r="J36" s="36">
        <v>4.2131474657195422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13.566469676975155</v>
      </c>
      <c r="G37" s="27">
        <v>7.4877842382551254</v>
      </c>
      <c r="H37" s="27">
        <v>4.1875845080793068</v>
      </c>
      <c r="I37" s="27">
        <v>4.4671443817655128</v>
      </c>
      <c r="J37" s="36">
        <v>2.8379935071735263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N34" sqref="N34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16</v>
      </c>
      <c r="C13" s="27"/>
      <c r="D13" s="27"/>
      <c r="E13" s="27"/>
      <c r="F13" s="27">
        <v>37.783812272906552</v>
      </c>
      <c r="G13" s="27">
        <v>39.422298776014031</v>
      </c>
      <c r="H13" s="27">
        <v>31.027737673069371</v>
      </c>
      <c r="I13" s="27">
        <v>29.147486470626589</v>
      </c>
      <c r="J13" s="36">
        <v>40.509978147928393</v>
      </c>
      <c r="K13" s="45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>
        <v>36.140675325964864</v>
      </c>
      <c r="G14" s="27">
        <v>38.384774207210548</v>
      </c>
      <c r="H14" s="27">
        <v>31.491381913941009</v>
      </c>
      <c r="I14" s="27">
        <v>32.068016077184957</v>
      </c>
      <c r="J14" s="36">
        <v>39.799257584869665</v>
      </c>
      <c r="K14" s="45">
        <v>2</v>
      </c>
      <c r="L14" s="18"/>
    </row>
    <row r="15" spans="1:15">
      <c r="A15" s="16"/>
      <c r="B15" s="11" t="s">
        <v>22</v>
      </c>
      <c r="C15" s="27">
        <v>36.485996586953604</v>
      </c>
      <c r="D15" s="27">
        <v>30.733822494397838</v>
      </c>
      <c r="E15" s="27">
        <v>32.348561839710719</v>
      </c>
      <c r="F15" s="27">
        <v>36.045122951409375</v>
      </c>
      <c r="G15" s="27">
        <v>36.417327293318237</v>
      </c>
      <c r="H15" s="27">
        <v>25.019010696436077</v>
      </c>
      <c r="I15" s="27">
        <v>25.042506386404646</v>
      </c>
      <c r="J15" s="36">
        <v>33.433251257895307</v>
      </c>
      <c r="K15" s="45">
        <v>3</v>
      </c>
      <c r="L15" s="18"/>
    </row>
    <row r="16" spans="1:15">
      <c r="A16" s="16"/>
      <c r="B16" s="11" t="s">
        <v>11</v>
      </c>
      <c r="C16" s="27">
        <v>32.457975385203511</v>
      </c>
      <c r="D16" s="27">
        <v>31.723251624864375</v>
      </c>
      <c r="E16" s="27">
        <v>27.401217084046102</v>
      </c>
      <c r="F16" s="27">
        <v>36.494285127353656</v>
      </c>
      <c r="G16" s="27">
        <v>37.742465266989207</v>
      </c>
      <c r="H16" s="27">
        <v>30.133844696041429</v>
      </c>
      <c r="I16" s="27">
        <v>32.596931936652929</v>
      </c>
      <c r="J16" s="36">
        <v>33.221615389731802</v>
      </c>
      <c r="K16" s="45">
        <v>4</v>
      </c>
      <c r="L16" s="18"/>
    </row>
    <row r="17" spans="1:15">
      <c r="A17" s="16"/>
      <c r="B17" s="11" t="s">
        <v>21</v>
      </c>
      <c r="C17" s="27">
        <v>34.418493818766422</v>
      </c>
      <c r="D17" s="27">
        <v>32.966410644312617</v>
      </c>
      <c r="E17" s="27">
        <v>29.55990618020552</v>
      </c>
      <c r="F17" s="27">
        <v>26.190904502206891</v>
      </c>
      <c r="G17" s="27">
        <v>28.410347010307333</v>
      </c>
      <c r="H17" s="27">
        <v>13.650277228011912</v>
      </c>
      <c r="I17" s="27">
        <v>25.43267446176689</v>
      </c>
      <c r="J17" s="36">
        <v>32.981717927121615</v>
      </c>
      <c r="K17" s="45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>
        <v>32.241674687936431</v>
      </c>
      <c r="G18" s="27">
        <v>39.769264207662211</v>
      </c>
      <c r="H18" s="27">
        <v>31.860588467032152</v>
      </c>
      <c r="I18" s="27">
        <v>31.81658479385943</v>
      </c>
      <c r="J18" s="36">
        <v>32.123563021582434</v>
      </c>
      <c r="K18" s="45">
        <v>6</v>
      </c>
      <c r="L18" s="18"/>
    </row>
    <row r="19" spans="1:15">
      <c r="A19" s="16"/>
      <c r="B19" s="11" t="s">
        <v>19</v>
      </c>
      <c r="C19" s="27"/>
      <c r="D19" s="27"/>
      <c r="E19" s="27"/>
      <c r="F19" s="27">
        <v>36.291960086923694</v>
      </c>
      <c r="G19" s="27">
        <v>38.547917504172297</v>
      </c>
      <c r="H19" s="27">
        <v>20.363144735991888</v>
      </c>
      <c r="I19" s="27">
        <v>21.968959858595372</v>
      </c>
      <c r="J19" s="36">
        <v>32.025186028609923</v>
      </c>
      <c r="K19" s="45">
        <v>7</v>
      </c>
      <c r="L19" s="18"/>
    </row>
    <row r="20" spans="1:15">
      <c r="A20" s="16"/>
      <c r="B20" s="11" t="s">
        <v>12</v>
      </c>
      <c r="C20" s="27"/>
      <c r="D20" s="27"/>
      <c r="E20" s="27"/>
      <c r="F20" s="27">
        <v>42.727747224768322</v>
      </c>
      <c r="G20" s="27">
        <v>42.733180625642255</v>
      </c>
      <c r="H20" s="27">
        <v>31.793161722545793</v>
      </c>
      <c r="I20" s="27">
        <v>32.691851414616643</v>
      </c>
      <c r="J20" s="36">
        <v>31.861834944618739</v>
      </c>
      <c r="K20" s="45">
        <v>8</v>
      </c>
      <c r="L20" s="18"/>
    </row>
    <row r="21" spans="1:15">
      <c r="A21" s="16"/>
      <c r="B21" s="11" t="s">
        <v>9</v>
      </c>
      <c r="C21" s="53">
        <v>34.05491280689867</v>
      </c>
      <c r="D21" s="53">
        <v>35.219093643211636</v>
      </c>
      <c r="E21" s="53">
        <v>34.86121029232222</v>
      </c>
      <c r="F21" s="53">
        <v>37.076211756284877</v>
      </c>
      <c r="G21" s="53">
        <v>36.4531567795188</v>
      </c>
      <c r="H21" s="53">
        <v>28.935622085389124</v>
      </c>
      <c r="I21" s="53">
        <v>28.791728200799056</v>
      </c>
      <c r="J21" s="36">
        <v>31.289555795421702</v>
      </c>
      <c r="K21" s="45">
        <v>9</v>
      </c>
      <c r="L21" s="18"/>
    </row>
    <row r="22" spans="1:15">
      <c r="A22" s="16"/>
      <c r="B22" s="11" t="s">
        <v>17</v>
      </c>
      <c r="C22" s="27"/>
      <c r="D22" s="27"/>
      <c r="E22" s="27"/>
      <c r="F22" s="27">
        <v>32.181788042645785</v>
      </c>
      <c r="G22" s="27">
        <v>34.354679577773304</v>
      </c>
      <c r="H22" s="27">
        <v>27.253014263337288</v>
      </c>
      <c r="I22" s="27">
        <v>28.666154276131916</v>
      </c>
      <c r="J22" s="36">
        <v>30.579154552705379</v>
      </c>
      <c r="K22" s="45">
        <v>10</v>
      </c>
      <c r="L22" s="18"/>
    </row>
    <row r="23" spans="1:15">
      <c r="A23" s="16"/>
      <c r="B23" s="154" t="s">
        <v>18</v>
      </c>
      <c r="C23" s="49"/>
      <c r="D23" s="49"/>
      <c r="E23" s="49"/>
      <c r="F23" s="49">
        <v>36.665326032030862</v>
      </c>
      <c r="G23" s="49">
        <v>23.432800641116298</v>
      </c>
      <c r="H23" s="49">
        <v>20.267873335191108</v>
      </c>
      <c r="I23" s="49">
        <v>12.776549387744545</v>
      </c>
      <c r="J23" s="36">
        <v>29.578190161957551</v>
      </c>
      <c r="K23" s="130">
        <v>11</v>
      </c>
      <c r="L23" s="18"/>
      <c r="N23" s="23"/>
      <c r="O23" s="34"/>
    </row>
    <row r="24" spans="1:15">
      <c r="A24" s="16"/>
      <c r="B24" s="12" t="s">
        <v>28</v>
      </c>
      <c r="C24" s="54">
        <v>27.227553492225915</v>
      </c>
      <c r="D24" s="54">
        <v>25.589367565537696</v>
      </c>
      <c r="E24" s="54">
        <v>26.822879386921738</v>
      </c>
      <c r="F24" s="54">
        <v>31.972683346739117</v>
      </c>
      <c r="G24" s="54">
        <v>31.945348650684863</v>
      </c>
      <c r="H24" s="54">
        <v>24.626390052941851</v>
      </c>
      <c r="I24" s="54">
        <v>26.724696995038151</v>
      </c>
      <c r="J24" s="50">
        <v>29.294214051808531</v>
      </c>
      <c r="K24" s="108"/>
      <c r="L24" s="18"/>
      <c r="N24" s="23"/>
      <c r="O24" s="34"/>
    </row>
    <row r="25" spans="1:15">
      <c r="A25" s="16"/>
      <c r="B25" s="12" t="s">
        <v>5</v>
      </c>
      <c r="C25" s="50">
        <v>25.997021458906634</v>
      </c>
      <c r="D25" s="50">
        <v>22.610459544266625</v>
      </c>
      <c r="E25" s="50">
        <v>27.078127825053429</v>
      </c>
      <c r="F25" s="50">
        <v>23.592182155296797</v>
      </c>
      <c r="G25" s="50">
        <v>27.506473049362189</v>
      </c>
      <c r="H25" s="50">
        <v>25.832837151647752</v>
      </c>
      <c r="I25" s="50">
        <v>21.852803730548498</v>
      </c>
      <c r="J25" s="50">
        <v>28.601531140660484</v>
      </c>
      <c r="K25" s="107">
        <v>12</v>
      </c>
      <c r="L25" s="18"/>
    </row>
    <row r="26" spans="1:15">
      <c r="A26" s="16"/>
      <c r="B26" s="11" t="s">
        <v>26</v>
      </c>
      <c r="C26" s="27">
        <v>29.06204389915456</v>
      </c>
      <c r="D26" s="27">
        <v>27.748046683208727</v>
      </c>
      <c r="E26" s="27">
        <v>29.340010525764516</v>
      </c>
      <c r="F26" s="27">
        <v>33.450072631871066</v>
      </c>
      <c r="G26" s="27">
        <v>35.88075870065552</v>
      </c>
      <c r="H26" s="27">
        <v>28.441883067500985</v>
      </c>
      <c r="I26" s="27">
        <v>31.77732881777381</v>
      </c>
      <c r="J26" s="36">
        <v>27.922832012855142</v>
      </c>
      <c r="K26" s="45">
        <v>13</v>
      </c>
      <c r="L26" s="18"/>
    </row>
    <row r="27" spans="1:15">
      <c r="A27" s="16"/>
      <c r="B27" s="11" t="s">
        <v>6</v>
      </c>
      <c r="C27" s="27">
        <v>14.233207004704648</v>
      </c>
      <c r="D27" s="27">
        <v>17.563572795605641</v>
      </c>
      <c r="E27" s="27">
        <v>30.085259460195875</v>
      </c>
      <c r="F27" s="27">
        <v>28.771507409338071</v>
      </c>
      <c r="G27" s="27">
        <v>25.440152272539528</v>
      </c>
      <c r="H27" s="27">
        <v>18.171073959153428</v>
      </c>
      <c r="I27" s="27">
        <v>21.929959326182729</v>
      </c>
      <c r="J27" s="36">
        <v>26.377417739798581</v>
      </c>
      <c r="K27" s="45">
        <v>14</v>
      </c>
      <c r="L27" s="18"/>
    </row>
    <row r="28" spans="1:15">
      <c r="A28" s="16"/>
      <c r="B28" s="11" t="s">
        <v>8</v>
      </c>
      <c r="C28" s="27">
        <v>33.970517833994059</v>
      </c>
      <c r="D28" s="27">
        <v>31.48019923312123</v>
      </c>
      <c r="E28" s="27">
        <v>32.269599855151185</v>
      </c>
      <c r="F28" s="27">
        <v>36.613059829059829</v>
      </c>
      <c r="G28" s="27">
        <v>34.517732497105015</v>
      </c>
      <c r="H28" s="27">
        <v>27.001369525841124</v>
      </c>
      <c r="I28" s="27">
        <v>27.898084502342229</v>
      </c>
      <c r="J28" s="36">
        <v>25.415603729409341</v>
      </c>
      <c r="K28" s="45">
        <v>15</v>
      </c>
      <c r="L28" s="18"/>
    </row>
    <row r="29" spans="1:15">
      <c r="A29" s="16"/>
      <c r="B29" s="11" t="s">
        <v>25</v>
      </c>
      <c r="C29" s="27">
        <v>23.207697593690177</v>
      </c>
      <c r="D29" s="27">
        <v>21.243664672894198</v>
      </c>
      <c r="E29" s="27">
        <v>15.566400814106899</v>
      </c>
      <c r="F29" s="27">
        <v>22.364435505739856</v>
      </c>
      <c r="G29" s="27">
        <v>24.171326365541436</v>
      </c>
      <c r="H29" s="27">
        <v>21.779995961344529</v>
      </c>
      <c r="I29" s="27">
        <v>23.921527286897152</v>
      </c>
      <c r="J29" s="36">
        <v>24.78311584165634</v>
      </c>
      <c r="K29" s="45">
        <v>16</v>
      </c>
      <c r="L29" s="18"/>
    </row>
    <row r="30" spans="1:15">
      <c r="A30" s="16"/>
      <c r="B30" s="11" t="s">
        <v>24</v>
      </c>
      <c r="C30" s="27">
        <v>30.41205930935843</v>
      </c>
      <c r="D30" s="27">
        <v>26.408780119991249</v>
      </c>
      <c r="E30" s="27">
        <v>31.488032247623554</v>
      </c>
      <c r="F30" s="27">
        <v>25.418479636110025</v>
      </c>
      <c r="G30" s="27">
        <v>25.112600785398776</v>
      </c>
      <c r="H30" s="27">
        <v>20.622098203817472</v>
      </c>
      <c r="I30" s="27">
        <v>21.788792402510811</v>
      </c>
      <c r="J30" s="36">
        <v>23.43518335343531</v>
      </c>
      <c r="K30" s="45">
        <v>17</v>
      </c>
      <c r="L30" s="18"/>
    </row>
    <row r="31" spans="1:15">
      <c r="A31" s="16"/>
      <c r="B31" s="11" t="s">
        <v>13</v>
      </c>
      <c r="C31" s="27"/>
      <c r="D31" s="27"/>
      <c r="E31" s="27"/>
      <c r="F31" s="27">
        <v>30.152983449477354</v>
      </c>
      <c r="G31" s="27">
        <v>24.990224782322592</v>
      </c>
      <c r="H31" s="27">
        <v>19.603129137984464</v>
      </c>
      <c r="I31" s="27">
        <v>18.364324089106095</v>
      </c>
      <c r="J31" s="36">
        <v>21.952674944343713</v>
      </c>
      <c r="K31" s="45">
        <v>18</v>
      </c>
      <c r="L31" s="18"/>
    </row>
    <row r="32" spans="1:15">
      <c r="A32" s="16"/>
      <c r="B32" s="11" t="s">
        <v>20</v>
      </c>
      <c r="C32" s="27">
        <v>30.652663373402049</v>
      </c>
      <c r="D32" s="27">
        <v>28.100390106319416</v>
      </c>
      <c r="E32" s="27">
        <v>26.646188590734393</v>
      </c>
      <c r="F32" s="27">
        <v>34.077230478763298</v>
      </c>
      <c r="G32" s="27">
        <v>30.809817904099617</v>
      </c>
      <c r="H32" s="27">
        <v>21.532021636799076</v>
      </c>
      <c r="I32" s="27">
        <v>28.513831860507548</v>
      </c>
      <c r="J32" s="36">
        <v>21.586510563133299</v>
      </c>
      <c r="K32" s="45">
        <v>19</v>
      </c>
      <c r="L32" s="18"/>
    </row>
    <row r="33" spans="1:14">
      <c r="A33" s="16"/>
      <c r="B33" s="11" t="s">
        <v>27</v>
      </c>
      <c r="C33" s="27">
        <v>19.226951454913035</v>
      </c>
      <c r="D33" s="27">
        <v>27.597390714485183</v>
      </c>
      <c r="E33" s="27">
        <v>29.136956540472635</v>
      </c>
      <c r="F33" s="27">
        <v>27.7186387526407</v>
      </c>
      <c r="G33" s="27">
        <v>20.626162297865783</v>
      </c>
      <c r="H33" s="27">
        <v>12.11279302196294</v>
      </c>
      <c r="I33" s="27">
        <v>13.773623524595759</v>
      </c>
      <c r="J33" s="36">
        <v>20.216257036935332</v>
      </c>
      <c r="K33" s="45">
        <v>20</v>
      </c>
      <c r="L33" s="18"/>
    </row>
    <row r="34" spans="1:14">
      <c r="A34" s="16"/>
      <c r="B34" s="11" t="s">
        <v>4</v>
      </c>
      <c r="C34" s="27"/>
      <c r="D34" s="27"/>
      <c r="E34" s="27"/>
      <c r="F34" s="27">
        <v>31.180297155941822</v>
      </c>
      <c r="G34" s="27">
        <v>31.236724496083319</v>
      </c>
      <c r="H34" s="27">
        <v>20.376882180363921</v>
      </c>
      <c r="I34" s="27">
        <v>28.074009575562336</v>
      </c>
      <c r="J34" s="36">
        <v>18.267232685226446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34.064828241412073</v>
      </c>
      <c r="G35" s="27">
        <v>35.759913983935235</v>
      </c>
      <c r="H35" s="27">
        <v>14.700915026089586</v>
      </c>
      <c r="I35" s="27">
        <v>12.271535803645895</v>
      </c>
      <c r="J35" s="36">
        <v>17.329487029842198</v>
      </c>
      <c r="K35" s="45">
        <v>22</v>
      </c>
      <c r="L35" s="18"/>
    </row>
    <row r="36" spans="1:14" ht="14.25" customHeight="1">
      <c r="A36" s="16"/>
      <c r="B36" s="11" t="s">
        <v>23</v>
      </c>
      <c r="C36" s="27">
        <v>26.731841620196462</v>
      </c>
      <c r="D36" s="27">
        <v>21.764176671191372</v>
      </c>
      <c r="E36" s="27">
        <v>24.280299764192499</v>
      </c>
      <c r="F36" s="27">
        <v>24.094068700540138</v>
      </c>
      <c r="G36" s="27">
        <v>26.439803285173564</v>
      </c>
      <c r="H36" s="27">
        <v>18.913591573984977</v>
      </c>
      <c r="I36" s="27">
        <v>22.525600768108468</v>
      </c>
      <c r="J36" s="36">
        <v>16.910554996355557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18.951173331803311</v>
      </c>
      <c r="G37" s="27">
        <v>14.548358037834742</v>
      </c>
      <c r="H37" s="27">
        <v>5.551762453646063</v>
      </c>
      <c r="I37" s="27">
        <v>9.4729887686131029</v>
      </c>
      <c r="J37" s="36">
        <v>3.4231333123887318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M28" sqref="M2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46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20.560682163298676</v>
      </c>
      <c r="D13" s="27">
        <v>13.467887202283766</v>
      </c>
      <c r="E13" s="27">
        <v>12.753064821266399</v>
      </c>
      <c r="F13" s="27">
        <v>12.082450035896642</v>
      </c>
      <c r="G13" s="27">
        <v>14.528950564726673</v>
      </c>
      <c r="H13" s="27">
        <v>14.334901730137725</v>
      </c>
      <c r="I13" s="27">
        <v>18.417573607962328</v>
      </c>
      <c r="J13" s="36">
        <v>20.203826739880721</v>
      </c>
      <c r="K13" s="45">
        <v>1</v>
      </c>
      <c r="L13" s="18"/>
    </row>
    <row r="14" spans="1:15">
      <c r="A14" s="16"/>
      <c r="B14" s="11" t="s">
        <v>9</v>
      </c>
      <c r="C14" s="27">
        <v>17.59540828478994</v>
      </c>
      <c r="D14" s="27">
        <v>18.53520116949263</v>
      </c>
      <c r="E14" s="27">
        <v>17.016424408560042</v>
      </c>
      <c r="F14" s="27">
        <v>13.36099745606144</v>
      </c>
      <c r="G14" s="27">
        <v>14.483573379992706</v>
      </c>
      <c r="H14" s="27">
        <v>12.633153887292348</v>
      </c>
      <c r="I14" s="27">
        <v>12.363777030525631</v>
      </c>
      <c r="J14" s="36">
        <v>19.724271898108007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>
        <v>16.295893166310218</v>
      </c>
      <c r="G15" s="27">
        <v>18.21785531807404</v>
      </c>
      <c r="H15" s="27">
        <v>17.068231885807407</v>
      </c>
      <c r="I15" s="27">
        <v>18.923571928728087</v>
      </c>
      <c r="J15" s="36">
        <v>17.378600655378936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10.076416956240889</v>
      </c>
      <c r="G16" s="27">
        <v>14.001237398886341</v>
      </c>
      <c r="H16" s="27">
        <v>12.697004844101794</v>
      </c>
      <c r="I16" s="27">
        <v>16.008630593773642</v>
      </c>
      <c r="J16" s="36">
        <v>16.944048382510736</v>
      </c>
      <c r="K16" s="45">
        <v>4</v>
      </c>
      <c r="L16" s="18"/>
    </row>
    <row r="17" spans="1:15">
      <c r="A17" s="16"/>
      <c r="B17" s="11" t="s">
        <v>14</v>
      </c>
      <c r="C17" s="27"/>
      <c r="D17" s="27"/>
      <c r="E17" s="27"/>
      <c r="F17" s="27">
        <v>11.262466100274921</v>
      </c>
      <c r="G17" s="27">
        <v>14.283445391497699</v>
      </c>
      <c r="H17" s="27">
        <v>14.127514822684137</v>
      </c>
      <c r="I17" s="27">
        <v>16.308667483486527</v>
      </c>
      <c r="J17" s="36">
        <v>16.252669998548345</v>
      </c>
      <c r="K17" s="45">
        <v>5</v>
      </c>
      <c r="L17" s="18"/>
    </row>
    <row r="18" spans="1:15">
      <c r="A18" s="16"/>
      <c r="B18" s="11" t="s">
        <v>16</v>
      </c>
      <c r="C18" s="27"/>
      <c r="D18" s="27"/>
      <c r="E18" s="27"/>
      <c r="F18" s="27">
        <v>11.283381209838709</v>
      </c>
      <c r="G18" s="27">
        <v>12.172157861756027</v>
      </c>
      <c r="H18" s="27">
        <v>9.1539643781478492</v>
      </c>
      <c r="I18" s="27">
        <v>9.1478124796244362</v>
      </c>
      <c r="J18" s="36">
        <v>15.088348938510295</v>
      </c>
      <c r="K18" s="45">
        <v>6</v>
      </c>
      <c r="L18" s="18"/>
    </row>
    <row r="19" spans="1:15">
      <c r="A19" s="16"/>
      <c r="B19" s="11" t="s">
        <v>8</v>
      </c>
      <c r="C19" s="27">
        <v>22.621416929788232</v>
      </c>
      <c r="D19" s="27">
        <v>20.631931674664475</v>
      </c>
      <c r="E19" s="27">
        <v>21.492079952155997</v>
      </c>
      <c r="F19" s="27">
        <v>15.144752136752135</v>
      </c>
      <c r="G19" s="27">
        <v>18.137859167919334</v>
      </c>
      <c r="H19" s="27">
        <v>16.472808285315779</v>
      </c>
      <c r="I19" s="27">
        <v>16.995522837070201</v>
      </c>
      <c r="J19" s="36">
        <v>14.624121378906018</v>
      </c>
      <c r="K19" s="45">
        <v>7</v>
      </c>
      <c r="L19" s="18"/>
    </row>
    <row r="20" spans="1:15">
      <c r="A20" s="16"/>
      <c r="B20" s="12" t="s">
        <v>5</v>
      </c>
      <c r="C20" s="50">
        <v>12.351638770469956</v>
      </c>
      <c r="D20" s="50">
        <v>11.472998165021101</v>
      </c>
      <c r="E20" s="50">
        <v>11.124977029073783</v>
      </c>
      <c r="F20" s="50">
        <v>7.5049657834840762</v>
      </c>
      <c r="G20" s="50">
        <v>9.3904325231161927</v>
      </c>
      <c r="H20" s="50">
        <v>13.820569712735439</v>
      </c>
      <c r="I20" s="50">
        <v>10.285499472522531</v>
      </c>
      <c r="J20" s="50">
        <v>14.525951642235762</v>
      </c>
      <c r="K20" s="107">
        <v>8</v>
      </c>
      <c r="L20" s="18"/>
    </row>
    <row r="21" spans="1:15">
      <c r="A21" s="16"/>
      <c r="B21" s="11" t="s">
        <v>19</v>
      </c>
      <c r="C21" s="53"/>
      <c r="D21" s="53"/>
      <c r="E21" s="53"/>
      <c r="F21" s="53">
        <v>11.114983774420883</v>
      </c>
      <c r="G21" s="53">
        <v>12.181169218774745</v>
      </c>
      <c r="H21" s="53">
        <v>7.6565583263332115</v>
      </c>
      <c r="I21" s="53">
        <v>10.24312218762253</v>
      </c>
      <c r="J21" s="36">
        <v>14.478358137147989</v>
      </c>
      <c r="K21" s="108">
        <v>9</v>
      </c>
      <c r="L21" s="18"/>
    </row>
    <row r="22" spans="1:15">
      <c r="A22" s="16"/>
      <c r="B22" s="11" t="s">
        <v>21</v>
      </c>
      <c r="C22" s="53">
        <v>13.47276984714513</v>
      </c>
      <c r="D22" s="53">
        <v>12.990970774240212</v>
      </c>
      <c r="E22" s="53">
        <v>12.252208741037624</v>
      </c>
      <c r="F22" s="53">
        <v>7.3507835122754672</v>
      </c>
      <c r="G22" s="53">
        <v>6.567363404590723</v>
      </c>
      <c r="H22" s="53">
        <v>4.1815833522488193</v>
      </c>
      <c r="I22" s="53">
        <v>10.406715215097877</v>
      </c>
      <c r="J22" s="36">
        <v>14.027169737974695</v>
      </c>
      <c r="K22" s="108">
        <v>10</v>
      </c>
      <c r="L22" s="18"/>
    </row>
    <row r="23" spans="1:15">
      <c r="A23" s="16"/>
      <c r="B23" s="11" t="s">
        <v>18</v>
      </c>
      <c r="C23" s="27"/>
      <c r="D23" s="27"/>
      <c r="E23" s="27"/>
      <c r="F23" s="27">
        <v>11.116439274407284</v>
      </c>
      <c r="G23" s="27">
        <v>7.4449629943902336</v>
      </c>
      <c r="H23" s="27">
        <v>8.8456587799731956</v>
      </c>
      <c r="I23" s="27">
        <v>5.6441289421622249</v>
      </c>
      <c r="J23" s="36">
        <v>13.6081196509622</v>
      </c>
      <c r="K23" s="45">
        <v>11</v>
      </c>
      <c r="L23" s="18"/>
      <c r="N23" s="23"/>
      <c r="O23" s="34"/>
    </row>
    <row r="24" spans="1:15">
      <c r="A24" s="16"/>
      <c r="B24" s="11" t="s">
        <v>25</v>
      </c>
      <c r="C24" s="53">
        <v>11.90743927399747</v>
      </c>
      <c r="D24" s="53">
        <v>9.0671036833478809</v>
      </c>
      <c r="E24" s="53">
        <v>8.8020019484444525</v>
      </c>
      <c r="F24" s="53">
        <v>7.4090888547410287</v>
      </c>
      <c r="G24" s="53">
        <v>8.3211230984309541</v>
      </c>
      <c r="H24" s="53">
        <v>9.9264612989472223</v>
      </c>
      <c r="I24" s="53">
        <v>13.648540660916971</v>
      </c>
      <c r="J24" s="36">
        <v>13.487766387860944</v>
      </c>
      <c r="K24" s="108">
        <v>12</v>
      </c>
      <c r="L24" s="18"/>
      <c r="N24" s="23"/>
      <c r="O24" s="34"/>
    </row>
    <row r="25" spans="1:15">
      <c r="A25" s="16"/>
      <c r="B25" s="11" t="s">
        <v>26</v>
      </c>
      <c r="C25" s="53">
        <v>15.255341210471741</v>
      </c>
      <c r="D25" s="53">
        <v>13.170345639241329</v>
      </c>
      <c r="E25" s="53">
        <v>14.936111356750443</v>
      </c>
      <c r="F25" s="53">
        <v>11.590847389907953</v>
      </c>
      <c r="G25" s="53">
        <v>12.852072086595909</v>
      </c>
      <c r="H25" s="53">
        <v>10.84035411326755</v>
      </c>
      <c r="I25" s="53">
        <v>16.553534308413273</v>
      </c>
      <c r="J25" s="36">
        <v>13.395133249940288</v>
      </c>
      <c r="K25" s="108">
        <v>13</v>
      </c>
      <c r="L25" s="18"/>
    </row>
    <row r="26" spans="1:15">
      <c r="A26" s="16"/>
      <c r="B26" s="11" t="s">
        <v>6</v>
      </c>
      <c r="C26" s="27">
        <v>5.0184880538728809</v>
      </c>
      <c r="D26" s="27">
        <v>3.9297277384148308</v>
      </c>
      <c r="E26" s="27">
        <v>8.835753099364176</v>
      </c>
      <c r="F26" s="27">
        <v>7.7898062503088976</v>
      </c>
      <c r="G26" s="27">
        <v>10.147568815150377</v>
      </c>
      <c r="H26" s="27">
        <v>8.5006252026119551</v>
      </c>
      <c r="I26" s="27">
        <v>15.288171291786359</v>
      </c>
      <c r="J26" s="36">
        <v>13.282114770904361</v>
      </c>
      <c r="K26" s="45">
        <v>14</v>
      </c>
      <c r="L26" s="18"/>
    </row>
    <row r="27" spans="1:15">
      <c r="A27" s="16"/>
      <c r="B27" s="12" t="s">
        <v>28</v>
      </c>
      <c r="C27" s="28">
        <v>12.49198685506552</v>
      </c>
      <c r="D27" s="28">
        <v>11.672919059257673</v>
      </c>
      <c r="E27" s="28">
        <v>11.002583300790151</v>
      </c>
      <c r="F27" s="28">
        <v>9.5069725584040405</v>
      </c>
      <c r="G27" s="28">
        <v>9.6898197396940713</v>
      </c>
      <c r="H27" s="28">
        <v>9.2818935046819302</v>
      </c>
      <c r="I27" s="28">
        <v>11.040760412121395</v>
      </c>
      <c r="J27" s="50">
        <v>12.955638898149003</v>
      </c>
      <c r="K27" s="45"/>
      <c r="L27" s="18"/>
    </row>
    <row r="28" spans="1:15">
      <c r="A28" s="16"/>
      <c r="B28" s="11" t="s">
        <v>22</v>
      </c>
      <c r="C28" s="27">
        <v>15.12242854855142</v>
      </c>
      <c r="D28" s="27">
        <v>13.359739671393786</v>
      </c>
      <c r="E28" s="27">
        <v>11.098871400488926</v>
      </c>
      <c r="F28" s="27">
        <v>8.430542679956341</v>
      </c>
      <c r="G28" s="27">
        <v>10.394865987164968</v>
      </c>
      <c r="H28" s="27">
        <v>8.0154140781914158</v>
      </c>
      <c r="I28" s="27">
        <v>10.558484237582611</v>
      </c>
      <c r="J28" s="36">
        <v>12.871993163001093</v>
      </c>
      <c r="K28" s="45">
        <v>15</v>
      </c>
      <c r="L28" s="18"/>
    </row>
    <row r="29" spans="1:15">
      <c r="A29" s="16"/>
      <c r="B29" s="11" t="s">
        <v>24</v>
      </c>
      <c r="C29" s="27">
        <v>13.894446606310428</v>
      </c>
      <c r="D29" s="27">
        <v>10.886017621678484</v>
      </c>
      <c r="E29" s="27">
        <v>13.023926322627744</v>
      </c>
      <c r="F29" s="27">
        <v>8.9418430261623065</v>
      </c>
      <c r="G29" s="27">
        <v>8.5207196309857078</v>
      </c>
      <c r="H29" s="27">
        <v>9.736317591333302</v>
      </c>
      <c r="I29" s="27">
        <v>9.8164590583363136</v>
      </c>
      <c r="J29" s="36">
        <v>12.406217360876235</v>
      </c>
      <c r="K29" s="45">
        <v>16</v>
      </c>
      <c r="L29" s="18"/>
    </row>
    <row r="30" spans="1:15">
      <c r="A30" s="16"/>
      <c r="B30" s="11" t="s">
        <v>20</v>
      </c>
      <c r="C30" s="27">
        <v>13.69472267193273</v>
      </c>
      <c r="D30" s="27">
        <v>13.348640433592967</v>
      </c>
      <c r="E30" s="27">
        <v>10.25428759714832</v>
      </c>
      <c r="F30" s="27">
        <v>11.139054413569998</v>
      </c>
      <c r="G30" s="27">
        <v>10.300464495681462</v>
      </c>
      <c r="H30" s="27">
        <v>11.293080904010793</v>
      </c>
      <c r="I30" s="27">
        <v>14.444295538250145</v>
      </c>
      <c r="J30" s="36">
        <v>11.553446967523071</v>
      </c>
      <c r="K30" s="45">
        <v>17</v>
      </c>
      <c r="L30" s="18"/>
    </row>
    <row r="31" spans="1:15">
      <c r="A31" s="16"/>
      <c r="B31" s="11" t="s">
        <v>4</v>
      </c>
      <c r="C31" s="27"/>
      <c r="D31" s="27"/>
      <c r="E31" s="27"/>
      <c r="F31" s="27">
        <v>10.793890348937058</v>
      </c>
      <c r="G31" s="27">
        <v>10.333379264085359</v>
      </c>
      <c r="H31" s="27">
        <v>7.9596088948603132</v>
      </c>
      <c r="I31" s="27">
        <v>12.955129043159101</v>
      </c>
      <c r="J31" s="36">
        <v>11.347186715763304</v>
      </c>
      <c r="K31" s="45">
        <v>18</v>
      </c>
      <c r="L31" s="18"/>
    </row>
    <row r="32" spans="1:15">
      <c r="A32" s="16"/>
      <c r="B32" s="11" t="s">
        <v>23</v>
      </c>
      <c r="C32" s="27">
        <v>11.605856053929973</v>
      </c>
      <c r="D32" s="27">
        <v>10.603651805568028</v>
      </c>
      <c r="E32" s="27">
        <v>13.94600795522282</v>
      </c>
      <c r="F32" s="27">
        <v>10.169809426194568</v>
      </c>
      <c r="G32" s="27">
        <v>10.041626583473438</v>
      </c>
      <c r="H32" s="27">
        <v>7.6813913069423618</v>
      </c>
      <c r="I32" s="27">
        <v>10.528518760229204</v>
      </c>
      <c r="J32" s="36">
        <v>10.040435944604491</v>
      </c>
      <c r="K32" s="45">
        <v>19</v>
      </c>
      <c r="L32" s="18"/>
    </row>
    <row r="33" spans="1:14">
      <c r="A33" s="16"/>
      <c r="B33" s="11" t="s">
        <v>27</v>
      </c>
      <c r="C33" s="27">
        <v>14.690558324186071</v>
      </c>
      <c r="D33" s="27">
        <v>19.607444014220622</v>
      </c>
      <c r="E33" s="27">
        <v>12.25970583982911</v>
      </c>
      <c r="F33" s="27">
        <v>11.939377270633988</v>
      </c>
      <c r="G33" s="27">
        <v>7.058182901931076</v>
      </c>
      <c r="H33" s="27">
        <v>5.3137224336681381</v>
      </c>
      <c r="I33" s="27">
        <v>6.3971566487002809</v>
      </c>
      <c r="J33" s="36">
        <v>9.8038542617376478</v>
      </c>
      <c r="K33" s="45">
        <v>20</v>
      </c>
      <c r="L33" s="18"/>
    </row>
    <row r="34" spans="1:14">
      <c r="A34" s="16"/>
      <c r="B34" s="11" t="s">
        <v>17</v>
      </c>
      <c r="C34" s="27"/>
      <c r="D34" s="27"/>
      <c r="E34" s="27"/>
      <c r="F34" s="27">
        <v>12.204533580093038</v>
      </c>
      <c r="G34" s="27">
        <v>15.811978835333869</v>
      </c>
      <c r="H34" s="27">
        <v>14.405736338253611</v>
      </c>
      <c r="I34" s="27">
        <v>16.037241475684741</v>
      </c>
      <c r="J34" s="36">
        <v>9.1121002392775381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7.1401350174216036</v>
      </c>
      <c r="G35" s="27">
        <v>4.0216676044517774</v>
      </c>
      <c r="H35" s="27">
        <v>5.8253430124996459</v>
      </c>
      <c r="I35" s="27">
        <v>4.7247652680379577</v>
      </c>
      <c r="J35" s="36">
        <v>6.4905556448096213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10.446772338616928</v>
      </c>
      <c r="G36" s="27">
        <v>8.5280098435496576</v>
      </c>
      <c r="H36" s="27">
        <v>5.0767563207380721</v>
      </c>
      <c r="I36" s="27">
        <v>4.2577147623019185</v>
      </c>
      <c r="J36" s="36">
        <v>6.421992852100737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5.0017212691491189</v>
      </c>
      <c r="G37" s="27">
        <v>5.6124259547402611</v>
      </c>
      <c r="H37" s="27">
        <v>2.0469362892753389</v>
      </c>
      <c r="I37" s="27">
        <v>4.8457590079788586</v>
      </c>
      <c r="J37" s="36">
        <v>3.0827835375431984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J16" sqref="J1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6.4567648214418449</v>
      </c>
      <c r="D13" s="27">
        <v>4.6821375525381601</v>
      </c>
      <c r="E13" s="27">
        <v>3.7819775782141525</v>
      </c>
      <c r="F13" s="27">
        <v>4.4632551795996935</v>
      </c>
      <c r="G13" s="27">
        <v>3.1462478663863545</v>
      </c>
      <c r="H13" s="27">
        <v>4.3896730872910847</v>
      </c>
      <c r="I13" s="27">
        <v>6.5000064354678866</v>
      </c>
      <c r="J13" s="36">
        <v>8.6107190102800217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4.1451028552316123</v>
      </c>
      <c r="G14" s="27">
        <v>6.4788641690222457</v>
      </c>
      <c r="H14" s="27">
        <v>4.1321222712036736</v>
      </c>
      <c r="I14" s="27">
        <v>4.24265677439102</v>
      </c>
      <c r="J14" s="36">
        <v>7.2196037166866951</v>
      </c>
      <c r="K14" s="45">
        <v>2</v>
      </c>
      <c r="L14" s="18"/>
    </row>
    <row r="15" spans="1:15">
      <c r="A15" s="16"/>
      <c r="B15" s="12" t="s">
        <v>5</v>
      </c>
      <c r="C15" s="50">
        <v>5.1844139169130141</v>
      </c>
      <c r="D15" s="50">
        <v>5.9147360604957422</v>
      </c>
      <c r="E15" s="50">
        <v>5.7368498857381676</v>
      </c>
      <c r="F15" s="50">
        <v>2.7088966728824571</v>
      </c>
      <c r="G15" s="50">
        <v>3.1263214410460032</v>
      </c>
      <c r="H15" s="50">
        <v>3.7829381469437209</v>
      </c>
      <c r="I15" s="50">
        <v>3.7599726409163758</v>
      </c>
      <c r="J15" s="50">
        <v>6.4750482615766281</v>
      </c>
      <c r="K15" s="107">
        <v>3</v>
      </c>
      <c r="L15" s="18"/>
    </row>
    <row r="16" spans="1:15">
      <c r="A16" s="16"/>
      <c r="B16" s="11" t="s">
        <v>25</v>
      </c>
      <c r="C16" s="27">
        <v>6.2109745068763296</v>
      </c>
      <c r="D16" s="27">
        <v>4.5951366479536695</v>
      </c>
      <c r="E16" s="27">
        <v>3.6571566329416694</v>
      </c>
      <c r="F16" s="27">
        <v>2.6781388411823195</v>
      </c>
      <c r="G16" s="27">
        <v>3.1049722262410686</v>
      </c>
      <c r="H16" s="27">
        <v>3.7647828838627815</v>
      </c>
      <c r="I16" s="27">
        <v>5.7390536626780229</v>
      </c>
      <c r="J16" s="36">
        <v>5.7307143657668504</v>
      </c>
      <c r="K16" s="45">
        <v>4</v>
      </c>
      <c r="L16" s="18"/>
    </row>
    <row r="17" spans="1:15">
      <c r="A17" s="16"/>
      <c r="B17" s="11" t="s">
        <v>8</v>
      </c>
      <c r="C17" s="49">
        <v>9.9914474285806509</v>
      </c>
      <c r="D17" s="49">
        <v>10.162951693066352</v>
      </c>
      <c r="E17" s="49">
        <v>8.4976599235154353</v>
      </c>
      <c r="F17" s="49">
        <v>5.6831452991452984</v>
      </c>
      <c r="G17" s="49">
        <v>6.5823997897836399</v>
      </c>
      <c r="H17" s="49">
        <v>5.5114263895638356</v>
      </c>
      <c r="I17" s="49">
        <v>7.9911417397481577</v>
      </c>
      <c r="J17" s="36">
        <v>5.6716942177476719</v>
      </c>
      <c r="K17" s="130">
        <v>5</v>
      </c>
      <c r="L17" s="18"/>
    </row>
    <row r="18" spans="1:15">
      <c r="A18" s="16"/>
      <c r="B18" s="11" t="s">
        <v>22</v>
      </c>
      <c r="C18" s="27">
        <v>5.8001157331221718</v>
      </c>
      <c r="D18" s="27">
        <v>5.2137517898602903</v>
      </c>
      <c r="E18" s="27">
        <v>2.9770241678338345</v>
      </c>
      <c r="F18" s="27">
        <v>2.5574879802998192</v>
      </c>
      <c r="G18" s="27">
        <v>4.2923744809362026</v>
      </c>
      <c r="H18" s="27">
        <v>2.296323975897987</v>
      </c>
      <c r="I18" s="27">
        <v>3.8667579164952643</v>
      </c>
      <c r="J18" s="36">
        <v>5.1005318270645725</v>
      </c>
      <c r="K18" s="45">
        <v>6</v>
      </c>
      <c r="L18" s="18"/>
    </row>
    <row r="19" spans="1:15">
      <c r="A19" s="16"/>
      <c r="B19" s="12" t="s">
        <v>28</v>
      </c>
      <c r="C19" s="28">
        <v>5.4185659683553213</v>
      </c>
      <c r="D19" s="28">
        <v>5.1292713881642742</v>
      </c>
      <c r="E19" s="28">
        <v>4.4452954536669358</v>
      </c>
      <c r="F19" s="28">
        <v>3.7746087092618992</v>
      </c>
      <c r="G19" s="28">
        <v>3.520842489939604</v>
      </c>
      <c r="H19" s="28">
        <v>3.020428271501467</v>
      </c>
      <c r="I19" s="28">
        <v>4.2219844946040901</v>
      </c>
      <c r="J19" s="50">
        <v>4.6865683032624634</v>
      </c>
      <c r="K19" s="45"/>
      <c r="L19" s="18"/>
    </row>
    <row r="20" spans="1:15">
      <c r="A20" s="16"/>
      <c r="B20" s="11" t="s">
        <v>12</v>
      </c>
      <c r="C20" s="28"/>
      <c r="D20" s="28"/>
      <c r="E20" s="28"/>
      <c r="F20" s="27">
        <v>6.5918117934616562</v>
      </c>
      <c r="G20" s="27">
        <v>6.2486724190390888</v>
      </c>
      <c r="H20" s="27">
        <v>3.0811479614931954</v>
      </c>
      <c r="I20" s="27">
        <v>7.2235435727388992</v>
      </c>
      <c r="J20" s="36">
        <v>4.6694294245353847</v>
      </c>
      <c r="K20" s="45">
        <v>7</v>
      </c>
      <c r="L20" s="18"/>
    </row>
    <row r="21" spans="1:15">
      <c r="A21" s="16"/>
      <c r="B21" s="11" t="s">
        <v>26</v>
      </c>
      <c r="C21" s="53">
        <v>5.821880335348645</v>
      </c>
      <c r="D21" s="53">
        <v>4.7339224184047799</v>
      </c>
      <c r="E21" s="53">
        <v>7.1274135495035749</v>
      </c>
      <c r="F21" s="53">
        <v>4.8537253475738611</v>
      </c>
      <c r="G21" s="53">
        <v>4.4841894147403121</v>
      </c>
      <c r="H21" s="53">
        <v>4.4185157977037006</v>
      </c>
      <c r="I21" s="53">
        <v>6.8100794881716871</v>
      </c>
      <c r="J21" s="36">
        <v>4.5626543904474932</v>
      </c>
      <c r="K21" s="45">
        <v>8</v>
      </c>
      <c r="L21" s="18"/>
    </row>
    <row r="22" spans="1:15">
      <c r="A22" s="16"/>
      <c r="B22" s="11" t="s">
        <v>21</v>
      </c>
      <c r="C22" s="27">
        <v>5.9459304893198572</v>
      </c>
      <c r="D22" s="27">
        <v>5.5720629184428816</v>
      </c>
      <c r="E22" s="27">
        <v>3.7849456053324655</v>
      </c>
      <c r="F22" s="27">
        <v>1.8994812006391064</v>
      </c>
      <c r="G22" s="27">
        <v>1.9172552295834016</v>
      </c>
      <c r="H22" s="27">
        <v>0.74181888654823591</v>
      </c>
      <c r="I22" s="27">
        <v>3.3744578595709762</v>
      </c>
      <c r="J22" s="36">
        <v>4.3981909980285625</v>
      </c>
      <c r="K22" s="108">
        <v>9</v>
      </c>
      <c r="L22" s="18"/>
    </row>
    <row r="23" spans="1:15">
      <c r="A23" s="16"/>
      <c r="B23" s="11" t="s">
        <v>4</v>
      </c>
      <c r="C23" s="27"/>
      <c r="D23" s="27"/>
      <c r="E23" s="27"/>
      <c r="F23" s="27">
        <v>4.74486742473524</v>
      </c>
      <c r="G23" s="27">
        <v>4.6532184891209116</v>
      </c>
      <c r="H23" s="27">
        <v>3.6008754205219971</v>
      </c>
      <c r="I23" s="27">
        <v>6.8531130444220265</v>
      </c>
      <c r="J23" s="36">
        <v>4.3129207026760801</v>
      </c>
      <c r="K23" s="45">
        <v>10</v>
      </c>
      <c r="L23" s="18"/>
      <c r="N23" s="23"/>
      <c r="O23" s="34"/>
    </row>
    <row r="24" spans="1:15">
      <c r="A24" s="16"/>
      <c r="B24" s="11" t="s">
        <v>24</v>
      </c>
      <c r="C24" s="27">
        <v>5.1772290081856287</v>
      </c>
      <c r="D24" s="27">
        <v>4.3162872529078564</v>
      </c>
      <c r="E24" s="27">
        <v>5.5907664549421634</v>
      </c>
      <c r="F24" s="27">
        <v>3.48423410912996</v>
      </c>
      <c r="G24" s="27">
        <v>2.0536741476322748</v>
      </c>
      <c r="H24" s="27">
        <v>2.5806640716597098</v>
      </c>
      <c r="I24" s="27">
        <v>3.4097635541678861</v>
      </c>
      <c r="J24" s="36">
        <v>3.8650040523034312</v>
      </c>
      <c r="K24" s="45">
        <v>11</v>
      </c>
      <c r="L24" s="18"/>
      <c r="N24" s="23"/>
      <c r="O24" s="34"/>
    </row>
    <row r="25" spans="1:15">
      <c r="A25" s="16"/>
      <c r="B25" s="11" t="s">
        <v>18</v>
      </c>
      <c r="C25" s="27"/>
      <c r="D25" s="27"/>
      <c r="E25" s="27"/>
      <c r="F25" s="27">
        <v>4.8077220555022739</v>
      </c>
      <c r="G25" s="27">
        <v>2.8647527459576674</v>
      </c>
      <c r="H25" s="27">
        <v>2.414221703225008</v>
      </c>
      <c r="I25" s="27">
        <v>1.4357077897168669</v>
      </c>
      <c r="J25" s="36">
        <v>3.4422262046326222</v>
      </c>
      <c r="K25" s="45">
        <v>12</v>
      </c>
      <c r="L25" s="18"/>
    </row>
    <row r="26" spans="1:15">
      <c r="A26" s="16"/>
      <c r="B26" s="11" t="s">
        <v>23</v>
      </c>
      <c r="C26" s="27">
        <v>5.9113335858010272</v>
      </c>
      <c r="D26" s="27">
        <v>4.6699519184215301</v>
      </c>
      <c r="E26" s="27">
        <v>6.1330569124588088</v>
      </c>
      <c r="F26" s="27">
        <v>3.9296966619744729</v>
      </c>
      <c r="G26" s="27">
        <v>4.273962257365568</v>
      </c>
      <c r="H26" s="27">
        <v>2.5212403308941451</v>
      </c>
      <c r="I26" s="27">
        <v>4.3995394082694679</v>
      </c>
      <c r="J26" s="36">
        <v>3.4011315122696186</v>
      </c>
      <c r="K26" s="45">
        <v>13</v>
      </c>
      <c r="L26" s="18"/>
    </row>
    <row r="27" spans="1:15">
      <c r="A27" s="16"/>
      <c r="B27" s="11" t="s">
        <v>14</v>
      </c>
      <c r="C27" s="27"/>
      <c r="D27" s="27"/>
      <c r="E27" s="27"/>
      <c r="F27" s="27">
        <v>3.490197782011581</v>
      </c>
      <c r="G27" s="27">
        <v>5.1204404679972466</v>
      </c>
      <c r="H27" s="27">
        <v>4.2828152237841159</v>
      </c>
      <c r="I27" s="27">
        <v>3.9853876654173241</v>
      </c>
      <c r="J27" s="36">
        <v>3.3271811036685257</v>
      </c>
      <c r="K27" s="45">
        <v>14</v>
      </c>
      <c r="L27" s="18"/>
    </row>
    <row r="28" spans="1:15">
      <c r="A28" s="16"/>
      <c r="B28" s="11" t="s">
        <v>9</v>
      </c>
      <c r="C28" s="27">
        <v>7.9330575282530607</v>
      </c>
      <c r="D28" s="27">
        <v>7.8756855405644473</v>
      </c>
      <c r="E28" s="27">
        <v>6.5778258966621355</v>
      </c>
      <c r="F28" s="27">
        <v>4.2579534352843309</v>
      </c>
      <c r="G28" s="27">
        <v>3.9196557827117182</v>
      </c>
      <c r="H28" s="27">
        <v>2.7403845153396191</v>
      </c>
      <c r="I28" s="27">
        <v>1.6873616111633829</v>
      </c>
      <c r="J28" s="36">
        <v>3.1058733782000991</v>
      </c>
      <c r="K28" s="45">
        <v>15</v>
      </c>
      <c r="L28" s="18"/>
    </row>
    <row r="29" spans="1:15">
      <c r="A29" s="16"/>
      <c r="B29" s="11" t="s">
        <v>19</v>
      </c>
      <c r="C29" s="27"/>
      <c r="D29" s="27"/>
      <c r="E29" s="27"/>
      <c r="F29" s="27">
        <v>3.0613403463745272</v>
      </c>
      <c r="G29" s="27">
        <v>2.1946911279221335</v>
      </c>
      <c r="H29" s="27">
        <v>0.57210455943972505</v>
      </c>
      <c r="I29" s="27">
        <v>0.60059623958292274</v>
      </c>
      <c r="J29" s="36">
        <v>2.9914923984861121</v>
      </c>
      <c r="K29" s="45">
        <v>16</v>
      </c>
      <c r="L29" s="18"/>
    </row>
    <row r="30" spans="1:15">
      <c r="A30" s="16"/>
      <c r="B30" s="11" t="s">
        <v>20</v>
      </c>
      <c r="C30" s="27">
        <v>2.4513670210978473</v>
      </c>
      <c r="D30" s="27">
        <v>5.0771878634421874</v>
      </c>
      <c r="E30" s="27">
        <v>3.5014242066107149</v>
      </c>
      <c r="F30" s="27">
        <v>4.0786856863542571</v>
      </c>
      <c r="G30" s="27">
        <v>2.8808748329908194</v>
      </c>
      <c r="H30" s="27">
        <v>1.1993489690863546</v>
      </c>
      <c r="I30" s="27">
        <v>5.02445380580013</v>
      </c>
      <c r="J30" s="36">
        <v>2.8250722170145202</v>
      </c>
      <c r="K30" s="45">
        <v>17</v>
      </c>
      <c r="L30" s="18"/>
    </row>
    <row r="31" spans="1:15">
      <c r="A31" s="16"/>
      <c r="B31" s="11" t="s">
        <v>16</v>
      </c>
      <c r="C31" s="27"/>
      <c r="D31" s="27"/>
      <c r="E31" s="27"/>
      <c r="F31" s="27">
        <v>4.272236397080639</v>
      </c>
      <c r="G31" s="27">
        <v>4.0126712619934564</v>
      </c>
      <c r="H31" s="27">
        <v>1.8256698225560704</v>
      </c>
      <c r="I31" s="27">
        <v>1.8321705679076741</v>
      </c>
      <c r="J31" s="36">
        <v>2.7912765372425867</v>
      </c>
      <c r="K31" s="45">
        <v>18</v>
      </c>
      <c r="L31" s="18"/>
    </row>
    <row r="32" spans="1:15">
      <c r="A32" s="16"/>
      <c r="B32" s="11" t="s">
        <v>27</v>
      </c>
      <c r="C32" s="27">
        <v>3.330802739655407</v>
      </c>
      <c r="D32" s="27">
        <v>5.9466481229779475</v>
      </c>
      <c r="E32" s="27">
        <v>2.0187246803657999</v>
      </c>
      <c r="F32" s="27">
        <v>2.7573354726939137</v>
      </c>
      <c r="G32" s="27">
        <v>1.7977956843990495</v>
      </c>
      <c r="H32" s="27">
        <v>1.6616935875098695</v>
      </c>
      <c r="I32" s="27">
        <v>1.0862130722521663</v>
      </c>
      <c r="J32" s="36">
        <v>2.2658325996882343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>
        <v>3.4290366509504233</v>
      </c>
      <c r="G33" s="27">
        <v>4.0931306259118605</v>
      </c>
      <c r="H33" s="27">
        <v>2.0984932738982551</v>
      </c>
      <c r="I33" s="27">
        <v>3.1498043599776406</v>
      </c>
      <c r="J33" s="36">
        <v>2.008902153497826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4.38084404220211</v>
      </c>
      <c r="G34" s="27">
        <v>2.6299296807171073</v>
      </c>
      <c r="H34" s="27">
        <v>1.736154873837312</v>
      </c>
      <c r="I34" s="27">
        <v>0.43965209102823771</v>
      </c>
      <c r="J34" s="36">
        <v>1.3295314957785151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2.3301393728223001</v>
      </c>
      <c r="G35" s="27">
        <v>0.61130873475304459</v>
      </c>
      <c r="H35" s="27">
        <v>1.1429054403050249</v>
      </c>
      <c r="I35" s="27">
        <v>0.79248188254196739</v>
      </c>
      <c r="J35" s="36">
        <v>1.2454767314651183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>
        <v>1.2952550347122609</v>
      </c>
      <c r="G36" s="27">
        <v>1.555974121693555</v>
      </c>
      <c r="H36" s="27">
        <v>0.46989838949355389</v>
      </c>
      <c r="I36" s="27">
        <v>1.2578136911114499</v>
      </c>
      <c r="J36" s="36">
        <v>0.96999685830977067</v>
      </c>
      <c r="K36" s="45">
        <v>23</v>
      </c>
      <c r="L36" s="18"/>
    </row>
    <row r="37" spans="1:14">
      <c r="A37" s="16"/>
      <c r="B37" s="11" t="s">
        <v>6</v>
      </c>
      <c r="C37" s="27">
        <v>1.9747816795301496</v>
      </c>
      <c r="D37" s="27">
        <v>1.5417607200940053</v>
      </c>
      <c r="E37" s="27">
        <v>2.378090526094327</v>
      </c>
      <c r="F37" s="27">
        <v>2.3960170203559805</v>
      </c>
      <c r="G37" s="27">
        <v>2.0373533036498541</v>
      </c>
      <c r="H37" s="27">
        <v>1.311536145973232</v>
      </c>
      <c r="I37" s="27">
        <v>1.5075661539597107</v>
      </c>
      <c r="J37" s="36">
        <v>0.85666068369373083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M23" sqref="M2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19</v>
      </c>
      <c r="C13" s="27"/>
      <c r="D13" s="27"/>
      <c r="E13" s="27"/>
      <c r="F13" s="27">
        <v>8.4843011911080151</v>
      </c>
      <c r="G13" s="27">
        <v>9.482634701360718</v>
      </c>
      <c r="H13" s="27">
        <v>6.1795742269629725</v>
      </c>
      <c r="I13" s="27">
        <v>9.0523027005047503</v>
      </c>
      <c r="J13" s="36">
        <v>12.740955160690229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7.4925893680090487</v>
      </c>
      <c r="G14" s="27">
        <v>9.065901840688344</v>
      </c>
      <c r="H14" s="27">
        <v>8.4541791107188669</v>
      </c>
      <c r="I14" s="27">
        <v>11.773086946119143</v>
      </c>
      <c r="J14" s="36">
        <v>12.038345713295435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>
        <v>7.6493914858946948</v>
      </c>
      <c r="G15" s="27">
        <v>9.2158517472400661</v>
      </c>
      <c r="H15" s="27">
        <v>5.884057096297191</v>
      </c>
      <c r="I15" s="27">
        <v>10.921106693749531</v>
      </c>
      <c r="J15" s="36">
        <v>10.498285887235244</v>
      </c>
      <c r="K15" s="45">
        <v>3</v>
      </c>
      <c r="L15" s="18"/>
    </row>
    <row r="16" spans="1:15">
      <c r="A16" s="16"/>
      <c r="B16" s="11" t="s">
        <v>16</v>
      </c>
      <c r="C16" s="27"/>
      <c r="D16" s="27"/>
      <c r="E16" s="27"/>
      <c r="F16" s="27">
        <v>5.6195266334148926</v>
      </c>
      <c r="G16" s="27">
        <v>8.109418740494192</v>
      </c>
      <c r="H16" s="27">
        <v>5.56849255826641</v>
      </c>
      <c r="I16" s="27">
        <v>4.0170828714872533</v>
      </c>
      <c r="J16" s="36">
        <v>9.9706227116828963</v>
      </c>
      <c r="K16" s="45">
        <v>4</v>
      </c>
      <c r="L16" s="18"/>
    </row>
    <row r="17" spans="1:15">
      <c r="A17" s="16"/>
      <c r="B17" s="11" t="s">
        <v>21</v>
      </c>
      <c r="C17" s="27">
        <v>1.9647776122105971</v>
      </c>
      <c r="D17" s="27">
        <v>1.5640192771850432</v>
      </c>
      <c r="E17" s="27">
        <v>1.4143680905964069</v>
      </c>
      <c r="F17" s="27">
        <v>3.4114758266823033</v>
      </c>
      <c r="G17" s="27">
        <v>3.4473613531121066</v>
      </c>
      <c r="H17" s="27">
        <v>3.3412048301522139</v>
      </c>
      <c r="I17" s="27">
        <v>7.0160786152463572</v>
      </c>
      <c r="J17" s="36">
        <v>9.2341706542765376</v>
      </c>
      <c r="K17" s="45">
        <v>5</v>
      </c>
      <c r="L17" s="18"/>
    </row>
    <row r="18" spans="1:15">
      <c r="A18" s="16"/>
      <c r="B18" s="11" t="s">
        <v>18</v>
      </c>
      <c r="C18" s="27"/>
      <c r="D18" s="27"/>
      <c r="E18" s="27"/>
      <c r="F18" s="27">
        <v>7.2249894296115249</v>
      </c>
      <c r="G18" s="27">
        <v>4.5156272097298826</v>
      </c>
      <c r="H18" s="27">
        <v>6.8658023593731352</v>
      </c>
      <c r="I18" s="27">
        <v>4.6411592553801331</v>
      </c>
      <c r="J18" s="36">
        <v>9.0575644396804371</v>
      </c>
      <c r="K18" s="45">
        <v>6</v>
      </c>
      <c r="L18" s="18"/>
    </row>
    <row r="19" spans="1:15">
      <c r="A19" s="16"/>
      <c r="B19" s="12" t="s">
        <v>5</v>
      </c>
      <c r="C19" s="50">
        <v>1.0945640779830064</v>
      </c>
      <c r="D19" s="50">
        <v>1.7258887867466453</v>
      </c>
      <c r="E19" s="50">
        <v>1.27538657845831</v>
      </c>
      <c r="F19" s="50">
        <v>4.6015660610642248</v>
      </c>
      <c r="G19" s="50">
        <v>6.4907896651193644</v>
      </c>
      <c r="H19" s="50">
        <v>9.5887028613213534</v>
      </c>
      <c r="I19" s="50">
        <v>6.9009127623969153</v>
      </c>
      <c r="J19" s="50">
        <v>8.8850193701404905</v>
      </c>
      <c r="K19" s="107">
        <v>7</v>
      </c>
      <c r="L19" s="18"/>
    </row>
    <row r="20" spans="1:15">
      <c r="A20" s="16"/>
      <c r="B20" s="11" t="s">
        <v>4</v>
      </c>
      <c r="C20" s="27"/>
      <c r="D20" s="27"/>
      <c r="E20" s="27"/>
      <c r="F20" s="27">
        <v>6.8780411646847606</v>
      </c>
      <c r="G20" s="27">
        <v>6.0384206407599894</v>
      </c>
      <c r="H20" s="27">
        <v>4.0120816429354926</v>
      </c>
      <c r="I20" s="27">
        <v>7.0770854967970473</v>
      </c>
      <c r="J20" s="36">
        <v>8.7951778971315999</v>
      </c>
      <c r="K20" s="45">
        <v>8</v>
      </c>
      <c r="L20" s="18"/>
    </row>
    <row r="21" spans="1:15">
      <c r="A21" s="16"/>
      <c r="B21" s="11" t="s">
        <v>25</v>
      </c>
      <c r="C21" s="53">
        <v>1.7902940028545686</v>
      </c>
      <c r="D21" s="53">
        <v>1.5651599557915481</v>
      </c>
      <c r="E21" s="53">
        <v>1.4997865790035612</v>
      </c>
      <c r="F21" s="53">
        <v>3.4545557262948563</v>
      </c>
      <c r="G21" s="53">
        <v>4.3159064762266208</v>
      </c>
      <c r="H21" s="53">
        <v>4.8422225865142474</v>
      </c>
      <c r="I21" s="53">
        <v>7.5973543743464296</v>
      </c>
      <c r="J21" s="36">
        <v>8.3126504968777191</v>
      </c>
      <c r="K21" s="108">
        <v>9</v>
      </c>
      <c r="L21" s="18"/>
    </row>
    <row r="22" spans="1:15">
      <c r="A22" s="16"/>
      <c r="B22" s="11" t="s">
        <v>11</v>
      </c>
      <c r="C22" s="49">
        <v>1.1126567626976456</v>
      </c>
      <c r="D22" s="49">
        <v>1.433462198860225</v>
      </c>
      <c r="E22" s="49">
        <v>1.5283659104293448</v>
      </c>
      <c r="F22" s="49">
        <v>5.8362223601142755</v>
      </c>
      <c r="G22" s="49">
        <v>6.4161747081539353</v>
      </c>
      <c r="H22" s="49">
        <v>4.7687023150190324</v>
      </c>
      <c r="I22" s="49">
        <v>6.7620219136875033</v>
      </c>
      <c r="J22" s="36">
        <v>8.0023057992328788</v>
      </c>
      <c r="K22" s="130">
        <v>10</v>
      </c>
      <c r="L22" s="18"/>
    </row>
    <row r="23" spans="1:15">
      <c r="A23" s="16"/>
      <c r="B23" s="11" t="s">
        <v>14</v>
      </c>
      <c r="C23" s="27"/>
      <c r="D23" s="27"/>
      <c r="E23" s="27"/>
      <c r="F23" s="27">
        <v>9.4255198992161926</v>
      </c>
      <c r="G23" s="27">
        <v>10.845465614908148</v>
      </c>
      <c r="H23" s="27">
        <v>10.055581753924898</v>
      </c>
      <c r="I23" s="27">
        <v>9.7977692679817174</v>
      </c>
      <c r="J23" s="36">
        <v>7.9670682897492808</v>
      </c>
      <c r="K23" s="45">
        <v>11</v>
      </c>
      <c r="L23" s="18"/>
      <c r="N23" s="23"/>
      <c r="O23" s="34"/>
    </row>
    <row r="24" spans="1:15">
      <c r="A24" s="16"/>
      <c r="B24" s="11" t="s">
        <v>22</v>
      </c>
      <c r="C24" s="27">
        <v>1.0646857767136708</v>
      </c>
      <c r="D24" s="27">
        <v>0.7043150801291127</v>
      </c>
      <c r="E24" s="27">
        <v>2.3067287466616246</v>
      </c>
      <c r="F24" s="27">
        <v>4.0656288990797398</v>
      </c>
      <c r="G24" s="27">
        <v>5.8344658361645907</v>
      </c>
      <c r="H24" s="27">
        <v>4.0601616142743708</v>
      </c>
      <c r="I24" s="27">
        <v>4.8653678114062906</v>
      </c>
      <c r="J24" s="36">
        <v>7.9177092424685052</v>
      </c>
      <c r="K24" s="45">
        <v>12</v>
      </c>
      <c r="L24" s="18"/>
      <c r="N24" s="23"/>
      <c r="O24" s="34"/>
    </row>
    <row r="25" spans="1:15">
      <c r="A25" s="16"/>
      <c r="B25" s="11" t="s">
        <v>23</v>
      </c>
      <c r="C25" s="27">
        <v>1.3626076203364523</v>
      </c>
      <c r="D25" s="27">
        <v>1.6642810738864742</v>
      </c>
      <c r="E25" s="27">
        <v>2.1569450744724326</v>
      </c>
      <c r="F25" s="27">
        <v>4.9902714336326106</v>
      </c>
      <c r="G25" s="27">
        <v>6.0156257023924038</v>
      </c>
      <c r="H25" s="27">
        <v>4.511379148298162</v>
      </c>
      <c r="I25" s="27">
        <v>7.4883741590271544</v>
      </c>
      <c r="J25" s="36">
        <v>7.6819617507202107</v>
      </c>
      <c r="K25" s="45">
        <v>13</v>
      </c>
      <c r="L25" s="18"/>
    </row>
    <row r="26" spans="1:15">
      <c r="A26" s="16"/>
      <c r="B26" s="11" t="s">
        <v>26</v>
      </c>
      <c r="C26" s="27">
        <v>1.341880891136743</v>
      </c>
      <c r="D26" s="27">
        <v>1.1817365063219898</v>
      </c>
      <c r="E26" s="27">
        <v>1.2887622439281536</v>
      </c>
      <c r="F26" s="27">
        <v>5.9164617476665455</v>
      </c>
      <c r="G26" s="27">
        <v>6.9725873194016117</v>
      </c>
      <c r="H26" s="27">
        <v>6.3614212324578894</v>
      </c>
      <c r="I26" s="27">
        <v>9.8015246792989679</v>
      </c>
      <c r="J26" s="36">
        <v>7.5553936822216157</v>
      </c>
      <c r="K26" s="45">
        <v>14</v>
      </c>
      <c r="L26" s="18"/>
    </row>
    <row r="27" spans="1:15">
      <c r="A27" s="16"/>
      <c r="B27" s="12" t="s">
        <v>28</v>
      </c>
      <c r="C27" s="28">
        <v>1.5100781918978319</v>
      </c>
      <c r="D27" s="28">
        <v>1.5476607232294868</v>
      </c>
      <c r="E27" s="28">
        <v>1.4847850811870809</v>
      </c>
      <c r="F27" s="28">
        <v>4.6239807277000624</v>
      </c>
      <c r="G27" s="28">
        <v>5.4227703150214008</v>
      </c>
      <c r="H27" s="28">
        <v>5.1680799265242143</v>
      </c>
      <c r="I27" s="28">
        <v>5.8718823529503155</v>
      </c>
      <c r="J27" s="50">
        <v>7.1043119203993861</v>
      </c>
      <c r="K27" s="45"/>
      <c r="L27" s="18"/>
    </row>
    <row r="28" spans="1:15">
      <c r="A28" s="16"/>
      <c r="B28" s="11" t="s">
        <v>8</v>
      </c>
      <c r="C28" s="27">
        <v>2.0620303481810995</v>
      </c>
      <c r="D28" s="27">
        <v>1.6312580106420165</v>
      </c>
      <c r="E28" s="27">
        <v>2.599322941528265</v>
      </c>
      <c r="F28" s="27">
        <v>8.1456410256410265</v>
      </c>
      <c r="G28" s="27">
        <v>10.958043029949391</v>
      </c>
      <c r="H28" s="27">
        <v>8.3867995380216982</v>
      </c>
      <c r="I28" s="27">
        <v>9.4709313055063298</v>
      </c>
      <c r="J28" s="36">
        <v>6.8966780762636164</v>
      </c>
      <c r="K28" s="45">
        <v>15</v>
      </c>
      <c r="L28" s="18"/>
    </row>
    <row r="29" spans="1:15">
      <c r="A29" s="16"/>
      <c r="B29" s="11" t="s">
        <v>20</v>
      </c>
      <c r="C29" s="27">
        <v>2.0767729960208037</v>
      </c>
      <c r="D29" s="27">
        <v>2.2679728892026887</v>
      </c>
      <c r="E29" s="27">
        <v>1.7239344774187457</v>
      </c>
      <c r="F29" s="27">
        <v>6.1598191065025398</v>
      </c>
      <c r="G29" s="27">
        <v>6.6397663391766422</v>
      </c>
      <c r="H29" s="27">
        <v>6.2813127976436265</v>
      </c>
      <c r="I29" s="27">
        <v>9.6383032659434136</v>
      </c>
      <c r="J29" s="36">
        <v>6.4730676767483537</v>
      </c>
      <c r="K29" s="45">
        <v>16</v>
      </c>
      <c r="L29" s="18"/>
    </row>
    <row r="30" spans="1:15">
      <c r="A30" s="16"/>
      <c r="B30" s="11" t="s">
        <v>9</v>
      </c>
      <c r="C30" s="27">
        <v>1.8791437246635874</v>
      </c>
      <c r="D30" s="27">
        <v>1.5442703241245102</v>
      </c>
      <c r="E30" s="27">
        <v>1.8292598650111722</v>
      </c>
      <c r="F30" s="27">
        <v>6.288267897043033</v>
      </c>
      <c r="G30" s="27">
        <v>4.9448791413362816</v>
      </c>
      <c r="H30" s="27">
        <v>6.1302291318543416</v>
      </c>
      <c r="I30" s="27">
        <v>3.3036021896413121</v>
      </c>
      <c r="J30" s="36">
        <v>5.8024014140305962</v>
      </c>
      <c r="K30" s="45">
        <v>17</v>
      </c>
      <c r="L30" s="18"/>
    </row>
    <row r="31" spans="1:15">
      <c r="A31" s="16"/>
      <c r="B31" s="11" t="s">
        <v>13</v>
      </c>
      <c r="C31" s="27"/>
      <c r="D31" s="27"/>
      <c r="E31" s="27"/>
      <c r="F31" s="27">
        <v>3.8735844947735196</v>
      </c>
      <c r="G31" s="27">
        <v>3.0403311176173262</v>
      </c>
      <c r="H31" s="27">
        <v>4.7369063606397255</v>
      </c>
      <c r="I31" s="27">
        <v>4.4218313277209651</v>
      </c>
      <c r="J31" s="36">
        <v>5.3430033738036764</v>
      </c>
      <c r="K31" s="45">
        <v>18</v>
      </c>
      <c r="L31" s="18"/>
    </row>
    <row r="32" spans="1:15">
      <c r="A32" s="16"/>
      <c r="B32" s="11" t="s">
        <v>24</v>
      </c>
      <c r="C32" s="27">
        <v>0.89558646449967338</v>
      </c>
      <c r="D32" s="27">
        <v>1.3560686807944184</v>
      </c>
      <c r="E32" s="27">
        <v>1.1404199444940535</v>
      </c>
      <c r="F32" s="27">
        <v>3.9469964882396145</v>
      </c>
      <c r="G32" s="27">
        <v>4.8374577030284822</v>
      </c>
      <c r="H32" s="27">
        <v>2.7883037096093419</v>
      </c>
      <c r="I32" s="27">
        <v>3.749308875662666</v>
      </c>
      <c r="J32" s="36">
        <v>4.9491281697840694</v>
      </c>
      <c r="K32" s="45">
        <v>19</v>
      </c>
      <c r="L32" s="18"/>
    </row>
    <row r="33" spans="1:14">
      <c r="A33" s="16"/>
      <c r="B33" s="11" t="s">
        <v>6</v>
      </c>
      <c r="C33" s="27">
        <v>0.68638341379416379</v>
      </c>
      <c r="D33" s="27">
        <v>0.87216354663868634</v>
      </c>
      <c r="E33" s="27">
        <v>1.8100390255174805</v>
      </c>
      <c r="F33" s="27">
        <v>5.4041402025247054</v>
      </c>
      <c r="G33" s="27">
        <v>6.3632623953252754</v>
      </c>
      <c r="H33" s="27">
        <v>3.3533089427129155</v>
      </c>
      <c r="I33" s="27">
        <v>2.8295725000708081</v>
      </c>
      <c r="J33" s="36">
        <v>4.5314208255140302</v>
      </c>
      <c r="K33" s="45">
        <v>20</v>
      </c>
      <c r="L33" s="18"/>
    </row>
    <row r="34" spans="1:14">
      <c r="A34" s="16"/>
      <c r="B34" s="11" t="s">
        <v>27</v>
      </c>
      <c r="C34" s="27">
        <v>4.9677774854328742</v>
      </c>
      <c r="D34" s="27">
        <v>3.9366900819174475</v>
      </c>
      <c r="E34" s="27">
        <v>6.5354458122725365</v>
      </c>
      <c r="F34" s="27">
        <v>5.4208759438892988</v>
      </c>
      <c r="G34" s="27">
        <v>3.7179140797850465</v>
      </c>
      <c r="H34" s="27">
        <v>1.5359296347235425</v>
      </c>
      <c r="I34" s="27">
        <v>4.1347990721157135</v>
      </c>
      <c r="J34" s="36">
        <v>4.2288245793992454</v>
      </c>
      <c r="K34" s="45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>
        <v>8.5451039391326056</v>
      </c>
      <c r="G35" s="27">
        <v>9.1650699203468022</v>
      </c>
      <c r="H35" s="27">
        <v>6.0180720611270431</v>
      </c>
      <c r="I35" s="27">
        <v>7.9447316936836208</v>
      </c>
      <c r="J35" s="36">
        <v>3.0824778518194522</v>
      </c>
      <c r="K35" s="45">
        <v>22</v>
      </c>
      <c r="L35" s="18"/>
    </row>
    <row r="36" spans="1:14" ht="14.25" customHeight="1">
      <c r="A36" s="16"/>
      <c r="B36" s="11" t="s">
        <v>15</v>
      </c>
      <c r="C36" s="27"/>
      <c r="D36" s="27"/>
      <c r="E36" s="27"/>
      <c r="F36" s="27">
        <v>2.9132480348843881</v>
      </c>
      <c r="G36" s="27">
        <v>2.5414243987661402</v>
      </c>
      <c r="H36" s="27">
        <v>1.1606891843045906</v>
      </c>
      <c r="I36" s="27">
        <v>1.9057783198658331</v>
      </c>
      <c r="J36" s="36">
        <v>2.5421510105770242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>
        <v>5.6477823891194552</v>
      </c>
      <c r="G37" s="27">
        <v>4.4681205834833051</v>
      </c>
      <c r="H37" s="27">
        <v>3.4742002974464974</v>
      </c>
      <c r="I37" s="27">
        <v>2.0499225545097102</v>
      </c>
      <c r="J37" s="36">
        <v>1.2633884155119417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J22" sqref="J22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9" t="s">
        <v>98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7"/>
      <c r="I10" s="187"/>
      <c r="J10" s="187"/>
      <c r="K10" s="188" t="s">
        <v>54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8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9</v>
      </c>
      <c r="C13" s="27">
        <v>14.428429044171207</v>
      </c>
      <c r="D13" s="27">
        <v>15.396379787144889</v>
      </c>
      <c r="E13" s="27">
        <v>14.911888691806224</v>
      </c>
      <c r="F13" s="27">
        <v>11.710097404795757</v>
      </c>
      <c r="G13" s="27">
        <v>12.912399564134635</v>
      </c>
      <c r="H13" s="27">
        <v>11.66801580678926</v>
      </c>
      <c r="I13" s="27">
        <v>11.883256738868955</v>
      </c>
      <c r="J13" s="36">
        <v>18.933696671562295</v>
      </c>
      <c r="K13" s="45">
        <v>1</v>
      </c>
      <c r="L13" s="18"/>
    </row>
    <row r="14" spans="1:15">
      <c r="A14" s="16"/>
      <c r="B14" s="11" t="s">
        <v>11</v>
      </c>
      <c r="C14" s="27">
        <v>17.572925847660105</v>
      </c>
      <c r="D14" s="27">
        <v>11.225205675701298</v>
      </c>
      <c r="E14" s="27">
        <v>11.299768965435417</v>
      </c>
      <c r="F14" s="27">
        <v>10.20756519105697</v>
      </c>
      <c r="G14" s="27">
        <v>13.061347192910953</v>
      </c>
      <c r="H14" s="27">
        <v>12.619059288666701</v>
      </c>
      <c r="I14" s="27">
        <v>15.1071689273546</v>
      </c>
      <c r="J14" s="36">
        <v>16.13634516040824</v>
      </c>
      <c r="K14" s="45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>
        <v>14.345592728383746</v>
      </c>
      <c r="G15" s="27">
        <v>15.712817686535885</v>
      </c>
      <c r="H15" s="27">
        <v>15.98092766394061</v>
      </c>
      <c r="I15" s="27">
        <v>16.875575076821583</v>
      </c>
      <c r="J15" s="36">
        <v>16.017205152233004</v>
      </c>
      <c r="K15" s="45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>
        <v>9.9772243494666011</v>
      </c>
      <c r="G16" s="27">
        <v>11.850812642278575</v>
      </c>
      <c r="H16" s="27">
        <v>11.903714811027335</v>
      </c>
      <c r="I16" s="27">
        <v>15.068970038384505</v>
      </c>
      <c r="J16" s="36">
        <v>15.309512453080609</v>
      </c>
      <c r="K16" s="45">
        <v>4</v>
      </c>
      <c r="L16" s="18"/>
    </row>
    <row r="17" spans="1:15">
      <c r="A17" s="16"/>
      <c r="B17" s="11" t="s">
        <v>16</v>
      </c>
      <c r="C17" s="27"/>
      <c r="D17" s="27"/>
      <c r="E17" s="27"/>
      <c r="F17" s="27">
        <v>9.2634929721013179</v>
      </c>
      <c r="G17" s="27">
        <v>10.406557315103173</v>
      </c>
      <c r="H17" s="27">
        <v>8.5980798530947897</v>
      </c>
      <c r="I17" s="27">
        <v>8.4165742974506088</v>
      </c>
      <c r="J17" s="36">
        <v>14.536113804431194</v>
      </c>
      <c r="K17" s="45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>
        <v>8.306290803156763</v>
      </c>
      <c r="G18" s="27">
        <v>11.536789616889342</v>
      </c>
      <c r="H18" s="27">
        <v>10.700160883162729</v>
      </c>
      <c r="I18" s="27">
        <v>14.282727388340078</v>
      </c>
      <c r="J18" s="36">
        <v>13.707201962530119</v>
      </c>
      <c r="K18" s="45">
        <v>6</v>
      </c>
      <c r="L18" s="18"/>
    </row>
    <row r="19" spans="1:15">
      <c r="A19" s="16"/>
      <c r="B19" s="11" t="s">
        <v>19</v>
      </c>
      <c r="C19" s="27"/>
      <c r="D19" s="27"/>
      <c r="E19" s="27"/>
      <c r="F19" s="27">
        <v>9.791061012930296</v>
      </c>
      <c r="G19" s="27">
        <v>11.393487556189015</v>
      </c>
      <c r="H19" s="27">
        <v>7.3926247719783085</v>
      </c>
      <c r="I19" s="27">
        <v>9.8813122249860488</v>
      </c>
      <c r="J19" s="36">
        <v>13.251932452370262</v>
      </c>
      <c r="K19" s="45">
        <v>7</v>
      </c>
      <c r="L19" s="18"/>
    </row>
    <row r="20" spans="1:15">
      <c r="A20" s="16"/>
      <c r="B20" s="11" t="s">
        <v>6</v>
      </c>
      <c r="C20" s="27">
        <v>4.5451400633436858</v>
      </c>
      <c r="D20" s="27">
        <v>3.6185402641848876</v>
      </c>
      <c r="E20" s="27">
        <v>8.267442923240619</v>
      </c>
      <c r="F20" s="27">
        <v>7.1137292129624026</v>
      </c>
      <c r="G20" s="27">
        <v>9.3589784657091766</v>
      </c>
      <c r="H20" s="27">
        <v>8.1041078127170838</v>
      </c>
      <c r="I20" s="27">
        <v>14.935847974849006</v>
      </c>
      <c r="J20" s="36">
        <v>12.694517575976377</v>
      </c>
      <c r="K20" s="45">
        <v>8</v>
      </c>
      <c r="L20" s="18"/>
    </row>
    <row r="21" spans="1:15">
      <c r="A21" s="16"/>
      <c r="B21" s="11" t="s">
        <v>18</v>
      </c>
      <c r="C21" s="53"/>
      <c r="D21" s="53"/>
      <c r="E21" s="53"/>
      <c r="F21" s="53">
        <v>9.3390671245449575</v>
      </c>
      <c r="G21" s="53">
        <v>5.8921416112761049</v>
      </c>
      <c r="H21" s="53">
        <v>7.9809091592687453</v>
      </c>
      <c r="I21" s="53">
        <v>5.2700087495851493</v>
      </c>
      <c r="J21" s="36">
        <v>12.583114207714338</v>
      </c>
      <c r="K21" s="108">
        <v>9</v>
      </c>
      <c r="L21" s="18"/>
    </row>
    <row r="22" spans="1:15">
      <c r="A22" s="16"/>
      <c r="B22" s="11" t="s">
        <v>8</v>
      </c>
      <c r="C22" s="27">
        <v>19.335535127401041</v>
      </c>
      <c r="D22" s="27">
        <v>16.593429699877991</v>
      </c>
      <c r="E22" s="27">
        <v>18.242034686901604</v>
      </c>
      <c r="F22" s="27">
        <v>13.407726495726497</v>
      </c>
      <c r="G22" s="27">
        <v>15.685850197657478</v>
      </c>
      <c r="H22" s="27">
        <v>14.147265050584098</v>
      </c>
      <c r="I22" s="27">
        <v>14.708908568293799</v>
      </c>
      <c r="J22" s="36">
        <v>12.347887834690988</v>
      </c>
      <c r="K22" s="45">
        <v>10</v>
      </c>
      <c r="L22" s="18"/>
    </row>
    <row r="23" spans="1:15">
      <c r="A23" s="16"/>
      <c r="B23" s="11" t="s">
        <v>21</v>
      </c>
      <c r="C23" s="27">
        <v>10.876365796856483</v>
      </c>
      <c r="D23" s="27">
        <v>9.9895082940115145</v>
      </c>
      <c r="E23" s="27">
        <v>9.6355410514968209</v>
      </c>
      <c r="F23" s="27">
        <v>6.2059333644537045</v>
      </c>
      <c r="G23" s="27">
        <v>5.2955141450800278</v>
      </c>
      <c r="H23" s="27">
        <v>3.8219900152784039</v>
      </c>
      <c r="I23" s="27">
        <v>9.0437937131246837</v>
      </c>
      <c r="J23" s="36">
        <v>11.903304702757236</v>
      </c>
      <c r="K23" s="45">
        <v>11</v>
      </c>
      <c r="L23" s="18"/>
      <c r="N23" s="23"/>
      <c r="O23" s="34"/>
    </row>
    <row r="24" spans="1:15">
      <c r="A24" s="16"/>
      <c r="B24" s="11" t="s">
        <v>26</v>
      </c>
      <c r="C24" s="53">
        <v>12.123359484321275</v>
      </c>
      <c r="D24" s="53">
        <v>10.902812688241701</v>
      </c>
      <c r="E24" s="53">
        <v>11.117931775989524</v>
      </c>
      <c r="F24" s="53">
        <v>9.8467182778306945</v>
      </c>
      <c r="G24" s="53">
        <v>10.885789610452568</v>
      </c>
      <c r="H24" s="53">
        <v>8.4705650164003288</v>
      </c>
      <c r="I24" s="53">
        <v>13.574240241812593</v>
      </c>
      <c r="J24" s="36">
        <v>11.342964619985118</v>
      </c>
      <c r="K24" s="108">
        <v>12</v>
      </c>
      <c r="L24" s="18"/>
      <c r="N24" s="23"/>
      <c r="O24" s="34"/>
    </row>
    <row r="25" spans="1:15">
      <c r="A25" s="16"/>
      <c r="B25" s="12" t="s">
        <v>5</v>
      </c>
      <c r="C25" s="50">
        <v>9.0482530043201788</v>
      </c>
      <c r="D25" s="50">
        <v>7.9732383665367692</v>
      </c>
      <c r="E25" s="50">
        <v>7.6930836023154701</v>
      </c>
      <c r="F25" s="50">
        <v>6.0795506299713464</v>
      </c>
      <c r="G25" s="50">
        <v>7.6816615297346429</v>
      </c>
      <c r="H25" s="50">
        <v>11.900422741420686</v>
      </c>
      <c r="I25" s="50">
        <v>8.3657594349745583</v>
      </c>
      <c r="J25" s="50">
        <v>11.260997264245276</v>
      </c>
      <c r="K25" s="107">
        <v>13</v>
      </c>
      <c r="L25" s="18"/>
    </row>
    <row r="26" spans="1:15">
      <c r="A26" s="16"/>
      <c r="B26" s="11" t="s">
        <v>24</v>
      </c>
      <c r="C26" s="27">
        <v>12.045993794488044</v>
      </c>
      <c r="D26" s="27">
        <v>9.195877104384941</v>
      </c>
      <c r="E26" s="27">
        <v>10.642083056913107</v>
      </c>
      <c r="F26" s="27">
        <v>7.4697426972047873</v>
      </c>
      <c r="G26" s="27">
        <v>7.6456265263427285</v>
      </c>
      <c r="H26" s="27">
        <v>8.9492566712001143</v>
      </c>
      <c r="I26" s="27">
        <v>9.0523736733122995</v>
      </c>
      <c r="J26" s="36">
        <v>11.105757674381998</v>
      </c>
      <c r="K26" s="45">
        <v>14</v>
      </c>
      <c r="L26" s="18"/>
    </row>
    <row r="27" spans="1:15">
      <c r="A27" s="16"/>
      <c r="B27" s="12" t="s">
        <v>28</v>
      </c>
      <c r="C27" s="28">
        <v>9.6982598804147617</v>
      </c>
      <c r="D27" s="28">
        <v>9.044306971778413</v>
      </c>
      <c r="E27" s="28">
        <v>8.79964887947793</v>
      </c>
      <c r="F27" s="28">
        <v>7.8476517220082798</v>
      </c>
      <c r="G27" s="28">
        <v>8.079942410404648</v>
      </c>
      <c r="H27" s="28">
        <v>8.0176493730976386</v>
      </c>
      <c r="I27" s="28">
        <v>9.3359732129949258</v>
      </c>
      <c r="J27" s="50">
        <v>10.805080966158419</v>
      </c>
      <c r="K27" s="45" t="s">
        <v>63</v>
      </c>
      <c r="L27" s="18"/>
    </row>
    <row r="28" spans="1:15">
      <c r="A28" s="16"/>
      <c r="B28" s="11" t="s">
        <v>25</v>
      </c>
      <c r="C28" s="27">
        <v>8.2605581400644752</v>
      </c>
      <c r="D28" s="27">
        <v>6.8313841156176878</v>
      </c>
      <c r="E28" s="27">
        <v>7.39406242294202</v>
      </c>
      <c r="F28" s="27">
        <v>6.3574979661936188</v>
      </c>
      <c r="G28" s="27">
        <v>6.619040261191782</v>
      </c>
      <c r="H28" s="27">
        <v>8.3298380838742645</v>
      </c>
      <c r="I28" s="27">
        <v>11.261660735312249</v>
      </c>
      <c r="J28" s="36">
        <v>10.522966562536158</v>
      </c>
      <c r="K28" s="45">
        <v>15</v>
      </c>
      <c r="L28" s="18"/>
    </row>
    <row r="29" spans="1:15">
      <c r="A29" s="16"/>
      <c r="B29" s="11" t="s">
        <v>22</v>
      </c>
      <c r="C29" s="27">
        <v>12.176539186665345</v>
      </c>
      <c r="D29" s="27">
        <v>10.748161601126096</v>
      </c>
      <c r="E29" s="27">
        <v>9.8478862008337842</v>
      </c>
      <c r="F29" s="27">
        <v>7.2083257107502048</v>
      </c>
      <c r="G29" s="27">
        <v>8.214609286523217</v>
      </c>
      <c r="H29" s="27">
        <v>7.1740856649072811</v>
      </c>
      <c r="I29" s="27">
        <v>8.1936341172832687</v>
      </c>
      <c r="J29" s="36">
        <v>10.457814011130086</v>
      </c>
      <c r="K29" s="45">
        <v>16</v>
      </c>
      <c r="L29" s="18"/>
    </row>
    <row r="30" spans="1:15">
      <c r="A30" s="16"/>
      <c r="B30" s="11" t="s">
        <v>20</v>
      </c>
      <c r="C30" s="27">
        <v>11.990369276568995</v>
      </c>
      <c r="D30" s="27">
        <v>10.617334354639043</v>
      </c>
      <c r="E30" s="27">
        <v>8.2892637151368938</v>
      </c>
      <c r="F30" s="27">
        <v>9.3463506005529808</v>
      </c>
      <c r="G30" s="27">
        <v>8.932196508323182</v>
      </c>
      <c r="H30" s="27">
        <v>10.73719272166708</v>
      </c>
      <c r="I30" s="27">
        <v>12.02652539595144</v>
      </c>
      <c r="J30" s="36">
        <v>10.053309866789101</v>
      </c>
      <c r="K30" s="45">
        <v>17</v>
      </c>
      <c r="L30" s="18"/>
    </row>
    <row r="31" spans="1:15">
      <c r="A31" s="16"/>
      <c r="B31" s="11" t="s">
        <v>4</v>
      </c>
      <c r="C31" s="27"/>
      <c r="D31" s="27"/>
      <c r="E31" s="27"/>
      <c r="F31" s="27">
        <v>8.8800707761963018</v>
      </c>
      <c r="G31" s="27">
        <v>8.2191780821917799</v>
      </c>
      <c r="H31" s="27">
        <v>6.284343723266347</v>
      </c>
      <c r="I31" s="27">
        <v>9.9591274940985244</v>
      </c>
      <c r="J31" s="36">
        <v>9.2121865984942648</v>
      </c>
      <c r="K31" s="45">
        <v>18</v>
      </c>
      <c r="L31" s="18"/>
    </row>
    <row r="32" spans="1:15">
      <c r="A32" s="16"/>
      <c r="B32" s="11" t="s">
        <v>27</v>
      </c>
      <c r="C32" s="27">
        <v>13.618808941474224</v>
      </c>
      <c r="D32" s="27">
        <v>18.477575857240339</v>
      </c>
      <c r="E32" s="27">
        <v>11.719250438291189</v>
      </c>
      <c r="F32" s="27">
        <v>10.944410128580932</v>
      </c>
      <c r="G32" s="27">
        <v>6.4414164737820885</v>
      </c>
      <c r="H32" s="27">
        <v>4.4032098087606215</v>
      </c>
      <c r="I32" s="27">
        <v>5.8931739100770963</v>
      </c>
      <c r="J32" s="36">
        <v>8.8948074080655193</v>
      </c>
      <c r="K32" s="45">
        <v>19</v>
      </c>
      <c r="L32" s="18"/>
    </row>
    <row r="33" spans="1:14">
      <c r="A33" s="16"/>
      <c r="B33" s="11" t="s">
        <v>23</v>
      </c>
      <c r="C33" s="27">
        <v>8.7259295686930507</v>
      </c>
      <c r="D33" s="27">
        <v>8.3207011354013183</v>
      </c>
      <c r="E33" s="27">
        <v>11.632170291254127</v>
      </c>
      <c r="F33" s="27">
        <v>8.71668179157186</v>
      </c>
      <c r="G33" s="27">
        <v>8.5193343342893364</v>
      </c>
      <c r="H33" s="27">
        <v>6.4263656096851429</v>
      </c>
      <c r="I33" s="27">
        <v>9.253178527131519</v>
      </c>
      <c r="J33" s="36">
        <v>8.6862656624206025</v>
      </c>
      <c r="K33" s="45">
        <v>20</v>
      </c>
      <c r="L33" s="18"/>
    </row>
    <row r="34" spans="1:14">
      <c r="A34" s="16"/>
      <c r="B34" s="11" t="s">
        <v>17</v>
      </c>
      <c r="C34" s="27"/>
      <c r="D34" s="27"/>
      <c r="E34" s="27"/>
      <c r="F34" s="27">
        <v>10.879039483651118</v>
      </c>
      <c r="G34" s="27">
        <v>14.218724406029418</v>
      </c>
      <c r="H34" s="27">
        <v>13.677518435268817</v>
      </c>
      <c r="I34" s="27">
        <v>14.581644773616546</v>
      </c>
      <c r="J34" s="36">
        <v>8.2567044879546483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6.3552555168408826</v>
      </c>
      <c r="G35" s="27">
        <v>3.5410129986553116</v>
      </c>
      <c r="H35" s="27">
        <v>5.6393978381525693</v>
      </c>
      <c r="I35" s="27">
        <v>4.3841737937036598</v>
      </c>
      <c r="J35" s="36">
        <v>6.0368899803386045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8.5785539276963831</v>
      </c>
      <c r="G36" s="27">
        <v>7.3728876903881648</v>
      </c>
      <c r="H36" s="27">
        <v>4.4938368077436923</v>
      </c>
      <c r="I36" s="27">
        <v>3.8448707256046695</v>
      </c>
      <c r="J36" s="36">
        <v>5.844491504227042</v>
      </c>
      <c r="K36" s="45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>
        <v>4.2615755350278253</v>
      </c>
      <c r="G37" s="27">
        <v>4.6938552671088907</v>
      </c>
      <c r="H37" s="27">
        <v>1.7216220196259555</v>
      </c>
      <c r="I37" s="27">
        <v>4.0948823499517202</v>
      </c>
      <c r="J37" s="36">
        <v>2.7385066499109856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51</v>
      </c>
      <c r="C52" s="23"/>
      <c r="D52" s="23"/>
      <c r="E52" s="23" t="s">
        <v>49</v>
      </c>
    </row>
    <row r="53" spans="1:12">
      <c r="B53" s="23" t="s">
        <v>52</v>
      </c>
      <c r="C53" s="23"/>
      <c r="D53" s="23"/>
      <c r="E53" s="23" t="s">
        <v>50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SheetLayoutView="100" workbookViewId="0">
      <selection activeCell="L16" sqref="L16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86" t="s">
        <v>172</v>
      </c>
      <c r="D7" s="186"/>
      <c r="E7" s="186"/>
      <c r="F7" s="186"/>
      <c r="G7" s="186"/>
      <c r="H7" s="186"/>
      <c r="I7" s="186"/>
      <c r="J7" s="18"/>
    </row>
    <row r="8" spans="1:13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87" t="s">
        <v>2</v>
      </c>
      <c r="D10" s="187"/>
      <c r="E10" s="187"/>
      <c r="F10" s="187"/>
      <c r="G10" s="188" t="s">
        <v>112</v>
      </c>
      <c r="H10" s="188"/>
      <c r="I10" s="188" t="s">
        <v>29</v>
      </c>
      <c r="J10" s="18"/>
    </row>
    <row r="11" spans="1:13">
      <c r="A11" s="16"/>
      <c r="B11" s="11"/>
      <c r="C11" s="85">
        <v>2007</v>
      </c>
      <c r="D11" s="85">
        <v>2008</v>
      </c>
      <c r="E11" s="85">
        <v>2009</v>
      </c>
      <c r="F11" s="85">
        <v>2010</v>
      </c>
      <c r="G11" s="86" t="s">
        <v>111</v>
      </c>
      <c r="H11" s="86" t="s">
        <v>113</v>
      </c>
      <c r="I11" s="188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32</v>
      </c>
      <c r="C13" s="25">
        <v>7065.0676666666668</v>
      </c>
      <c r="D13" s="25">
        <v>7169.7216666666673</v>
      </c>
      <c r="E13" s="25">
        <v>7274.0976666666656</v>
      </c>
      <c r="F13" s="29">
        <v>7378.1303333333335</v>
      </c>
      <c r="G13" s="28">
        <f>IF(OR(OR(F13=0,E13=0),F13=""),"",(F13/E13-1)*100)</f>
        <v>1.4301796791015731</v>
      </c>
      <c r="H13" s="26">
        <f>F13-E13</f>
        <v>104.03266666666786</v>
      </c>
      <c r="I13" s="28">
        <f>IF(F13=0,"",F13/$F$13*100)</f>
        <v>100</v>
      </c>
      <c r="J13" s="18"/>
    </row>
    <row r="14" spans="1:13">
      <c r="A14" s="16"/>
      <c r="B14" s="11" t="s">
        <v>33</v>
      </c>
      <c r="C14" s="25">
        <v>5614.7839999999997</v>
      </c>
      <c r="D14" s="25">
        <v>5725.8290000000006</v>
      </c>
      <c r="E14" s="25">
        <v>5835.2570000000005</v>
      </c>
      <c r="F14" s="29">
        <v>5942.6336666666657</v>
      </c>
      <c r="G14" s="28">
        <f t="shared" ref="G14:G31" si="0">IF(OR(OR(F14=0,E14=0),F14=""),"",(F14/E14-1)*100)</f>
        <v>1.8401360328545113</v>
      </c>
      <c r="H14" s="26">
        <f t="shared" ref="H14:H31" si="1">F14-E14</f>
        <v>107.37666666666519</v>
      </c>
      <c r="I14" s="28">
        <f t="shared" ref="I14:I31" si="2">IF(F14=0,"",F14/$F$13*100)</f>
        <v>80.543896599639879</v>
      </c>
      <c r="J14" s="18"/>
      <c r="L14" s="23"/>
      <c r="M14" s="34"/>
    </row>
    <row r="15" spans="1:13">
      <c r="A15" s="16"/>
      <c r="B15" s="11" t="s">
        <v>34</v>
      </c>
      <c r="C15" s="25">
        <v>3624.5153333333333</v>
      </c>
      <c r="D15" s="25">
        <v>3720.6353333333336</v>
      </c>
      <c r="E15" s="25">
        <v>3909.4876666666664</v>
      </c>
      <c r="F15" s="29">
        <v>4172.4013333333323</v>
      </c>
      <c r="G15" s="28">
        <f t="shared" si="0"/>
        <v>6.7250158865658438</v>
      </c>
      <c r="H15" s="26">
        <f t="shared" si="1"/>
        <v>262.9136666666659</v>
      </c>
      <c r="I15" s="28">
        <f t="shared" si="2"/>
        <v>56.550930179194879</v>
      </c>
      <c r="J15" s="18"/>
      <c r="L15" s="23"/>
      <c r="M15" s="34"/>
    </row>
    <row r="16" spans="1:13">
      <c r="A16" s="16"/>
      <c r="B16" s="11" t="s">
        <v>35</v>
      </c>
      <c r="C16" s="25">
        <v>3300.4770000000003</v>
      </c>
      <c r="D16" s="25">
        <v>3371.5686666666666</v>
      </c>
      <c r="E16" s="25">
        <v>3478.9326666666661</v>
      </c>
      <c r="F16" s="29">
        <v>3812.57</v>
      </c>
      <c r="G16" s="28">
        <f t="shared" si="0"/>
        <v>9.5902210620537396</v>
      </c>
      <c r="H16" s="26">
        <f t="shared" si="1"/>
        <v>333.63733333333403</v>
      </c>
      <c r="I16" s="28">
        <f t="shared" si="2"/>
        <v>51.673931304457398</v>
      </c>
      <c r="J16" s="18"/>
    </row>
    <row r="17" spans="1:10">
      <c r="A17" s="16"/>
      <c r="B17" s="11" t="s">
        <v>36</v>
      </c>
      <c r="C17" s="25">
        <v>324.03800000000001</v>
      </c>
      <c r="D17" s="25">
        <v>349.06700000000001</v>
      </c>
      <c r="E17" s="25">
        <v>430.55533333333341</v>
      </c>
      <c r="F17" s="29">
        <v>359.83166666666665</v>
      </c>
      <c r="G17" s="28">
        <f t="shared" si="0"/>
        <v>-16.426150413497009</v>
      </c>
      <c r="H17" s="26">
        <f t="shared" si="1"/>
        <v>-70.723666666666759</v>
      </c>
      <c r="I17" s="28">
        <f t="shared" si="2"/>
        <v>4.8770033925939043</v>
      </c>
      <c r="J17" s="18"/>
    </row>
    <row r="18" spans="1:10">
      <c r="A18" s="16"/>
      <c r="B18" s="11" t="s">
        <v>64</v>
      </c>
      <c r="C18" s="25">
        <v>298.56833333333333</v>
      </c>
      <c r="D18" s="25">
        <v>334.64133333333331</v>
      </c>
      <c r="E18" s="25">
        <v>407.65266666666668</v>
      </c>
      <c r="F18" s="29">
        <v>342.05599999999998</v>
      </c>
      <c r="G18" s="28">
        <f t="shared" si="0"/>
        <v>-16.091313029556208</v>
      </c>
      <c r="H18" s="26">
        <f t="shared" si="1"/>
        <v>-65.596666666666692</v>
      </c>
      <c r="I18" s="28">
        <f t="shared" si="2"/>
        <v>4.6360796644461546</v>
      </c>
      <c r="J18" s="18"/>
    </row>
    <row r="19" spans="1:10">
      <c r="A19" s="16"/>
      <c r="B19" s="11" t="s">
        <v>65</v>
      </c>
      <c r="C19" s="25">
        <v>25.469333333333335</v>
      </c>
      <c r="D19" s="25">
        <v>14.425000000000001</v>
      </c>
      <c r="E19" s="25">
        <v>22.901666666666667</v>
      </c>
      <c r="F19" s="29">
        <v>17.775333333333332</v>
      </c>
      <c r="G19" s="28">
        <f t="shared" si="0"/>
        <v>-22.384105960264911</v>
      </c>
      <c r="H19" s="26">
        <f t="shared" si="1"/>
        <v>-5.126333333333335</v>
      </c>
      <c r="I19" s="28">
        <f t="shared" si="2"/>
        <v>0.24091921029135155</v>
      </c>
      <c r="J19" s="18"/>
    </row>
    <row r="20" spans="1:10">
      <c r="A20" s="16"/>
      <c r="B20" s="11" t="s">
        <v>37</v>
      </c>
      <c r="C20" s="25">
        <v>1990.2686666666668</v>
      </c>
      <c r="D20" s="25">
        <v>2005.1936666666668</v>
      </c>
      <c r="E20" s="25">
        <v>1925.7693333333334</v>
      </c>
      <c r="F20" s="29">
        <v>1770.2323333333334</v>
      </c>
      <c r="G20" s="28">
        <f t="shared" si="0"/>
        <v>-8.0766163064181491</v>
      </c>
      <c r="H20" s="26">
        <f t="shared" si="1"/>
        <v>-155.53700000000003</v>
      </c>
      <c r="I20" s="28">
        <f t="shared" si="2"/>
        <v>23.992966420445001</v>
      </c>
      <c r="J20" s="18"/>
    </row>
    <row r="21" spans="1:10">
      <c r="A21" s="16"/>
      <c r="B21" s="11" t="s">
        <v>123</v>
      </c>
      <c r="C21" s="25">
        <v>882.9766666666668</v>
      </c>
      <c r="D21" s="25">
        <v>868.28266666666661</v>
      </c>
      <c r="E21" s="25">
        <v>874.44166666666661</v>
      </c>
      <c r="F21" s="29">
        <v>783.5626666666667</v>
      </c>
      <c r="G21" s="28">
        <f t="shared" ref="G21:G23" si="3">IF(OR(OR(F21=0,E21=0),F21=""),"",(F21/E21-1)*100)</f>
        <v>-10.392803026693208</v>
      </c>
      <c r="H21" s="26">
        <f t="shared" ref="H21:H23" si="4">F21-E21</f>
        <v>-90.878999999999905</v>
      </c>
      <c r="I21" s="28">
        <f t="shared" ref="I21:I23" si="5">IF(F21=0,"",F21/$F$13*100)</f>
        <v>10.620070821013329</v>
      </c>
      <c r="J21" s="18"/>
    </row>
    <row r="22" spans="1:10">
      <c r="A22" s="16"/>
      <c r="B22" s="11" t="s">
        <v>124</v>
      </c>
      <c r="C22" s="25">
        <v>762.32933333333324</v>
      </c>
      <c r="D22" s="25">
        <v>863.5623333333333</v>
      </c>
      <c r="E22" s="25">
        <v>775.05866666666668</v>
      </c>
      <c r="F22" s="29">
        <v>645.56033333333335</v>
      </c>
      <c r="G22" s="28">
        <f t="shared" si="3"/>
        <v>-16.708197573000927</v>
      </c>
      <c r="H22" s="26">
        <f t="shared" si="4"/>
        <v>-129.49833333333333</v>
      </c>
      <c r="I22" s="28">
        <f t="shared" si="5"/>
        <v>8.7496466471564549</v>
      </c>
      <c r="J22" s="18"/>
    </row>
    <row r="23" spans="1:10">
      <c r="A23" s="16"/>
      <c r="B23" s="11" t="s">
        <v>125</v>
      </c>
      <c r="C23" s="25">
        <v>344.96266666666662</v>
      </c>
      <c r="D23" s="25">
        <v>273.34899999999999</v>
      </c>
      <c r="E23" s="25">
        <v>276.26966666666664</v>
      </c>
      <c r="F23" s="29">
        <v>341.10899999999998</v>
      </c>
      <c r="G23" s="28">
        <f t="shared" si="3"/>
        <v>23.469581049433597</v>
      </c>
      <c r="H23" s="26">
        <f t="shared" si="4"/>
        <v>64.839333333333343</v>
      </c>
      <c r="I23" s="28">
        <f t="shared" si="5"/>
        <v>4.6232444344188188</v>
      </c>
      <c r="J23" s="18"/>
    </row>
    <row r="24" spans="1:10">
      <c r="A24" s="16"/>
      <c r="B24" s="11" t="s">
        <v>61</v>
      </c>
      <c r="C24" s="25">
        <v>1161.2406666666668</v>
      </c>
      <c r="D24" s="25">
        <v>1096.5923333333333</v>
      </c>
      <c r="E24" s="25">
        <v>1020.9983333333333</v>
      </c>
      <c r="F24" s="29">
        <v>1434.6753333333334</v>
      </c>
      <c r="G24" s="28">
        <f t="shared" si="0"/>
        <v>40.51691236844983</v>
      </c>
      <c r="H24" s="26">
        <f t="shared" si="1"/>
        <v>413.67700000000002</v>
      </c>
      <c r="I24" s="28">
        <f t="shared" si="2"/>
        <v>19.444971402194891</v>
      </c>
      <c r="J24" s="18"/>
    </row>
    <row r="25" spans="1:10">
      <c r="A25" s="16"/>
      <c r="B25" s="11" t="s">
        <v>38</v>
      </c>
      <c r="C25" s="25">
        <v>322.64533333333333</v>
      </c>
      <c r="D25" s="25">
        <v>271.19233333333335</v>
      </c>
      <c r="E25" s="25">
        <v>321.00366666666667</v>
      </c>
      <c r="F25" s="29">
        <v>529.85666666666668</v>
      </c>
      <c r="G25" s="28">
        <f t="shared" si="0"/>
        <v>65.062496690068954</v>
      </c>
      <c r="H25" s="26">
        <f t="shared" si="1"/>
        <v>208.85300000000001</v>
      </c>
      <c r="I25" s="28">
        <f t="shared" si="2"/>
        <v>7.1814489949147466</v>
      </c>
      <c r="J25" s="18"/>
    </row>
    <row r="26" spans="1:10">
      <c r="A26" s="16"/>
      <c r="B26" s="11" t="s">
        <v>47</v>
      </c>
      <c r="C26" s="25">
        <v>832.09466666666674</v>
      </c>
      <c r="D26" s="25">
        <v>764.22699999999998</v>
      </c>
      <c r="E26" s="25">
        <v>657.94966666666676</v>
      </c>
      <c r="F26" s="29">
        <v>914.64066666666668</v>
      </c>
      <c r="G26" s="28">
        <f t="shared" si="0"/>
        <v>39.013774609911891</v>
      </c>
      <c r="H26" s="26">
        <f t="shared" si="1"/>
        <v>256.69099999999992</v>
      </c>
      <c r="I26" s="28">
        <f t="shared" si="2"/>
        <v>12.396645563910026</v>
      </c>
      <c r="J26" s="18"/>
    </row>
    <row r="27" spans="1:10">
      <c r="A27" s="16"/>
      <c r="B27" s="11" t="s">
        <v>39</v>
      </c>
      <c r="C27" s="25">
        <v>996.9763333333334</v>
      </c>
      <c r="D27" s="25">
        <v>961.14566666666667</v>
      </c>
      <c r="E27" s="25">
        <v>854.33266666666668</v>
      </c>
      <c r="F27" s="29">
        <v>1193.3706666666665</v>
      </c>
      <c r="G27" s="28">
        <f t="shared" si="0"/>
        <v>39.68454130670407</v>
      </c>
      <c r="H27" s="26">
        <f t="shared" si="1"/>
        <v>339.03799999999978</v>
      </c>
      <c r="I27" s="28">
        <f t="shared" si="2"/>
        <v>16.174431905535595</v>
      </c>
      <c r="J27" s="18"/>
    </row>
    <row r="28" spans="1:10">
      <c r="A28" s="16"/>
      <c r="B28" s="11" t="s">
        <v>62</v>
      </c>
      <c r="C28" s="25">
        <v>340.3576666666666</v>
      </c>
      <c r="D28" s="25">
        <v>514.21299999999997</v>
      </c>
      <c r="E28" s="25">
        <v>402.11033333333336</v>
      </c>
      <c r="F28" s="29">
        <v>606.08100000000002</v>
      </c>
      <c r="G28" s="28">
        <f t="shared" si="0"/>
        <v>50.725049758316729</v>
      </c>
      <c r="H28" s="26">
        <f t="shared" si="1"/>
        <v>203.97066666666666</v>
      </c>
      <c r="I28" s="28">
        <f t="shared" si="2"/>
        <v>8.2145607710643578</v>
      </c>
      <c r="J28" s="18"/>
    </row>
    <row r="29" spans="1:10">
      <c r="A29" s="16"/>
      <c r="B29" s="11" t="s">
        <v>38</v>
      </c>
      <c r="C29" s="25">
        <v>113.31400000000001</v>
      </c>
      <c r="D29" s="25">
        <v>140.74933333333334</v>
      </c>
      <c r="E29" s="25">
        <v>146.99566666666666</v>
      </c>
      <c r="F29" s="29">
        <v>270.16500000000002</v>
      </c>
      <c r="G29" s="28">
        <f t="shared" si="0"/>
        <v>83.791132164893753</v>
      </c>
      <c r="H29" s="26">
        <f t="shared" si="1"/>
        <v>123.16933333333336</v>
      </c>
      <c r="I29" s="28">
        <f t="shared" si="2"/>
        <v>3.6617000214733713</v>
      </c>
      <c r="J29" s="18"/>
    </row>
    <row r="30" spans="1:10">
      <c r="A30" s="16"/>
      <c r="B30" s="11" t="s">
        <v>47</v>
      </c>
      <c r="C30" s="25">
        <v>235.25966666666667</v>
      </c>
      <c r="D30" s="25">
        <v>356.76066666666662</v>
      </c>
      <c r="E30" s="25">
        <v>269.79033333333336</v>
      </c>
      <c r="F30" s="29">
        <v>370.71866666666665</v>
      </c>
      <c r="G30" s="28">
        <f t="shared" si="0"/>
        <v>37.4099146127054</v>
      </c>
      <c r="H30" s="26">
        <f t="shared" si="1"/>
        <v>100.92833333333328</v>
      </c>
      <c r="I30" s="28">
        <f t="shared" si="2"/>
        <v>5.0245611004160899</v>
      </c>
      <c r="J30" s="18"/>
    </row>
    <row r="31" spans="1:10">
      <c r="A31" s="16"/>
      <c r="B31" s="11" t="s">
        <v>39</v>
      </c>
      <c r="C31" s="25">
        <v>278.423</v>
      </c>
      <c r="D31" s="25">
        <v>442.77133333333336</v>
      </c>
      <c r="E31" s="25">
        <v>327.05833333333334</v>
      </c>
      <c r="F31" s="29">
        <v>469.85399999999998</v>
      </c>
      <c r="G31" s="28">
        <f t="shared" si="0"/>
        <v>43.660611002114806</v>
      </c>
      <c r="H31" s="26">
        <f t="shared" si="1"/>
        <v>142.79566666666665</v>
      </c>
      <c r="I31" s="28">
        <f t="shared" si="2"/>
        <v>6.3681987003843918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192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118</v>
      </c>
      <c r="F49" s="34">
        <f>F15</f>
        <v>4172.4013333333323</v>
      </c>
    </row>
    <row r="50" spans="5:6">
      <c r="E50" s="23" t="s">
        <v>55</v>
      </c>
      <c r="F50" s="34">
        <f>F14-F15</f>
        <v>1770.2323333333334</v>
      </c>
    </row>
  </sheetData>
  <mergeCells count="5">
    <mergeCell ref="C7:I7"/>
    <mergeCell ref="C8:I8"/>
    <mergeCell ref="I10:I11"/>
    <mergeCell ref="C10:F10"/>
    <mergeCell ref="G10:H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P47" sqref="P4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6" t="s">
        <v>32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51"/>
      <c r="D9" s="151"/>
      <c r="E9" s="151"/>
      <c r="F9" s="151"/>
      <c r="G9" s="151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51">
        <v>2006</v>
      </c>
      <c r="D11" s="151">
        <v>2007</v>
      </c>
      <c r="E11" s="151">
        <v>2008</v>
      </c>
      <c r="F11" s="151">
        <v>2009</v>
      </c>
      <c r="G11" s="151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151"/>
      <c r="D12" s="151"/>
      <c r="E12" s="151"/>
      <c r="F12" s="151"/>
      <c r="G12" s="151"/>
      <c r="H12" s="151"/>
      <c r="I12" s="151"/>
      <c r="J12" s="151"/>
      <c r="K12" s="151"/>
      <c r="L12" s="18"/>
    </row>
    <row r="13" spans="1:15">
      <c r="A13" s="16"/>
      <c r="B13" s="12" t="s">
        <v>28</v>
      </c>
      <c r="C13" s="26">
        <v>42332.015999999996</v>
      </c>
      <c r="D13" s="26">
        <v>42836.109333333334</v>
      </c>
      <c r="E13" s="26">
        <v>43343.427333333333</v>
      </c>
      <c r="F13" s="26">
        <v>43853.555</v>
      </c>
      <c r="G13" s="26">
        <v>44367.259333333328</v>
      </c>
      <c r="H13" s="28">
        <f t="shared" ref="H13:H38" si="0">IF(OR(OR(G13=0,F13=0),G13=""),"",(G13/F13-1)*100)</f>
        <v>1.1714086425452352</v>
      </c>
      <c r="I13" s="27">
        <f>IF(OR(OR(G13=0,F13=0),F13=""),"",(F13/E13-1)*100)</f>
        <v>1.1769435368908843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21048.073666666671</v>
      </c>
      <c r="D14" s="25">
        <f>D13-SUM(D15:D38)</f>
        <v>21241.065666666669</v>
      </c>
      <c r="E14" s="25">
        <f>E13-SUM(E15:E38)</f>
        <v>21438.111333333338</v>
      </c>
      <c r="F14" s="25">
        <f>F13-SUM(F15:F38)</f>
        <v>21639.034666666663</v>
      </c>
      <c r="G14" s="26">
        <f>G13-SUM(G15:G38)</f>
        <v>21846.774666666661</v>
      </c>
      <c r="H14" s="28">
        <f t="shared" si="0"/>
        <v>0.96002434119673019</v>
      </c>
      <c r="I14" s="27">
        <f>IF(OR(OR(G14=0,F14=0),F14=""),"",(F14/E14-1)*100)</f>
        <v>0.93722497382928704</v>
      </c>
      <c r="J14" s="28">
        <f t="shared" ref="J14:J38" si="2">IF(G14=0,"",G14/$G$13*100)</f>
        <v>49.240757700471882</v>
      </c>
      <c r="K14" s="27">
        <f>IF(F14=0,"",F14/$F$13*100)</f>
        <v>49.343855171300618</v>
      </c>
      <c r="L14" s="18"/>
    </row>
    <row r="15" spans="1:15">
      <c r="A15" s="16"/>
      <c r="B15" s="12" t="s">
        <v>5</v>
      </c>
      <c r="C15" s="109">
        <v>6960.1490000000003</v>
      </c>
      <c r="D15" s="109">
        <v>7065.0676666666668</v>
      </c>
      <c r="E15" s="109">
        <v>7169.7216666666673</v>
      </c>
      <c r="F15" s="109">
        <v>7274.0976666666656</v>
      </c>
      <c r="G15" s="109">
        <v>7378.1303333333335</v>
      </c>
      <c r="H15" s="50">
        <f>IF(OR(OR(G15=0,F15=0),G15=""),"",(G15/F15-1)*100)</f>
        <v>1.4301796791015731</v>
      </c>
      <c r="I15" s="36">
        <f t="shared" ref="I15:I38" si="3">IF(OR(OR(G15=0,F15=0),F15=""),"",(F15/E15-1)*100)</f>
        <v>1.455788730059937</v>
      </c>
      <c r="J15" s="50">
        <f t="shared" si="2"/>
        <v>16.629673421793061</v>
      </c>
      <c r="K15" s="36">
        <f t="shared" si="1"/>
        <v>16.58724741167886</v>
      </c>
      <c r="L15" s="18"/>
      <c r="N15" s="23" t="s">
        <v>5</v>
      </c>
      <c r="O15" s="34">
        <f>J15</f>
        <v>16.629673421793061</v>
      </c>
    </row>
    <row r="16" spans="1:15">
      <c r="A16" s="16"/>
      <c r="B16" s="11" t="s">
        <v>25</v>
      </c>
      <c r="C16" s="55">
        <v>3186.7726666666663</v>
      </c>
      <c r="D16" s="55">
        <v>3234.7363333333337</v>
      </c>
      <c r="E16" s="55">
        <v>3282.4140000000002</v>
      </c>
      <c r="F16" s="55">
        <v>3330.1519999999996</v>
      </c>
      <c r="G16" s="56">
        <v>3378.2849999999999</v>
      </c>
      <c r="H16" s="28">
        <f t="shared" si="0"/>
        <v>1.4453694606132217</v>
      </c>
      <c r="I16" s="27">
        <f t="shared" si="3"/>
        <v>1.4543564583870072</v>
      </c>
      <c r="J16" s="28">
        <f t="shared" si="2"/>
        <v>7.614364850933848</v>
      </c>
      <c r="K16" s="27">
        <f t="shared" si="1"/>
        <v>7.5938016883693908</v>
      </c>
      <c r="L16" s="18"/>
      <c r="N16" s="23" t="s">
        <v>40</v>
      </c>
      <c r="O16" s="34">
        <f>100-O15</f>
        <v>83.370326578206942</v>
      </c>
    </row>
    <row r="17" spans="1:12">
      <c r="A17" s="16"/>
      <c r="B17" s="11" t="s">
        <v>26</v>
      </c>
      <c r="C17" s="25">
        <v>2199.0963333333334</v>
      </c>
      <c r="D17" s="25">
        <v>2226.0340000000001</v>
      </c>
      <c r="E17" s="25">
        <v>2253.0443333333333</v>
      </c>
      <c r="F17" s="25">
        <v>2280.1039999999998</v>
      </c>
      <c r="G17" s="26">
        <v>2307.259</v>
      </c>
      <c r="H17" s="28">
        <f t="shared" si="0"/>
        <v>1.190954447691861</v>
      </c>
      <c r="I17" s="27">
        <f t="shared" si="3"/>
        <v>1.2010268180844941</v>
      </c>
      <c r="J17" s="28">
        <f t="shared" si="2"/>
        <v>5.2003640402159022</v>
      </c>
      <c r="K17" s="27">
        <f t="shared" si="1"/>
        <v>5.1993595502120638</v>
      </c>
      <c r="L17" s="18"/>
    </row>
    <row r="18" spans="1:12">
      <c r="A18" s="16"/>
      <c r="B18" s="11" t="s">
        <v>27</v>
      </c>
      <c r="C18" s="25">
        <v>1632.768</v>
      </c>
      <c r="D18" s="25">
        <v>1655.6576666666667</v>
      </c>
      <c r="E18" s="25">
        <v>1678.4656666666667</v>
      </c>
      <c r="F18" s="25">
        <v>1701.2249999999999</v>
      </c>
      <c r="G18" s="26">
        <v>1723.9366666666667</v>
      </c>
      <c r="H18" s="28">
        <f t="shared" si="0"/>
        <v>1.3350183936085447</v>
      </c>
      <c r="I18" s="27">
        <f t="shared" si="3"/>
        <v>1.3559606124402768</v>
      </c>
      <c r="J18" s="28">
        <f t="shared" si="2"/>
        <v>3.8856054950670913</v>
      </c>
      <c r="K18" s="27">
        <f t="shared" si="1"/>
        <v>3.8793320176665267</v>
      </c>
      <c r="L18" s="18"/>
    </row>
    <row r="19" spans="1:12">
      <c r="A19" s="16"/>
      <c r="B19" s="11" t="s">
        <v>21</v>
      </c>
      <c r="C19" s="25">
        <v>977.31133333333344</v>
      </c>
      <c r="D19" s="25">
        <v>987.43966666666665</v>
      </c>
      <c r="E19" s="25">
        <v>997.4430000000001</v>
      </c>
      <c r="F19" s="25">
        <v>1007.21</v>
      </c>
      <c r="G19" s="26">
        <v>1016.8946666666667</v>
      </c>
      <c r="H19" s="28">
        <f t="shared" si="0"/>
        <v>0.96153400647993603</v>
      </c>
      <c r="I19" s="27">
        <f t="shared" si="3"/>
        <v>0.97920382417842067</v>
      </c>
      <c r="J19" s="28">
        <f t="shared" si="2"/>
        <v>2.2919934247610128</v>
      </c>
      <c r="K19" s="27">
        <f t="shared" si="1"/>
        <v>2.2967579253266925</v>
      </c>
      <c r="L19" s="18"/>
    </row>
    <row r="20" spans="1:12">
      <c r="A20" s="16"/>
      <c r="B20" s="11" t="s">
        <v>6</v>
      </c>
      <c r="C20" s="25">
        <v>856.56733333333341</v>
      </c>
      <c r="D20" s="25">
        <v>868.12133333333338</v>
      </c>
      <c r="E20" s="25">
        <v>879.73199999999997</v>
      </c>
      <c r="F20" s="25">
        <v>891.41633333333323</v>
      </c>
      <c r="G20" s="26">
        <v>903.04733333333331</v>
      </c>
      <c r="H20" s="28">
        <f t="shared" si="0"/>
        <v>1.3047775281957774</v>
      </c>
      <c r="I20" s="27">
        <f t="shared" si="3"/>
        <v>1.3281696395417208</v>
      </c>
      <c r="J20" s="28">
        <f t="shared" si="2"/>
        <v>2.0353912928195448</v>
      </c>
      <c r="K20" s="27">
        <f t="shared" si="1"/>
        <v>2.0327116771566938</v>
      </c>
      <c r="L20" s="18"/>
    </row>
    <row r="21" spans="1:12">
      <c r="A21" s="16"/>
      <c r="B21" s="11" t="s">
        <v>22</v>
      </c>
      <c r="C21" s="25">
        <v>730.35233333333338</v>
      </c>
      <c r="D21" s="25">
        <v>739.24433333333343</v>
      </c>
      <c r="E21" s="25">
        <v>748.15299999999991</v>
      </c>
      <c r="F21" s="25">
        <v>757.12433333333331</v>
      </c>
      <c r="G21" s="26">
        <v>766.20400000000006</v>
      </c>
      <c r="H21" s="28">
        <f t="shared" si="0"/>
        <v>1.1992305975284667</v>
      </c>
      <c r="I21" s="27">
        <f t="shared" si="3"/>
        <v>1.1991308373198173</v>
      </c>
      <c r="J21" s="28">
        <f t="shared" si="2"/>
        <v>1.7269581477717004</v>
      </c>
      <c r="K21" s="27">
        <f t="shared" si="1"/>
        <v>1.726483367958044</v>
      </c>
      <c r="L21" s="18"/>
    </row>
    <row r="22" spans="1:12">
      <c r="A22" s="16"/>
      <c r="B22" s="11" t="s">
        <v>24</v>
      </c>
      <c r="C22" s="25">
        <v>577.85633333333328</v>
      </c>
      <c r="D22" s="25">
        <v>582.5390000000001</v>
      </c>
      <c r="E22" s="25">
        <v>587.14033333333339</v>
      </c>
      <c r="F22" s="25">
        <v>591.69333333333327</v>
      </c>
      <c r="G22" s="26">
        <v>596.31933333333336</v>
      </c>
      <c r="H22" s="28">
        <f t="shared" si="0"/>
        <v>0.78182391779526572</v>
      </c>
      <c r="I22" s="27">
        <f t="shared" si="3"/>
        <v>0.77545345490939166</v>
      </c>
      <c r="J22" s="28">
        <f t="shared" si="2"/>
        <v>1.3440526692288064</v>
      </c>
      <c r="K22" s="27">
        <f t="shared" si="1"/>
        <v>1.3492482726504915</v>
      </c>
      <c r="L22" s="18"/>
    </row>
    <row r="23" spans="1:12">
      <c r="A23" s="16"/>
      <c r="B23" s="11" t="s">
        <v>8</v>
      </c>
      <c r="C23" s="25">
        <v>475.96233333333333</v>
      </c>
      <c r="D23" s="25">
        <v>481.63166666666666</v>
      </c>
      <c r="E23" s="25">
        <v>487.17799999999994</v>
      </c>
      <c r="F23" s="25">
        <v>492.66733333333332</v>
      </c>
      <c r="G23" s="26">
        <v>498.12666666666672</v>
      </c>
      <c r="H23" s="28">
        <f t="shared" si="0"/>
        <v>1.1081175803551169</v>
      </c>
      <c r="I23" s="27">
        <f t="shared" si="3"/>
        <v>1.1267613343240779</v>
      </c>
      <c r="J23" s="28">
        <f t="shared" si="2"/>
        <v>1.1227348142562006</v>
      </c>
      <c r="K23" s="27">
        <f t="shared" si="1"/>
        <v>1.1234376171631544</v>
      </c>
      <c r="L23" s="18"/>
    </row>
    <row r="24" spans="1:12">
      <c r="A24" s="16"/>
      <c r="B24" s="11" t="s">
        <v>17</v>
      </c>
      <c r="C24" s="25">
        <v>395.57799999999997</v>
      </c>
      <c r="D24" s="25">
        <v>403.75533333333334</v>
      </c>
      <c r="E24" s="25">
        <v>411.82666666666665</v>
      </c>
      <c r="F24" s="25">
        <v>419.86599999999999</v>
      </c>
      <c r="G24" s="26">
        <v>427.96866666666665</v>
      </c>
      <c r="H24" s="28">
        <f t="shared" si="0"/>
        <v>1.9298220543379818</v>
      </c>
      <c r="I24" s="27">
        <f t="shared" si="3"/>
        <v>1.9521157768640496</v>
      </c>
      <c r="J24" s="28">
        <f t="shared" si="2"/>
        <v>0.96460469521301218</v>
      </c>
      <c r="K24" s="27">
        <f t="shared" si="1"/>
        <v>0.95742751072290488</v>
      </c>
      <c r="L24" s="18"/>
    </row>
    <row r="25" spans="1:12">
      <c r="A25" s="16"/>
      <c r="B25" s="11" t="s">
        <v>20</v>
      </c>
      <c r="C25" s="25">
        <v>369.58699999999999</v>
      </c>
      <c r="D25" s="25">
        <v>379.84633333333335</v>
      </c>
      <c r="E25" s="25">
        <v>390.17200000000003</v>
      </c>
      <c r="F25" s="25">
        <v>400.60666666666674</v>
      </c>
      <c r="G25" s="26">
        <v>411.05300000000005</v>
      </c>
      <c r="H25" s="28">
        <f t="shared" si="0"/>
        <v>2.6076284302141595</v>
      </c>
      <c r="I25" s="27">
        <f t="shared" si="3"/>
        <v>2.6743760871273947</v>
      </c>
      <c r="J25" s="28">
        <f t="shared" si="2"/>
        <v>0.92647823231933113</v>
      </c>
      <c r="K25" s="27">
        <f t="shared" si="1"/>
        <v>0.91351012857832559</v>
      </c>
      <c r="L25" s="18"/>
    </row>
    <row r="26" spans="1:12">
      <c r="A26" s="16"/>
      <c r="B26" s="11" t="s">
        <v>23</v>
      </c>
      <c r="C26" s="25">
        <v>393.40633333333335</v>
      </c>
      <c r="D26" s="25">
        <v>396.029</v>
      </c>
      <c r="E26" s="25">
        <v>398.64933333333335</v>
      </c>
      <c r="F26" s="25">
        <v>401.18099999999998</v>
      </c>
      <c r="G26" s="26">
        <v>403.59666666666664</v>
      </c>
      <c r="H26" s="28">
        <f t="shared" si="0"/>
        <v>0.60213885170699033</v>
      </c>
      <c r="I26" s="27">
        <f t="shared" si="3"/>
        <v>0.63506105616630837</v>
      </c>
      <c r="J26" s="28">
        <f t="shared" si="2"/>
        <v>0.90967229603799893</v>
      </c>
      <c r="K26" s="27">
        <f t="shared" si="1"/>
        <v>0.91481979055061768</v>
      </c>
      <c r="L26" s="18"/>
    </row>
    <row r="27" spans="1:12">
      <c r="A27" s="16"/>
      <c r="B27" s="11" t="s">
        <v>19</v>
      </c>
      <c r="C27" s="25">
        <v>312.07400000000001</v>
      </c>
      <c r="D27" s="25">
        <v>321.90699999999998</v>
      </c>
      <c r="E27" s="25">
        <v>331.76966666666664</v>
      </c>
      <c r="F27" s="25">
        <v>341.12966666666665</v>
      </c>
      <c r="G27" s="26">
        <v>347.38433333333336</v>
      </c>
      <c r="H27" s="28">
        <f t="shared" si="0"/>
        <v>1.8335158966922727</v>
      </c>
      <c r="I27" s="27">
        <f t="shared" si="3"/>
        <v>2.8212344106202325</v>
      </c>
      <c r="J27" s="28">
        <f t="shared" si="2"/>
        <v>0.78297451443511157</v>
      </c>
      <c r="K27" s="27">
        <f t="shared" si="1"/>
        <v>0.77788372383189153</v>
      </c>
      <c r="L27" s="18"/>
    </row>
    <row r="28" spans="1:12">
      <c r="A28" s="16"/>
      <c r="B28" s="11" t="s">
        <v>11</v>
      </c>
      <c r="C28" s="25">
        <v>319.08999999999997</v>
      </c>
      <c r="D28" s="25">
        <v>324.29833333333335</v>
      </c>
      <c r="E28" s="25">
        <v>329.44133333333338</v>
      </c>
      <c r="F28" s="25">
        <v>334.66466666666662</v>
      </c>
      <c r="G28" s="26">
        <v>340.05233333333337</v>
      </c>
      <c r="H28" s="28">
        <f t="shared" si="0"/>
        <v>1.6098701785070668</v>
      </c>
      <c r="I28" s="27">
        <f t="shared" si="3"/>
        <v>1.5855124432877954</v>
      </c>
      <c r="J28" s="28">
        <f t="shared" si="2"/>
        <v>0.76644881483100868</v>
      </c>
      <c r="K28" s="27">
        <f t="shared" si="1"/>
        <v>0.76314147545544853</v>
      </c>
      <c r="L28" s="18"/>
    </row>
    <row r="29" spans="1:12">
      <c r="A29" s="16"/>
      <c r="B29" s="11" t="s">
        <v>9</v>
      </c>
      <c r="C29" s="25">
        <v>293.45700000000005</v>
      </c>
      <c r="D29" s="25">
        <v>298.85033333333331</v>
      </c>
      <c r="E29" s="25">
        <v>304.27766666666668</v>
      </c>
      <c r="F29" s="25">
        <v>309.73166666666663</v>
      </c>
      <c r="G29" s="26">
        <v>315.2286666666667</v>
      </c>
      <c r="H29" s="28">
        <f t="shared" si="0"/>
        <v>1.7747620251938656</v>
      </c>
      <c r="I29" s="27">
        <f t="shared" si="3"/>
        <v>1.7924417719341612</v>
      </c>
      <c r="J29" s="28">
        <f t="shared" si="2"/>
        <v>0.71049839769984158</v>
      </c>
      <c r="K29" s="27">
        <f t="shared" si="1"/>
        <v>0.7062863356611947</v>
      </c>
      <c r="L29" s="18"/>
    </row>
    <row r="30" spans="1:12">
      <c r="A30" s="16"/>
      <c r="B30" s="11" t="s">
        <v>10</v>
      </c>
      <c r="C30" s="25">
        <v>300.00900000000001</v>
      </c>
      <c r="D30" s="25">
        <v>302.8296666666667</v>
      </c>
      <c r="E30" s="25">
        <v>305.60399999999998</v>
      </c>
      <c r="F30" s="25">
        <v>308.32866666666661</v>
      </c>
      <c r="G30" s="26">
        <v>311.30633333333333</v>
      </c>
      <c r="H30" s="28">
        <f t="shared" si="0"/>
        <v>0.96574434640093187</v>
      </c>
      <c r="I30" s="27">
        <f t="shared" si="3"/>
        <v>0.89156773689698099</v>
      </c>
      <c r="J30" s="28">
        <f t="shared" si="2"/>
        <v>0.70165779453374399</v>
      </c>
      <c r="K30" s="27">
        <f t="shared" si="1"/>
        <v>0.70308705113340664</v>
      </c>
      <c r="L30" s="18"/>
    </row>
    <row r="31" spans="1:12">
      <c r="A31" s="16"/>
      <c r="B31" s="11" t="s">
        <v>4</v>
      </c>
      <c r="C31" s="25">
        <v>275.185</v>
      </c>
      <c r="D31" s="25">
        <v>276.779</v>
      </c>
      <c r="E31" s="25">
        <v>278.37233333333336</v>
      </c>
      <c r="F31" s="25">
        <v>279.95499999999998</v>
      </c>
      <c r="G31" s="26">
        <v>281.49166666666662</v>
      </c>
      <c r="H31" s="28">
        <f t="shared" si="0"/>
        <v>0.54889773951765086</v>
      </c>
      <c r="I31" s="27">
        <f t="shared" si="3"/>
        <v>0.56854309036935557</v>
      </c>
      <c r="J31" s="28">
        <f t="shared" si="2"/>
        <v>0.63445809116088581</v>
      </c>
      <c r="K31" s="27">
        <f t="shared" si="1"/>
        <v>0.63838610119521655</v>
      </c>
      <c r="L31" s="18"/>
    </row>
    <row r="32" spans="1:12">
      <c r="A32" s="16"/>
      <c r="B32" s="11" t="s">
        <v>16</v>
      </c>
      <c r="C32" s="25">
        <v>224.67166666666665</v>
      </c>
      <c r="D32" s="25">
        <v>228.45133333333334</v>
      </c>
      <c r="E32" s="25">
        <v>232.20366666666666</v>
      </c>
      <c r="F32" s="25">
        <v>235.97766666666666</v>
      </c>
      <c r="G32" s="26">
        <v>239.67566666666667</v>
      </c>
      <c r="H32" s="28">
        <f t="shared" si="0"/>
        <v>1.5670974513124936</v>
      </c>
      <c r="I32" s="27">
        <f t="shared" si="3"/>
        <v>1.6252973323705788</v>
      </c>
      <c r="J32" s="28">
        <f t="shared" si="2"/>
        <v>0.54020841104015915</v>
      </c>
      <c r="K32" s="27">
        <f t="shared" si="1"/>
        <v>0.53810384737717765</v>
      </c>
      <c r="L32" s="18"/>
    </row>
    <row r="33" spans="1:14">
      <c r="A33" s="16"/>
      <c r="B33" s="11" t="s">
        <v>12</v>
      </c>
      <c r="C33" s="25">
        <v>229.95866666666666</v>
      </c>
      <c r="D33" s="25">
        <v>232.02799999999999</v>
      </c>
      <c r="E33" s="25">
        <v>234.23533333333333</v>
      </c>
      <c r="F33" s="25">
        <v>236.26566666666668</v>
      </c>
      <c r="G33" s="26">
        <v>237.33199999999999</v>
      </c>
      <c r="H33" s="28">
        <f t="shared" si="0"/>
        <v>0.45132809535028962</v>
      </c>
      <c r="I33" s="27">
        <f t="shared" si="3"/>
        <v>0.86679208659097284</v>
      </c>
      <c r="J33" s="28">
        <f t="shared" si="2"/>
        <v>0.53492598723962947</v>
      </c>
      <c r="K33" s="27">
        <f t="shared" si="1"/>
        <v>0.53876057862735793</v>
      </c>
      <c r="L33" s="18"/>
    </row>
    <row r="34" spans="1:14">
      <c r="A34" s="16"/>
      <c r="B34" s="11" t="s">
        <v>14</v>
      </c>
      <c r="C34" s="25">
        <v>146.13766666666666</v>
      </c>
      <c r="D34" s="25">
        <v>154.13933333333333</v>
      </c>
      <c r="E34" s="25">
        <v>162.215</v>
      </c>
      <c r="F34" s="25">
        <v>170.54433333333336</v>
      </c>
      <c r="G34" s="26">
        <v>179.84433333333334</v>
      </c>
      <c r="H34" s="28">
        <f t="shared" si="0"/>
        <v>5.4531275347758923</v>
      </c>
      <c r="I34" s="27">
        <f t="shared" si="3"/>
        <v>5.1347491497909292</v>
      </c>
      <c r="J34" s="28">
        <f t="shared" si="2"/>
        <v>0.40535371360704137</v>
      </c>
      <c r="K34" s="27">
        <f t="shared" si="1"/>
        <v>0.38889511542070726</v>
      </c>
      <c r="L34" s="18"/>
    </row>
    <row r="35" spans="1:14">
      <c r="A35" s="16"/>
      <c r="B35" s="11" t="s">
        <v>18</v>
      </c>
      <c r="C35" s="25">
        <v>151.26333333333332</v>
      </c>
      <c r="D35" s="25">
        <v>154.83100000000002</v>
      </c>
      <c r="E35" s="25">
        <v>158.30033333333333</v>
      </c>
      <c r="F35" s="25">
        <v>161.67699999999999</v>
      </c>
      <c r="G35" s="26">
        <v>164.76133333333334</v>
      </c>
      <c r="H35" s="28">
        <f t="shared" si="0"/>
        <v>1.9077131152441806</v>
      </c>
      <c r="I35" s="27">
        <f t="shared" si="3"/>
        <v>2.1330761569253287</v>
      </c>
      <c r="J35" s="28">
        <f t="shared" si="2"/>
        <v>0.37135792430962122</v>
      </c>
      <c r="K35" s="27">
        <f t="shared" si="1"/>
        <v>0.36867478588679981</v>
      </c>
      <c r="L35" s="18"/>
    </row>
    <row r="36" spans="1:14">
      <c r="A36" s="16"/>
      <c r="B36" s="11" t="s">
        <v>7</v>
      </c>
      <c r="C36" s="25">
        <v>125.15833333333335</v>
      </c>
      <c r="D36" s="25">
        <v>127.89066666666668</v>
      </c>
      <c r="E36" s="25">
        <v>130.63266666666667</v>
      </c>
      <c r="F36" s="25">
        <v>133.471</v>
      </c>
      <c r="G36" s="26">
        <v>136.55833333333331</v>
      </c>
      <c r="H36" s="28">
        <f t="shared" si="0"/>
        <v>2.3131117121571787</v>
      </c>
      <c r="I36" s="27">
        <f t="shared" si="3"/>
        <v>2.1727592383732564</v>
      </c>
      <c r="J36" s="28">
        <f t="shared" si="2"/>
        <v>0.30779077947403527</v>
      </c>
      <c r="K36" s="27">
        <f t="shared" si="1"/>
        <v>0.30435616907226792</v>
      </c>
      <c r="L36" s="18"/>
    </row>
    <row r="37" spans="1:14">
      <c r="A37" s="16"/>
      <c r="B37" s="11" t="s">
        <v>13</v>
      </c>
      <c r="C37" s="25">
        <v>102.59266666666667</v>
      </c>
      <c r="D37" s="25">
        <v>103.59366666666665</v>
      </c>
      <c r="E37" s="25">
        <v>104.56366666666668</v>
      </c>
      <c r="F37" s="25">
        <v>105.262</v>
      </c>
      <c r="G37" s="26">
        <v>105.43700000000001</v>
      </c>
      <c r="H37" s="28">
        <f t="shared" si="0"/>
        <v>0.16625182877012534</v>
      </c>
      <c r="I37" s="27">
        <f t="shared" si="3"/>
        <v>0.66785467227301609</v>
      </c>
      <c r="J37" s="28">
        <f t="shared" si="2"/>
        <v>0.23764596142359576</v>
      </c>
      <c r="K37" s="27">
        <f t="shared" si="1"/>
        <v>0.24003071130721329</v>
      </c>
      <c r="L37" s="18"/>
    </row>
    <row r="38" spans="1:14">
      <c r="A38" s="16"/>
      <c r="B38" s="11" t="s">
        <v>15</v>
      </c>
      <c r="C38" s="25">
        <v>48.937999999999995</v>
      </c>
      <c r="D38" s="25">
        <v>49.342999999999996</v>
      </c>
      <c r="E38" s="25">
        <v>49.760333333333335</v>
      </c>
      <c r="F38" s="25">
        <v>50.169333333333334</v>
      </c>
      <c r="G38" s="26">
        <v>50.591333333333331</v>
      </c>
      <c r="H38" s="28">
        <f t="shared" si="0"/>
        <v>0.84115130092752288</v>
      </c>
      <c r="I38" s="27">
        <f t="shared" si="3"/>
        <v>0.82193983159275508</v>
      </c>
      <c r="J38" s="28">
        <f t="shared" si="2"/>
        <v>0.11402852935593394</v>
      </c>
      <c r="K38" s="27">
        <f t="shared" si="1"/>
        <v>0.11440197569691518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6" t="s">
        <v>33</v>
      </c>
      <c r="D7" s="186"/>
      <c r="E7" s="186"/>
      <c r="F7" s="186"/>
      <c r="G7" s="186"/>
      <c r="H7" s="186"/>
      <c r="I7" s="186"/>
      <c r="J7" s="186"/>
      <c r="K7" s="186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32650.719333333331</v>
      </c>
      <c r="D13" s="26">
        <v>33211.60833333333</v>
      </c>
      <c r="E13" s="26">
        <v>33773.758333333331</v>
      </c>
      <c r="F13" s="26">
        <v>34332.428333333337</v>
      </c>
      <c r="G13" s="26">
        <v>34871.948000000004</v>
      </c>
      <c r="H13" s="28">
        <f t="shared" ref="H13:H26" si="0">IF(OR(OR(G13=0,F13=0),G13=""),"",(G13/F13-1)*100)</f>
        <v>1.5714579272647855</v>
      </c>
      <c r="I13" s="27">
        <f>IF(OR(OR(G13=0,F13=0),F13=""),"",(F13/E13-1)*100)</f>
        <v>1.6541540757358364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15902.020999999993</v>
      </c>
      <c r="D14" s="25">
        <f>D13-SUM(D15:D38)</f>
        <v>16135.381333333327</v>
      </c>
      <c r="E14" s="25">
        <f>E13-SUM(E15:E38)</f>
        <v>16369.756666666668</v>
      </c>
      <c r="F14" s="25">
        <f>F13-SUM(F15:F38)</f>
        <v>16603.264333333333</v>
      </c>
      <c r="G14" s="26">
        <f>G13-SUM(G15:G38)</f>
        <v>16827.482333333333</v>
      </c>
      <c r="H14" s="28">
        <f t="shared" si="0"/>
        <v>1.3504452829185665</v>
      </c>
      <c r="I14" s="27">
        <f>IF(OR(OR(G14=0,F14=0),F14=""),"",(F14/E14-1)*100)</f>
        <v>1.4264577746726737</v>
      </c>
      <c r="J14" s="28">
        <f t="shared" ref="J14:J38" si="2">IF(G14=0,"",G14/$G$13*100)</f>
        <v>48.255068324067615</v>
      </c>
      <c r="K14" s="27">
        <f>IF(F14=0,"",F14/$F$13*100)</f>
        <v>48.36029706996645</v>
      </c>
      <c r="L14" s="18"/>
    </row>
    <row r="15" spans="1:15">
      <c r="A15" s="16"/>
      <c r="B15" s="12" t="s">
        <v>5</v>
      </c>
      <c r="C15" s="109">
        <v>5502.4156666666668</v>
      </c>
      <c r="D15" s="109">
        <v>5614.7839999999997</v>
      </c>
      <c r="E15" s="109">
        <v>5725.8290000000006</v>
      </c>
      <c r="F15" s="109">
        <v>5835.2570000000005</v>
      </c>
      <c r="G15" s="109">
        <v>5942.6336666666657</v>
      </c>
      <c r="H15" s="50">
        <f>IF(OR(OR(G15=0,F15=0),G15=""),"",(G15/F15-1)*100)</f>
        <v>1.8401360328545113</v>
      </c>
      <c r="I15" s="36">
        <f t="shared" ref="I15" si="3">IF(OR(OR(G15=0,F15=0),F15=""),"",(F15/E15-1)*100)</f>
        <v>1.9111293753271363</v>
      </c>
      <c r="J15" s="50">
        <f t="shared" si="2"/>
        <v>17.041301124521819</v>
      </c>
      <c r="K15" s="36">
        <f t="shared" si="1"/>
        <v>16.996342185136239</v>
      </c>
      <c r="L15" s="18"/>
      <c r="N15" s="23" t="s">
        <v>5</v>
      </c>
      <c r="O15" s="34">
        <f>J15</f>
        <v>17.041301124521819</v>
      </c>
    </row>
    <row r="16" spans="1:15">
      <c r="A16" s="16"/>
      <c r="B16" s="11" t="s">
        <v>25</v>
      </c>
      <c r="C16" s="55">
        <v>2609.9506666666666</v>
      </c>
      <c r="D16" s="55">
        <v>2662.2623333333336</v>
      </c>
      <c r="E16" s="55">
        <v>2713.6796666666669</v>
      </c>
      <c r="F16" s="55">
        <v>2764.2476666666666</v>
      </c>
      <c r="G16" s="56">
        <v>2813.973</v>
      </c>
      <c r="H16" s="28">
        <f t="shared" si="0"/>
        <v>1.7988740275684423</v>
      </c>
      <c r="I16" s="27">
        <f t="shared" ref="I16:I26" si="4">IF(OR(OR(G16=0,F16=0),F16=""),"",(F16/E16-1)*100)</f>
        <v>1.863447650846517</v>
      </c>
      <c r="J16" s="28">
        <f t="shared" si="2"/>
        <v>8.0694459626975803</v>
      </c>
      <c r="K16" s="27">
        <f t="shared" si="1"/>
        <v>8.0514190252684799</v>
      </c>
      <c r="L16" s="18"/>
      <c r="N16" s="23" t="s">
        <v>40</v>
      </c>
      <c r="O16" s="34">
        <f>100-O15</f>
        <v>82.958698875478177</v>
      </c>
    </row>
    <row r="17" spans="1:12">
      <c r="A17" s="16"/>
      <c r="B17" s="11" t="s">
        <v>26</v>
      </c>
      <c r="C17" s="25">
        <v>1745.3979999999999</v>
      </c>
      <c r="D17" s="25">
        <v>1775.2960000000003</v>
      </c>
      <c r="E17" s="25">
        <v>1805.4889999999998</v>
      </c>
      <c r="F17" s="25">
        <v>1835.5933333333335</v>
      </c>
      <c r="G17" s="26">
        <v>1864.4709999999998</v>
      </c>
      <c r="H17" s="28">
        <f t="shared" si="0"/>
        <v>1.5732061204551284</v>
      </c>
      <c r="I17" s="27">
        <f t="shared" si="4"/>
        <v>1.6673783852094282</v>
      </c>
      <c r="J17" s="28">
        <f t="shared" si="2"/>
        <v>5.3466213014541077</v>
      </c>
      <c r="K17" s="27">
        <f t="shared" si="1"/>
        <v>5.3465292798737369</v>
      </c>
      <c r="L17" s="18"/>
    </row>
    <row r="18" spans="1:12">
      <c r="A18" s="16"/>
      <c r="B18" s="11" t="s">
        <v>27</v>
      </c>
      <c r="C18" s="25">
        <v>1254.433</v>
      </c>
      <c r="D18" s="25">
        <v>1277.3530000000001</v>
      </c>
      <c r="E18" s="25">
        <v>1300.6103333333333</v>
      </c>
      <c r="F18" s="25">
        <v>1323.8846666666666</v>
      </c>
      <c r="G18" s="26">
        <v>1346.694</v>
      </c>
      <c r="H18" s="28">
        <f t="shared" si="0"/>
        <v>1.7229093974449938</v>
      </c>
      <c r="I18" s="27">
        <f t="shared" si="4"/>
        <v>1.7894931892232124</v>
      </c>
      <c r="J18" s="28">
        <f t="shared" si="2"/>
        <v>3.8618261302752566</v>
      </c>
      <c r="K18" s="27">
        <f t="shared" si="1"/>
        <v>3.856076400460458</v>
      </c>
      <c r="L18" s="18"/>
    </row>
    <row r="19" spans="1:12">
      <c r="A19" s="16"/>
      <c r="B19" s="11" t="s">
        <v>21</v>
      </c>
      <c r="C19" s="25">
        <v>778.62733333333335</v>
      </c>
      <c r="D19" s="25">
        <v>791</v>
      </c>
      <c r="E19" s="25">
        <v>803.2836666666667</v>
      </c>
      <c r="F19" s="25">
        <v>815.2406666666667</v>
      </c>
      <c r="G19" s="26">
        <v>826.60566666666671</v>
      </c>
      <c r="H19" s="28">
        <f t="shared" si="0"/>
        <v>1.394066864508714</v>
      </c>
      <c r="I19" s="27">
        <f t="shared" si="4"/>
        <v>1.4885152650516487</v>
      </c>
      <c r="J19" s="28">
        <f t="shared" si="2"/>
        <v>2.3704028999660891</v>
      </c>
      <c r="K19" s="27">
        <f t="shared" si="1"/>
        <v>2.3745499699336734</v>
      </c>
      <c r="L19" s="18"/>
    </row>
    <row r="20" spans="1:12">
      <c r="A20" s="16"/>
      <c r="B20" s="11" t="s">
        <v>6</v>
      </c>
      <c r="C20" s="25">
        <v>656.25699999999995</v>
      </c>
      <c r="D20" s="25">
        <v>667.78166666666664</v>
      </c>
      <c r="E20" s="25">
        <v>679.80466666666655</v>
      </c>
      <c r="F20" s="25">
        <v>692.25066666666669</v>
      </c>
      <c r="G20" s="26">
        <v>704.53800000000001</v>
      </c>
      <c r="H20" s="28">
        <f t="shared" si="0"/>
        <v>1.7749832430641765</v>
      </c>
      <c r="I20" s="27">
        <f t="shared" si="4"/>
        <v>1.8308200296752064</v>
      </c>
      <c r="J20" s="28">
        <f t="shared" si="2"/>
        <v>2.0203574517833069</v>
      </c>
      <c r="K20" s="27">
        <f t="shared" si="1"/>
        <v>2.0163172262259144</v>
      </c>
      <c r="L20" s="18"/>
    </row>
    <row r="21" spans="1:12">
      <c r="A21" s="16"/>
      <c r="B21" s="11" t="s">
        <v>22</v>
      </c>
      <c r="C21" s="25">
        <v>549.6966666666666</v>
      </c>
      <c r="D21" s="25">
        <v>559.76300000000003</v>
      </c>
      <c r="E21" s="25">
        <v>570.26166666666666</v>
      </c>
      <c r="F21" s="25">
        <v>581.07599999999991</v>
      </c>
      <c r="G21" s="26">
        <v>591.69933333333336</v>
      </c>
      <c r="H21" s="28">
        <f t="shared" si="0"/>
        <v>1.8282175366618914</v>
      </c>
      <c r="I21" s="27">
        <f t="shared" si="4"/>
        <v>1.8963809011652399</v>
      </c>
      <c r="J21" s="28">
        <f t="shared" si="2"/>
        <v>1.6967774020921724</v>
      </c>
      <c r="K21" s="27">
        <f t="shared" si="1"/>
        <v>1.6924989818906389</v>
      </c>
      <c r="L21" s="18"/>
    </row>
    <row r="22" spans="1:12">
      <c r="A22" s="16"/>
      <c r="B22" s="11" t="s">
        <v>24</v>
      </c>
      <c r="C22" s="25">
        <v>461.69666666666666</v>
      </c>
      <c r="D22" s="25">
        <v>468.089</v>
      </c>
      <c r="E22" s="25">
        <v>474.2646666666667</v>
      </c>
      <c r="F22" s="25">
        <v>480.18900000000002</v>
      </c>
      <c r="G22" s="26">
        <v>485.80766666666665</v>
      </c>
      <c r="H22" s="28">
        <f t="shared" si="0"/>
        <v>1.1700948307159509</v>
      </c>
      <c r="I22" s="27">
        <f t="shared" si="4"/>
        <v>1.2491618603958088</v>
      </c>
      <c r="J22" s="28">
        <f t="shared" si="2"/>
        <v>1.393118809040053</v>
      </c>
      <c r="K22" s="27">
        <f t="shared" si="1"/>
        <v>1.3986456050759009</v>
      </c>
      <c r="L22" s="18"/>
    </row>
    <row r="23" spans="1:12">
      <c r="A23" s="16"/>
      <c r="B23" s="11" t="s">
        <v>8</v>
      </c>
      <c r="C23" s="25">
        <v>369.93099999999998</v>
      </c>
      <c r="D23" s="25">
        <v>376.08366666666666</v>
      </c>
      <c r="E23" s="25">
        <v>382.30233333333331</v>
      </c>
      <c r="F23" s="25">
        <v>388.46733333333333</v>
      </c>
      <c r="G23" s="26">
        <v>394.40233333333339</v>
      </c>
      <c r="H23" s="28">
        <f t="shared" si="0"/>
        <v>1.5277989912493961</v>
      </c>
      <c r="I23" s="27">
        <f t="shared" si="4"/>
        <v>1.6125980572095244</v>
      </c>
      <c r="J23" s="28">
        <f t="shared" si="2"/>
        <v>1.1310017247483086</v>
      </c>
      <c r="K23" s="27">
        <f t="shared" si="1"/>
        <v>1.1314880775740837</v>
      </c>
      <c r="L23" s="18"/>
    </row>
    <row r="24" spans="1:12">
      <c r="A24" s="16"/>
      <c r="B24" s="11" t="s">
        <v>23</v>
      </c>
      <c r="C24" s="25">
        <v>323.07033333333334</v>
      </c>
      <c r="D24" s="25">
        <v>326.25400000000008</v>
      </c>
      <c r="E24" s="25">
        <v>329.33499999999998</v>
      </c>
      <c r="F24" s="25">
        <v>332.29766666666666</v>
      </c>
      <c r="G24" s="26">
        <v>334.99933333333337</v>
      </c>
      <c r="H24" s="28">
        <f t="shared" si="0"/>
        <v>0.81302607200572918</v>
      </c>
      <c r="I24" s="27">
        <f t="shared" si="4"/>
        <v>0.89959058911646128</v>
      </c>
      <c r="J24" s="28">
        <f t="shared" si="2"/>
        <v>0.96065563453275782</v>
      </c>
      <c r="K24" s="27">
        <f t="shared" si="1"/>
        <v>0.96788279419209922</v>
      </c>
      <c r="L24" s="18"/>
    </row>
    <row r="25" spans="1:12">
      <c r="A25" s="16"/>
      <c r="B25" s="11" t="s">
        <v>20</v>
      </c>
      <c r="C25" s="25">
        <v>282.82333333333332</v>
      </c>
      <c r="D25" s="25">
        <v>291.89699999999999</v>
      </c>
      <c r="E25" s="25">
        <v>301.02999999999997</v>
      </c>
      <c r="F25" s="25">
        <v>310.20833333333331</v>
      </c>
      <c r="G25" s="26">
        <v>319.25066666666663</v>
      </c>
      <c r="H25" s="28">
        <f t="shared" si="0"/>
        <v>2.9149227669576838</v>
      </c>
      <c r="I25" s="27">
        <f t="shared" si="4"/>
        <v>3.0489762925068442</v>
      </c>
      <c r="J25" s="28">
        <f t="shared" si="2"/>
        <v>0.91549421519746077</v>
      </c>
      <c r="K25" s="27">
        <f t="shared" si="1"/>
        <v>0.90354323417359961</v>
      </c>
      <c r="L25" s="18"/>
    </row>
    <row r="26" spans="1:12">
      <c r="A26" s="16"/>
      <c r="B26" s="11" t="s">
        <v>17</v>
      </c>
      <c r="C26" s="25">
        <v>290.44866666666667</v>
      </c>
      <c r="D26" s="25">
        <v>297.03566666666666</v>
      </c>
      <c r="E26" s="25">
        <v>303.95633333333336</v>
      </c>
      <c r="F26" s="25">
        <v>311.13766666666669</v>
      </c>
      <c r="G26" s="26">
        <v>318.44033333333334</v>
      </c>
      <c r="H26" s="28">
        <f t="shared" si="0"/>
        <v>2.3470853737841635</v>
      </c>
      <c r="I26" s="27">
        <f t="shared" si="4"/>
        <v>2.3626200693301236</v>
      </c>
      <c r="J26" s="28">
        <f t="shared" si="2"/>
        <v>0.91317047540141227</v>
      </c>
      <c r="K26" s="27">
        <f t="shared" si="1"/>
        <v>0.9062501016410287</v>
      </c>
      <c r="L26" s="18"/>
    </row>
    <row r="27" spans="1:12">
      <c r="A27" s="16"/>
      <c r="B27" s="11" t="s">
        <v>11</v>
      </c>
      <c r="C27" s="25">
        <v>250.88066666666668</v>
      </c>
      <c r="D27" s="25">
        <v>256.47066666666666</v>
      </c>
      <c r="E27" s="25">
        <v>262.21733333333333</v>
      </c>
      <c r="F27" s="25">
        <v>268.17133333333334</v>
      </c>
      <c r="G27" s="26">
        <v>274.24766666666665</v>
      </c>
      <c r="H27" s="28">
        <f t="shared" ref="H27:H38" si="5">IF(OR(OR(G27=0,F27=0),G27=""),"",(G27/F27-1)*100)</f>
        <v>2.2658399978123356</v>
      </c>
      <c r="I27" s="27">
        <f t="shared" ref="I27:I38" si="6">IF(OR(OR(G27=0,F27=0),F27=""),"",(F27/E27-1)*100)</f>
        <v>2.2706355542222001</v>
      </c>
      <c r="J27" s="28">
        <f t="shared" si="2"/>
        <v>0.78644206130000716</v>
      </c>
      <c r="K27" s="27">
        <f t="shared" si="1"/>
        <v>0.78110214264385702</v>
      </c>
      <c r="L27" s="18"/>
    </row>
    <row r="28" spans="1:12">
      <c r="A28" s="16"/>
      <c r="B28" s="11" t="s">
        <v>19</v>
      </c>
      <c r="C28" s="25">
        <v>227.9186666666667</v>
      </c>
      <c r="D28" s="25">
        <v>236.386</v>
      </c>
      <c r="E28" s="25">
        <v>245.14066666666668</v>
      </c>
      <c r="F28" s="25">
        <v>253.66499999999999</v>
      </c>
      <c r="G28" s="26">
        <v>259.88566666666662</v>
      </c>
      <c r="H28" s="28">
        <f t="shared" si="5"/>
        <v>2.4523157182372968</v>
      </c>
      <c r="I28" s="27">
        <f t="shared" si="6"/>
        <v>3.4773232239448948</v>
      </c>
      <c r="J28" s="28">
        <f t="shared" si="2"/>
        <v>0.74525709509163807</v>
      </c>
      <c r="K28" s="27">
        <f t="shared" si="1"/>
        <v>0.73884957258824824</v>
      </c>
      <c r="L28" s="18"/>
    </row>
    <row r="29" spans="1:12">
      <c r="A29" s="16"/>
      <c r="B29" s="11" t="s">
        <v>10</v>
      </c>
      <c r="C29" s="25">
        <v>232.14566666666664</v>
      </c>
      <c r="D29" s="25">
        <v>235.96333333333334</v>
      </c>
      <c r="E29" s="25">
        <v>239.89933333333332</v>
      </c>
      <c r="F29" s="25">
        <v>243.82233333333332</v>
      </c>
      <c r="G29" s="26">
        <v>247.75733333333335</v>
      </c>
      <c r="H29" s="28">
        <f t="shared" si="5"/>
        <v>1.61388005200509</v>
      </c>
      <c r="I29" s="27">
        <f t="shared" si="6"/>
        <v>1.6352692379303591</v>
      </c>
      <c r="J29" s="28">
        <f t="shared" si="2"/>
        <v>0.71047746840335191</v>
      </c>
      <c r="K29" s="27">
        <f t="shared" si="1"/>
        <v>0.71018085573809042</v>
      </c>
      <c r="L29" s="18"/>
    </row>
    <row r="30" spans="1:12">
      <c r="A30" s="16"/>
      <c r="B30" s="11" t="s">
        <v>9</v>
      </c>
      <c r="C30" s="25">
        <v>223.66300000000001</v>
      </c>
      <c r="D30" s="25">
        <v>228.80466666666666</v>
      </c>
      <c r="E30" s="25">
        <v>234.00399999999999</v>
      </c>
      <c r="F30" s="25">
        <v>239.19333333333336</v>
      </c>
      <c r="G30" s="26">
        <v>244.31066666666666</v>
      </c>
      <c r="H30" s="28">
        <f t="shared" si="5"/>
        <v>2.1394130271189082</v>
      </c>
      <c r="I30" s="27">
        <f t="shared" si="6"/>
        <v>2.217625909528631</v>
      </c>
      <c r="J30" s="28">
        <f t="shared" si="2"/>
        <v>0.70059368827536284</v>
      </c>
      <c r="K30" s="27">
        <f t="shared" si="1"/>
        <v>0.69669797606800998</v>
      </c>
      <c r="L30" s="18"/>
    </row>
    <row r="31" spans="1:12">
      <c r="A31" s="16"/>
      <c r="B31" s="11" t="s">
        <v>4</v>
      </c>
      <c r="C31" s="25">
        <v>218.89599999999999</v>
      </c>
      <c r="D31" s="25">
        <v>221.25366666666665</v>
      </c>
      <c r="E31" s="25">
        <v>223.51833333333335</v>
      </c>
      <c r="F31" s="25">
        <v>225.64633333333336</v>
      </c>
      <c r="G31" s="26">
        <v>227.56366666666668</v>
      </c>
      <c r="H31" s="28">
        <f t="shared" si="5"/>
        <v>0.84970728529454309</v>
      </c>
      <c r="I31" s="27">
        <f t="shared" si="6"/>
        <v>0.95204718479469097</v>
      </c>
      <c r="J31" s="28">
        <f t="shared" si="2"/>
        <v>0.652569413864309</v>
      </c>
      <c r="K31" s="27">
        <f t="shared" si="1"/>
        <v>0.65723965442390053</v>
      </c>
      <c r="L31" s="18"/>
    </row>
    <row r="32" spans="1:12">
      <c r="A32" s="16"/>
      <c r="B32" s="11" t="s">
        <v>12</v>
      </c>
      <c r="C32" s="25">
        <v>184.66899999999998</v>
      </c>
      <c r="D32" s="25">
        <v>187.45133333333334</v>
      </c>
      <c r="E32" s="25">
        <v>190.40700000000001</v>
      </c>
      <c r="F32" s="25">
        <v>193.249</v>
      </c>
      <c r="G32" s="26">
        <v>195.17533333333336</v>
      </c>
      <c r="H32" s="28">
        <f t="shared" si="5"/>
        <v>0.99681412754184517</v>
      </c>
      <c r="I32" s="27">
        <f t="shared" si="6"/>
        <v>1.4925921841108636</v>
      </c>
      <c r="J32" s="28">
        <f t="shared" si="2"/>
        <v>0.55969151288403318</v>
      </c>
      <c r="K32" s="27">
        <f t="shared" si="1"/>
        <v>0.56287600202277166</v>
      </c>
      <c r="L32" s="18"/>
    </row>
    <row r="33" spans="1:14">
      <c r="A33" s="16"/>
      <c r="B33" s="11" t="s">
        <v>16</v>
      </c>
      <c r="C33" s="25">
        <v>169.78566666666666</v>
      </c>
      <c r="D33" s="25">
        <v>173.71966666666665</v>
      </c>
      <c r="E33" s="25">
        <v>177.70333333333335</v>
      </c>
      <c r="F33" s="25">
        <v>181.71433333333334</v>
      </c>
      <c r="G33" s="26">
        <v>185.51166666666668</v>
      </c>
      <c r="H33" s="28">
        <f t="shared" si="5"/>
        <v>2.0897269156900267</v>
      </c>
      <c r="I33" s="27">
        <f t="shared" si="6"/>
        <v>2.2571326743073605</v>
      </c>
      <c r="J33" s="28">
        <f t="shared" si="2"/>
        <v>0.53197964927759889</v>
      </c>
      <c r="K33" s="27">
        <f t="shared" si="1"/>
        <v>0.52927899992703686</v>
      </c>
      <c r="L33" s="18"/>
    </row>
    <row r="34" spans="1:14">
      <c r="A34" s="16"/>
      <c r="B34" s="11" t="s">
        <v>18</v>
      </c>
      <c r="C34" s="25">
        <v>116.60599999999999</v>
      </c>
      <c r="D34" s="25">
        <v>119.74133333333334</v>
      </c>
      <c r="E34" s="25">
        <v>122.88500000000001</v>
      </c>
      <c r="F34" s="25">
        <v>126.08633333333334</v>
      </c>
      <c r="G34" s="26">
        <v>129.1</v>
      </c>
      <c r="H34" s="28">
        <f t="shared" si="5"/>
        <v>2.3901612387279503</v>
      </c>
      <c r="I34" s="27">
        <f t="shared" si="6"/>
        <v>2.6051457324598903</v>
      </c>
      <c r="J34" s="28">
        <f t="shared" si="2"/>
        <v>0.37021160962960825</v>
      </c>
      <c r="K34" s="27">
        <f t="shared" si="1"/>
        <v>0.36725142803521471</v>
      </c>
      <c r="L34" s="18"/>
    </row>
    <row r="35" spans="1:14">
      <c r="A35" s="16"/>
      <c r="B35" s="11" t="s">
        <v>14</v>
      </c>
      <c r="C35" s="25">
        <v>100.45333333333333</v>
      </c>
      <c r="D35" s="25">
        <v>105.76833333333333</v>
      </c>
      <c r="E35" s="25">
        <v>111.11733333333332</v>
      </c>
      <c r="F35" s="25">
        <v>116.50733333333334</v>
      </c>
      <c r="G35" s="26">
        <v>122.48933333333333</v>
      </c>
      <c r="H35" s="28">
        <f t="shared" si="5"/>
        <v>5.1344407505107048</v>
      </c>
      <c r="I35" s="27">
        <f t="shared" si="6"/>
        <v>4.8507283592118977</v>
      </c>
      <c r="J35" s="28">
        <f t="shared" si="2"/>
        <v>0.35125463404950397</v>
      </c>
      <c r="K35" s="27">
        <f t="shared" si="1"/>
        <v>0.33935069259349887</v>
      </c>
      <c r="L35" s="18"/>
    </row>
    <row r="36" spans="1:14">
      <c r="A36" s="16"/>
      <c r="B36" s="11" t="s">
        <v>7</v>
      </c>
      <c r="C36" s="25">
        <v>91.85799999999999</v>
      </c>
      <c r="D36" s="25">
        <v>94.37133333333334</v>
      </c>
      <c r="E36" s="25">
        <v>96.948333333333338</v>
      </c>
      <c r="F36" s="25">
        <v>99.603999999999999</v>
      </c>
      <c r="G36" s="26">
        <v>102.43366666666667</v>
      </c>
      <c r="H36" s="28">
        <f t="shared" si="5"/>
        <v>2.8409166967859445</v>
      </c>
      <c r="I36" s="27">
        <f t="shared" si="6"/>
        <v>2.739259743162159</v>
      </c>
      <c r="J36" s="28">
        <f t="shared" si="2"/>
        <v>0.2937423130668429</v>
      </c>
      <c r="K36" s="27">
        <f t="shared" si="1"/>
        <v>0.29011638510665594</v>
      </c>
      <c r="L36" s="18"/>
    </row>
    <row r="37" spans="1:14">
      <c r="A37" s="16"/>
      <c r="B37" s="11" t="s">
        <v>13</v>
      </c>
      <c r="C37" s="25">
        <v>68.718000000000004</v>
      </c>
      <c r="D37" s="25">
        <v>69.796333333333322</v>
      </c>
      <c r="E37" s="25">
        <v>70.876666666666665</v>
      </c>
      <c r="F37" s="25">
        <v>71.72699999999999</v>
      </c>
      <c r="G37" s="26">
        <v>72.074666666666673</v>
      </c>
      <c r="H37" s="28">
        <f t="shared" si="5"/>
        <v>0.48470822238024791</v>
      </c>
      <c r="I37" s="27">
        <f t="shared" si="6"/>
        <v>1.1997366317076485</v>
      </c>
      <c r="J37" s="28">
        <f t="shared" si="2"/>
        <v>0.206683798297321</v>
      </c>
      <c r="K37" s="27">
        <f t="shared" si="1"/>
        <v>0.20891909917819673</v>
      </c>
      <c r="L37" s="18"/>
    </row>
    <row r="38" spans="1:14">
      <c r="A38" s="16"/>
      <c r="B38" s="11" t="s">
        <v>15</v>
      </c>
      <c r="C38" s="25">
        <v>38.356000000000002</v>
      </c>
      <c r="D38" s="25">
        <v>38.901000000000003</v>
      </c>
      <c r="E38" s="25">
        <v>39.437999999999995</v>
      </c>
      <c r="F38" s="25">
        <v>39.927666666666667</v>
      </c>
      <c r="G38" s="26">
        <v>40.401000000000003</v>
      </c>
      <c r="H38" s="28">
        <f t="shared" si="5"/>
        <v>1.1854770710368001</v>
      </c>
      <c r="I38" s="27">
        <f t="shared" si="6"/>
        <v>1.2416113055090827</v>
      </c>
      <c r="J38" s="28">
        <f t="shared" si="2"/>
        <v>0.1158553000824617</v>
      </c>
      <c r="K38" s="27">
        <f t="shared" si="1"/>
        <v>0.11629724026220691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75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5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5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89" t="s">
        <v>34</v>
      </c>
      <c r="D7" s="189"/>
      <c r="E7" s="189"/>
      <c r="F7" s="189"/>
      <c r="G7" s="189"/>
      <c r="H7" s="189"/>
      <c r="I7" s="189"/>
      <c r="J7" s="189"/>
      <c r="K7" s="189"/>
      <c r="L7" s="18"/>
      <c r="M7" s="16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  <c r="M10" s="16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28</v>
      </c>
      <c r="C13" s="26">
        <v>18741.924999999999</v>
      </c>
      <c r="D13" s="26">
        <v>19784.592333333334</v>
      </c>
      <c r="E13" s="26">
        <v>19669.064999999999</v>
      </c>
      <c r="F13" s="26">
        <v>21454.681666666667</v>
      </c>
      <c r="G13" s="26">
        <v>22178.957666666665</v>
      </c>
      <c r="H13" s="28">
        <f t="shared" ref="H13:H38" si="0">IF(OR(OR(G13=0,F13=0),G13=""),"",(G13/F13-1)*100)</f>
        <v>3.3758412790867887</v>
      </c>
      <c r="I13" s="27">
        <f>IF(OR(OR(G13=0,F13=0),F13=""),"",(F13/E13-1)*100)</f>
        <v>9.0782996887074585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31</v>
      </c>
      <c r="C14" s="25">
        <f>C13-SUM(C15:C38)</f>
        <v>8650.3213333333333</v>
      </c>
      <c r="D14" s="25">
        <f t="shared" ref="D14:G14" si="3">D13-SUM(D15:D38)</f>
        <v>9111.3580000000002</v>
      </c>
      <c r="E14" s="25">
        <f t="shared" si="3"/>
        <v>8865.8473333333295</v>
      </c>
      <c r="F14" s="25">
        <f t="shared" si="3"/>
        <v>9969.8149999999987</v>
      </c>
      <c r="G14" s="26">
        <f t="shared" si="3"/>
        <v>10240.073999999999</v>
      </c>
      <c r="H14" s="28">
        <f t="shared" si="0"/>
        <v>2.710772466690714</v>
      </c>
      <c r="I14" s="27">
        <f>IF(OR(OR(G14=0,F14=0),F14=""),"",(F14/E14-1)*100)</f>
        <v>12.451913789627667</v>
      </c>
      <c r="J14" s="28">
        <f t="shared" si="1"/>
        <v>46.170222036133254</v>
      </c>
      <c r="K14" s="27">
        <f t="shared" si="2"/>
        <v>46.469181668119205</v>
      </c>
      <c r="L14" s="18"/>
      <c r="M14" s="16"/>
    </row>
    <row r="15" spans="1:15">
      <c r="A15" s="16"/>
      <c r="B15" s="12" t="s">
        <v>5</v>
      </c>
      <c r="C15" s="109">
        <v>3520.4246666666663</v>
      </c>
      <c r="D15" s="109">
        <v>3624.5153333333333</v>
      </c>
      <c r="E15" s="109">
        <v>3720.6353333333336</v>
      </c>
      <c r="F15" s="109">
        <v>3909.4876666666664</v>
      </c>
      <c r="G15" s="109">
        <v>4172.4013333333323</v>
      </c>
      <c r="H15" s="50">
        <f t="shared" si="0"/>
        <v>6.7250158865658438</v>
      </c>
      <c r="I15" s="36">
        <f t="shared" ref="I15:I38" si="4">IF(OR(OR(G15=0,F15=0),F15=""),"",(F15/E15-1)*100)</f>
        <v>5.0758087373249605</v>
      </c>
      <c r="J15" s="50">
        <f t="shared" si="1"/>
        <v>18.812432017957921</v>
      </c>
      <c r="K15" s="36">
        <f t="shared" si="2"/>
        <v>18.222072587265139</v>
      </c>
      <c r="L15" s="18"/>
      <c r="M15" s="16"/>
      <c r="N15" s="23" t="s">
        <v>5</v>
      </c>
      <c r="O15" s="34">
        <f>J15</f>
        <v>18.812432017957921</v>
      </c>
    </row>
    <row r="16" spans="1:15">
      <c r="A16" s="16"/>
      <c r="B16" s="11" t="s">
        <v>25</v>
      </c>
      <c r="C16" s="55">
        <v>1475.0666666666666</v>
      </c>
      <c r="D16" s="55">
        <v>1626.5953333333334</v>
      </c>
      <c r="E16" s="55">
        <v>1649.0636666666667</v>
      </c>
      <c r="F16" s="55">
        <v>1770.7216666666666</v>
      </c>
      <c r="G16" s="56">
        <v>1838.0779999999997</v>
      </c>
      <c r="H16" s="28">
        <f t="shared" si="0"/>
        <v>3.8038916336371242</v>
      </c>
      <c r="I16" s="27">
        <f t="shared" si="4"/>
        <v>7.3773986086245635</v>
      </c>
      <c r="J16" s="28">
        <f t="shared" si="1"/>
        <v>8.2874859478292588</v>
      </c>
      <c r="K16" s="27">
        <f t="shared" si="2"/>
        <v>8.2533113013639827</v>
      </c>
      <c r="L16" s="18"/>
      <c r="M16" s="16"/>
      <c r="N16" s="23" t="s">
        <v>40</v>
      </c>
      <c r="O16" s="34">
        <f>100-O15</f>
        <v>81.187567982042083</v>
      </c>
    </row>
    <row r="17" spans="1:13">
      <c r="A17" s="16"/>
      <c r="B17" s="11" t="s">
        <v>26</v>
      </c>
      <c r="C17" s="25">
        <v>1106.2636666666665</v>
      </c>
      <c r="D17" s="25">
        <v>1182.6886666666667</v>
      </c>
      <c r="E17" s="25">
        <v>1185.6469999999999</v>
      </c>
      <c r="F17" s="25">
        <v>1278.3453333333334</v>
      </c>
      <c r="G17" s="26">
        <v>1257.499</v>
      </c>
      <c r="H17" s="28">
        <f t="shared" si="0"/>
        <v>-1.6307278471440756</v>
      </c>
      <c r="I17" s="27">
        <f t="shared" si="4"/>
        <v>7.8183753961620583</v>
      </c>
      <c r="J17" s="28">
        <f t="shared" si="1"/>
        <v>5.6697840308786382</v>
      </c>
      <c r="K17" s="27">
        <f t="shared" si="2"/>
        <v>5.9583514367377006</v>
      </c>
      <c r="L17" s="18"/>
      <c r="M17" s="16"/>
    </row>
    <row r="18" spans="1:13">
      <c r="A18" s="16"/>
      <c r="B18" s="11" t="s">
        <v>27</v>
      </c>
      <c r="C18" s="25">
        <v>729.60533333333331</v>
      </c>
      <c r="D18" s="25">
        <v>718.04599999999994</v>
      </c>
      <c r="E18" s="25">
        <v>724.90299999999991</v>
      </c>
      <c r="F18" s="25">
        <v>781.70666666666659</v>
      </c>
      <c r="G18" s="26">
        <v>825.40666666666675</v>
      </c>
      <c r="H18" s="28">
        <f t="shared" si="0"/>
        <v>5.590332264447051</v>
      </c>
      <c r="I18" s="27">
        <f t="shared" si="4"/>
        <v>7.8360369134445218</v>
      </c>
      <c r="J18" s="28">
        <f t="shared" si="1"/>
        <v>3.7215755540540663</v>
      </c>
      <c r="K18" s="27">
        <f t="shared" si="2"/>
        <v>3.643524890332793</v>
      </c>
      <c r="L18" s="18"/>
      <c r="M18" s="16"/>
    </row>
    <row r="19" spans="1:13">
      <c r="A19" s="16"/>
      <c r="B19" s="11" t="s">
        <v>21</v>
      </c>
      <c r="C19" s="25">
        <v>439.15499999999997</v>
      </c>
      <c r="D19" s="25">
        <v>493.95266666666663</v>
      </c>
      <c r="E19" s="25">
        <v>502.23399999999992</v>
      </c>
      <c r="F19" s="25">
        <v>545.98400000000004</v>
      </c>
      <c r="G19" s="26">
        <v>576.22933333333333</v>
      </c>
      <c r="H19" s="28">
        <f t="shared" si="0"/>
        <v>5.5396006720587643</v>
      </c>
      <c r="I19" s="27">
        <f t="shared" si="4"/>
        <v>8.7110788994771546</v>
      </c>
      <c r="J19" s="28">
        <f t="shared" si="1"/>
        <v>2.5980902348687174</v>
      </c>
      <c r="K19" s="27">
        <f t="shared" si="2"/>
        <v>2.5448245212059</v>
      </c>
      <c r="L19" s="18"/>
      <c r="M19" s="16"/>
    </row>
    <row r="20" spans="1:13">
      <c r="A20" s="16"/>
      <c r="B20" s="11" t="s">
        <v>6</v>
      </c>
      <c r="C20" s="25">
        <v>357.4543333333333</v>
      </c>
      <c r="D20" s="25">
        <v>395.43133333333327</v>
      </c>
      <c r="E20" s="25">
        <v>359.88333333333338</v>
      </c>
      <c r="F20" s="25">
        <v>388.37433333333337</v>
      </c>
      <c r="G20" s="26">
        <v>391.48133333333334</v>
      </c>
      <c r="H20" s="28">
        <f t="shared" si="0"/>
        <v>0.80000137324556242</v>
      </c>
      <c r="I20" s="27">
        <f t="shared" si="4"/>
        <v>7.9167322743481705</v>
      </c>
      <c r="J20" s="28">
        <f t="shared" si="1"/>
        <v>1.7651024868571747</v>
      </c>
      <c r="K20" s="27">
        <f t="shared" si="2"/>
        <v>1.8102078575080234</v>
      </c>
      <c r="L20" s="18"/>
      <c r="M20" s="16"/>
    </row>
    <row r="21" spans="1:13">
      <c r="A21" s="16"/>
      <c r="B21" s="11" t="s">
        <v>22</v>
      </c>
      <c r="C21" s="25">
        <v>324.32866666666666</v>
      </c>
      <c r="D21" s="25">
        <v>353.2</v>
      </c>
      <c r="E21" s="25">
        <v>356.81666666666666</v>
      </c>
      <c r="F21" s="25">
        <v>358.96566666666666</v>
      </c>
      <c r="G21" s="26">
        <v>367.41266666666661</v>
      </c>
      <c r="H21" s="28">
        <f t="shared" si="0"/>
        <v>2.3531498369853132</v>
      </c>
      <c r="I21" s="27">
        <f t="shared" si="4"/>
        <v>0.60227007333364391</v>
      </c>
      <c r="J21" s="28">
        <f t="shared" si="1"/>
        <v>1.6565822081840245</v>
      </c>
      <c r="K21" s="27">
        <f t="shared" si="2"/>
        <v>1.6731344339840668</v>
      </c>
      <c r="L21" s="18"/>
      <c r="M21" s="16"/>
    </row>
    <row r="22" spans="1:13">
      <c r="A22" s="16"/>
      <c r="B22" s="11" t="s">
        <v>24</v>
      </c>
      <c r="C22" s="25">
        <v>270.04500000000002</v>
      </c>
      <c r="D22" s="25">
        <v>276.12299999999999</v>
      </c>
      <c r="E22" s="25">
        <v>284.30666666666667</v>
      </c>
      <c r="F22" s="25">
        <v>307.47000000000003</v>
      </c>
      <c r="G22" s="26">
        <v>313.40199999999999</v>
      </c>
      <c r="H22" s="28">
        <f t="shared" si="0"/>
        <v>1.9292939148534582</v>
      </c>
      <c r="I22" s="27">
        <f t="shared" si="4"/>
        <v>8.1473057262111404</v>
      </c>
      <c r="J22" s="28">
        <f t="shared" si="1"/>
        <v>1.4130600937618454</v>
      </c>
      <c r="K22" s="27">
        <f t="shared" si="2"/>
        <v>1.4331137827027498</v>
      </c>
      <c r="L22" s="18"/>
      <c r="M22" s="16"/>
    </row>
    <row r="23" spans="1:13">
      <c r="A23" s="16"/>
      <c r="B23" s="11" t="s">
        <v>8</v>
      </c>
      <c r="C23" s="25">
        <v>243.75</v>
      </c>
      <c r="D23" s="25">
        <v>258.78100000000001</v>
      </c>
      <c r="E23" s="25">
        <v>264.08166666666665</v>
      </c>
      <c r="F23" s="25">
        <v>263.70866666666666</v>
      </c>
      <c r="G23" s="26">
        <v>263.81299999999999</v>
      </c>
      <c r="H23" s="28">
        <f t="shared" si="0"/>
        <v>3.9563862140790107E-2</v>
      </c>
      <c r="I23" s="27">
        <f t="shared" si="4"/>
        <v>-0.14124418582635023</v>
      </c>
      <c r="J23" s="28">
        <f t="shared" si="1"/>
        <v>1.1894742934492879</v>
      </c>
      <c r="K23" s="27">
        <f t="shared" si="2"/>
        <v>1.2291427613040788</v>
      </c>
      <c r="L23" s="18"/>
      <c r="M23" s="16"/>
    </row>
    <row r="24" spans="1:13">
      <c r="A24" s="16"/>
      <c r="B24" s="11" t="s">
        <v>20</v>
      </c>
      <c r="C24" s="25">
        <v>178.66866666666667</v>
      </c>
      <c r="D24" s="25">
        <v>186.36699999999999</v>
      </c>
      <c r="E24" s="25">
        <v>193.744</v>
      </c>
      <c r="F24" s="25">
        <v>206.44366666666664</v>
      </c>
      <c r="G24" s="26">
        <v>209.09199999999998</v>
      </c>
      <c r="H24" s="28">
        <f t="shared" si="0"/>
        <v>1.2828358341500756</v>
      </c>
      <c r="I24" s="27">
        <f t="shared" si="4"/>
        <v>6.5548696561785968</v>
      </c>
      <c r="J24" s="28">
        <f t="shared" si="1"/>
        <v>0.94274944360550272</v>
      </c>
      <c r="K24" s="27">
        <f t="shared" si="2"/>
        <v>0.96223132029691405</v>
      </c>
      <c r="L24" s="18"/>
      <c r="M24" s="16"/>
    </row>
    <row r="25" spans="1:13">
      <c r="A25" s="16"/>
      <c r="B25" s="11" t="s">
        <v>17</v>
      </c>
      <c r="C25" s="25">
        <v>158.85900000000001</v>
      </c>
      <c r="D25" s="25">
        <v>175.00866666666664</v>
      </c>
      <c r="E25" s="25">
        <v>184.92633333333333</v>
      </c>
      <c r="F25" s="25">
        <v>190.82666666666668</v>
      </c>
      <c r="G25" s="26">
        <v>194.33500000000001</v>
      </c>
      <c r="H25" s="28">
        <f t="shared" si="0"/>
        <v>1.8384921743991089</v>
      </c>
      <c r="I25" s="27">
        <f t="shared" si="4"/>
        <v>3.1906398764192767</v>
      </c>
      <c r="J25" s="28">
        <f t="shared" si="1"/>
        <v>0.87621340425781657</v>
      </c>
      <c r="K25" s="27">
        <f t="shared" si="2"/>
        <v>0.8894406807403108</v>
      </c>
      <c r="L25" s="18"/>
      <c r="M25" s="16"/>
    </row>
    <row r="26" spans="1:13">
      <c r="A26" s="16"/>
      <c r="B26" s="11" t="s">
        <v>23</v>
      </c>
      <c r="C26" s="25">
        <v>175.94233333333332</v>
      </c>
      <c r="D26" s="25">
        <v>185.37833333333333</v>
      </c>
      <c r="E26" s="25">
        <v>178.74800000000002</v>
      </c>
      <c r="F26" s="25">
        <v>195.11133333333331</v>
      </c>
      <c r="G26" s="26">
        <v>192.07333333333335</v>
      </c>
      <c r="H26" s="28">
        <f t="shared" si="0"/>
        <v>-1.5570597300002875</v>
      </c>
      <c r="I26" s="27">
        <f t="shared" si="4"/>
        <v>9.1544147813308552</v>
      </c>
      <c r="J26" s="28">
        <f t="shared" si="1"/>
        <v>0.86601605097973278</v>
      </c>
      <c r="K26" s="27">
        <f t="shared" si="2"/>
        <v>0.90941145790324385</v>
      </c>
      <c r="L26" s="18"/>
      <c r="M26" s="16"/>
    </row>
    <row r="27" spans="1:13">
      <c r="A27" s="16"/>
      <c r="B27" s="11" t="s">
        <v>11</v>
      </c>
      <c r="C27" s="25">
        <v>157.39633333333336</v>
      </c>
      <c r="D27" s="25">
        <v>165.21266666666668</v>
      </c>
      <c r="E27" s="25">
        <v>163.22399999999999</v>
      </c>
      <c r="F27" s="25">
        <v>181.28700000000001</v>
      </c>
      <c r="G27" s="26">
        <v>180.41466666666668</v>
      </c>
      <c r="H27" s="28">
        <f t="shared" si="0"/>
        <v>-0.4811891273689417</v>
      </c>
      <c r="I27" s="27">
        <f t="shared" si="4"/>
        <v>11.066387295985901</v>
      </c>
      <c r="J27" s="28">
        <f t="shared" si="1"/>
        <v>0.81344970930629712</v>
      </c>
      <c r="K27" s="27">
        <f t="shared" si="2"/>
        <v>0.8449764150155572</v>
      </c>
      <c r="L27" s="18"/>
      <c r="M27" s="16"/>
    </row>
    <row r="28" spans="1:13">
      <c r="A28" s="16"/>
      <c r="B28" s="11" t="s">
        <v>9</v>
      </c>
      <c r="C28" s="25">
        <v>137.84400000000002</v>
      </c>
      <c r="D28" s="25">
        <v>148.97566666666665</v>
      </c>
      <c r="E28" s="25">
        <v>160.18433333333334</v>
      </c>
      <c r="F28" s="25">
        <v>165.44566666666665</v>
      </c>
      <c r="G28" s="26">
        <v>169.53900000000002</v>
      </c>
      <c r="H28" s="28">
        <f t="shared" si="0"/>
        <v>2.4741254429954118</v>
      </c>
      <c r="I28" s="27">
        <f t="shared" si="4"/>
        <v>3.2845492588746472</v>
      </c>
      <c r="J28" s="28">
        <f t="shared" si="1"/>
        <v>0.76441374093429382</v>
      </c>
      <c r="K28" s="27">
        <f t="shared" si="2"/>
        <v>0.77114016062849988</v>
      </c>
      <c r="L28" s="18"/>
      <c r="M28" s="16"/>
    </row>
    <row r="29" spans="1:13">
      <c r="A29" s="16"/>
      <c r="B29" s="11" t="s">
        <v>19</v>
      </c>
      <c r="C29" s="25">
        <v>126.24099999999999</v>
      </c>
      <c r="D29" s="25">
        <v>136.815</v>
      </c>
      <c r="E29" s="25">
        <v>134.12466666666668</v>
      </c>
      <c r="F29" s="25">
        <v>160.67366666666666</v>
      </c>
      <c r="G29" s="26">
        <v>166.28266666666664</v>
      </c>
      <c r="H29" s="28">
        <f t="shared" si="0"/>
        <v>3.490926743855538</v>
      </c>
      <c r="I29" s="27">
        <f t="shared" si="4"/>
        <v>19.794271001605445</v>
      </c>
      <c r="J29" s="28">
        <f t="shared" si="1"/>
        <v>0.74973165631032879</v>
      </c>
      <c r="K29" s="27">
        <f t="shared" si="2"/>
        <v>0.74889792896018259</v>
      </c>
      <c r="L29" s="18"/>
      <c r="M29" s="16"/>
    </row>
    <row r="30" spans="1:13">
      <c r="A30" s="16"/>
      <c r="B30" s="11" t="s">
        <v>10</v>
      </c>
      <c r="C30" s="25">
        <v>130.55566666666667</v>
      </c>
      <c r="D30" s="25">
        <v>144.92766666666668</v>
      </c>
      <c r="E30" s="25">
        <v>151.45566666666667</v>
      </c>
      <c r="F30" s="25">
        <v>154.64366666666666</v>
      </c>
      <c r="G30" s="26">
        <v>160.60900000000001</v>
      </c>
      <c r="H30" s="28">
        <f t="shared" si="0"/>
        <v>3.8574701841437742</v>
      </c>
      <c r="I30" s="27">
        <f t="shared" si="4"/>
        <v>2.1049063862472295</v>
      </c>
      <c r="J30" s="28">
        <f t="shared" si="1"/>
        <v>0.72415035194094568</v>
      </c>
      <c r="K30" s="27">
        <f t="shared" si="2"/>
        <v>0.72079217519657124</v>
      </c>
      <c r="L30" s="18"/>
      <c r="M30" s="16"/>
    </row>
    <row r="31" spans="1:13">
      <c r="A31" s="16"/>
      <c r="B31" s="11" t="s">
        <v>4</v>
      </c>
      <c r="C31" s="25">
        <v>128.10333333333332</v>
      </c>
      <c r="D31" s="25">
        <v>128.21233333333333</v>
      </c>
      <c r="E31" s="25">
        <v>127.02466666666668</v>
      </c>
      <c r="F31" s="25">
        <v>135.13566666666665</v>
      </c>
      <c r="G31" s="26">
        <v>142.12333333333333</v>
      </c>
      <c r="H31" s="28">
        <f t="shared" si="0"/>
        <v>5.1708529946449033</v>
      </c>
      <c r="I31" s="27">
        <f t="shared" si="4"/>
        <v>6.3853739693602529</v>
      </c>
      <c r="J31" s="28">
        <f t="shared" si="1"/>
        <v>0.64080258175042282</v>
      </c>
      <c r="K31" s="27">
        <f t="shared" si="2"/>
        <v>0.62986563383329919</v>
      </c>
      <c r="L31" s="18"/>
      <c r="M31" s="16"/>
    </row>
    <row r="32" spans="1:13">
      <c r="A32" s="16"/>
      <c r="B32" s="11" t="s">
        <v>16</v>
      </c>
      <c r="C32" s="25">
        <v>95.50033333333333</v>
      </c>
      <c r="D32" s="25">
        <v>105.85633333333334</v>
      </c>
      <c r="E32" s="25">
        <v>100.20066666666668</v>
      </c>
      <c r="F32" s="25">
        <v>102.24666666666667</v>
      </c>
      <c r="G32" s="26">
        <v>115.16833333333334</v>
      </c>
      <c r="H32" s="28">
        <f t="shared" si="0"/>
        <v>12.637738801590913</v>
      </c>
      <c r="I32" s="27">
        <f t="shared" si="4"/>
        <v>2.0419025821518</v>
      </c>
      <c r="J32" s="28">
        <f t="shared" si="1"/>
        <v>0.51926846637352497</v>
      </c>
      <c r="K32" s="27">
        <f t="shared" si="2"/>
        <v>0.47657042064401017</v>
      </c>
      <c r="L32" s="18"/>
      <c r="M32" s="16"/>
    </row>
    <row r="33" spans="1:14">
      <c r="A33" s="16"/>
      <c r="B33" s="11" t="s">
        <v>12</v>
      </c>
      <c r="C33" s="25">
        <v>104.73599999999999</v>
      </c>
      <c r="D33" s="25">
        <v>116.12600000000002</v>
      </c>
      <c r="E33" s="25">
        <v>110.45666666666666</v>
      </c>
      <c r="F33" s="25">
        <v>115.202</v>
      </c>
      <c r="G33" s="26">
        <v>114.53933333333333</v>
      </c>
      <c r="H33" s="28">
        <f t="shared" si="0"/>
        <v>-0.57522149499719122</v>
      </c>
      <c r="I33" s="27">
        <f t="shared" si="4"/>
        <v>4.2961040528714189</v>
      </c>
      <c r="J33" s="28">
        <f t="shared" si="1"/>
        <v>0.51643244490915585</v>
      </c>
      <c r="K33" s="27">
        <f t="shared" si="2"/>
        <v>0.53695506551833394</v>
      </c>
      <c r="L33" s="18"/>
      <c r="M33" s="16"/>
    </row>
    <row r="34" spans="1:14">
      <c r="A34" s="16"/>
      <c r="B34" s="11" t="s">
        <v>14</v>
      </c>
      <c r="C34" s="25">
        <v>53.712333333333333</v>
      </c>
      <c r="D34" s="25">
        <v>62.963333333333331</v>
      </c>
      <c r="E34" s="25">
        <v>62.910333333333334</v>
      </c>
      <c r="F34" s="25">
        <v>73.727666666666664</v>
      </c>
      <c r="G34" s="26">
        <v>80.368333333333339</v>
      </c>
      <c r="H34" s="28">
        <f t="shared" si="0"/>
        <v>9.0070213352744233</v>
      </c>
      <c r="I34" s="27">
        <f t="shared" si="4"/>
        <v>17.194843454440445</v>
      </c>
      <c r="J34" s="28">
        <f t="shared" si="1"/>
        <v>0.36236298630986163</v>
      </c>
      <c r="K34" s="27">
        <f t="shared" si="2"/>
        <v>0.34364372220546419</v>
      </c>
      <c r="L34" s="18"/>
      <c r="M34" s="16"/>
    </row>
    <row r="35" spans="1:14">
      <c r="A35" s="16"/>
      <c r="B35" s="11" t="s">
        <v>18</v>
      </c>
      <c r="C35" s="25">
        <v>64.646000000000001</v>
      </c>
      <c r="D35" s="25">
        <v>70.709999999999994</v>
      </c>
      <c r="E35" s="25">
        <v>75.358999999999995</v>
      </c>
      <c r="F35" s="25">
        <v>77.337000000000003</v>
      </c>
      <c r="G35" s="26">
        <v>79.609333333333339</v>
      </c>
      <c r="H35" s="28">
        <f t="shared" si="0"/>
        <v>2.9382227566796537</v>
      </c>
      <c r="I35" s="27">
        <f t="shared" si="4"/>
        <v>2.6247694369617491</v>
      </c>
      <c r="J35" s="28">
        <f t="shared" si="1"/>
        <v>0.35894082368433516</v>
      </c>
      <c r="K35" s="27">
        <f t="shared" si="2"/>
        <v>0.36046677923986914</v>
      </c>
      <c r="L35" s="18"/>
      <c r="M35" s="16"/>
    </row>
    <row r="36" spans="1:14">
      <c r="A36" s="16"/>
      <c r="B36" s="11" t="s">
        <v>7</v>
      </c>
      <c r="C36" s="25">
        <v>53.330666666666673</v>
      </c>
      <c r="D36" s="25">
        <v>57.973666666666666</v>
      </c>
      <c r="E36" s="25">
        <v>52.894666666666666</v>
      </c>
      <c r="F36" s="25">
        <v>55.95333333333334</v>
      </c>
      <c r="G36" s="26">
        <v>59.971000000000004</v>
      </c>
      <c r="H36" s="28">
        <f t="shared" si="0"/>
        <v>7.1803884189205247</v>
      </c>
      <c r="I36" s="27">
        <f t="shared" si="4"/>
        <v>5.7825615689042431</v>
      </c>
      <c r="J36" s="28">
        <f t="shared" si="1"/>
        <v>0.27039593519821709</v>
      </c>
      <c r="K36" s="27">
        <f t="shared" si="2"/>
        <v>0.26079777925703707</v>
      </c>
      <c r="L36" s="18"/>
      <c r="M36" s="16"/>
    </row>
    <row r="37" spans="1:14">
      <c r="A37" s="16"/>
      <c r="B37" s="11" t="s">
        <v>13</v>
      </c>
      <c r="C37" s="25">
        <v>36.735999999999997</v>
      </c>
      <c r="D37" s="25">
        <v>34.952333333333335</v>
      </c>
      <c r="E37" s="25">
        <v>35.494333333333337</v>
      </c>
      <c r="F37" s="25">
        <v>39.832666666666668</v>
      </c>
      <c r="G37" s="26">
        <v>43.570999999999998</v>
      </c>
      <c r="H37" s="28">
        <f t="shared" si="0"/>
        <v>9.385094311201847</v>
      </c>
      <c r="I37" s="27">
        <f t="shared" si="4"/>
        <v>12.222608303672878</v>
      </c>
      <c r="J37" s="28">
        <f t="shared" si="1"/>
        <v>0.19645197332913436</v>
      </c>
      <c r="K37" s="27">
        <f t="shared" si="2"/>
        <v>0.18565955573488271</v>
      </c>
      <c r="L37" s="18"/>
      <c r="M37" s="16"/>
    </row>
    <row r="38" spans="1:14">
      <c r="A38" s="16"/>
      <c r="B38" s="11" t="s">
        <v>15</v>
      </c>
      <c r="C38" s="25">
        <v>23.238666666666671</v>
      </c>
      <c r="D38" s="25">
        <v>24.422000000000001</v>
      </c>
      <c r="E38" s="25">
        <v>24.899000000000001</v>
      </c>
      <c r="F38" s="25">
        <v>26.236000000000001</v>
      </c>
      <c r="G38" s="26">
        <v>25.463999999999999</v>
      </c>
      <c r="H38" s="28">
        <f t="shared" si="0"/>
        <v>-2.9425217258728487</v>
      </c>
      <c r="I38" s="27">
        <f t="shared" si="4"/>
        <v>5.3696935619904407</v>
      </c>
      <c r="J38" s="28">
        <f t="shared" si="1"/>
        <v>0.11481152713623918</v>
      </c>
      <c r="K38" s="27">
        <f t="shared" si="2"/>
        <v>0.12228566430217368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35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16543.482666666667</v>
      </c>
      <c r="D13" s="26">
        <v>17788.005333333334</v>
      </c>
      <c r="E13" s="26">
        <v>17579.355666666666</v>
      </c>
      <c r="F13" s="26">
        <v>18973.808000000001</v>
      </c>
      <c r="G13" s="26">
        <v>19848.921000000002</v>
      </c>
      <c r="H13" s="28">
        <f t="shared" ref="H13:H38" si="0">IF(OR(OR(G13=0,F13=0),G13=""),"",(G13/F13-1)*100)</f>
        <v>4.6122159558060316</v>
      </c>
      <c r="I13" s="27">
        <f>IF(OR(OR(G13=0,F13=0),F13=""),"",(F13/E13-1)*100)</f>
        <v>7.9323290328407348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7726.4536666666681</v>
      </c>
      <c r="D14" s="25">
        <f t="shared" ref="D14:F14" si="3">D13-SUM(D15:D38)</f>
        <v>8206.0506666666697</v>
      </c>
      <c r="E14" s="25">
        <f t="shared" si="3"/>
        <v>7988.5289999999986</v>
      </c>
      <c r="F14" s="25">
        <f t="shared" si="3"/>
        <v>8921.4063333333324</v>
      </c>
      <c r="G14" s="26">
        <f>G13-SUM(G15:G38)</f>
        <v>9253.7566666666644</v>
      </c>
      <c r="H14" s="28">
        <f t="shared" si="0"/>
        <v>3.7253132624568419</v>
      </c>
      <c r="I14" s="27">
        <f>IF(OR(OR(G14=0,F14=0),F14=""),"",(F14/E14-1)*100)</f>
        <v>11.677711044590744</v>
      </c>
      <c r="J14" s="28">
        <f t="shared" si="1"/>
        <v>46.620955701655845</v>
      </c>
      <c r="K14" s="27">
        <f t="shared" si="2"/>
        <v>47.019587914736633</v>
      </c>
      <c r="L14" s="18"/>
    </row>
    <row r="15" spans="1:15">
      <c r="A15" s="16"/>
      <c r="B15" s="12" t="s">
        <v>5</v>
      </c>
      <c r="C15" s="109">
        <v>3139.1793333333335</v>
      </c>
      <c r="D15" s="109">
        <v>3300.4770000000003</v>
      </c>
      <c r="E15" s="109">
        <v>3371.5686666666666</v>
      </c>
      <c r="F15" s="109">
        <v>3478.9326666666661</v>
      </c>
      <c r="G15" s="109">
        <v>3812.57</v>
      </c>
      <c r="H15" s="50">
        <f t="shared" si="0"/>
        <v>9.5902210620537396</v>
      </c>
      <c r="I15" s="36">
        <f t="shared" ref="I15:I38" si="4">IF(OR(OR(G15=0,F15=0),F15=""),"",(F15/E15-1)*100)</f>
        <v>3.1843931005013815</v>
      </c>
      <c r="J15" s="50">
        <f t="shared" si="1"/>
        <v>19.207945862649154</v>
      </c>
      <c r="K15" s="36">
        <f t="shared" si="2"/>
        <v>18.335447827166089</v>
      </c>
      <c r="L15" s="18"/>
      <c r="N15" s="34">
        <f>G15-F15</f>
        <v>333.63733333333403</v>
      </c>
      <c r="O15" s="34">
        <f>J15</f>
        <v>19.207945862649154</v>
      </c>
    </row>
    <row r="16" spans="1:15">
      <c r="A16" s="16"/>
      <c r="B16" s="11" t="s">
        <v>25</v>
      </c>
      <c r="C16" s="55">
        <v>1294.7856666666667</v>
      </c>
      <c r="D16" s="55">
        <v>1454.8976666666665</v>
      </c>
      <c r="E16" s="55">
        <v>1442.9346666666668</v>
      </c>
      <c r="F16" s="55">
        <v>1519.1733333333334</v>
      </c>
      <c r="G16" s="56">
        <v>1607.4226666666666</v>
      </c>
      <c r="H16" s="28">
        <f t="shared" si="0"/>
        <v>5.8090364935315497</v>
      </c>
      <c r="I16" s="27">
        <f t="shared" si="4"/>
        <v>5.2835841031379616</v>
      </c>
      <c r="J16" s="28">
        <f t="shared" si="1"/>
        <v>8.0982873913733968</v>
      </c>
      <c r="K16" s="27">
        <f t="shared" si="2"/>
        <v>8.0066865509197385</v>
      </c>
      <c r="L16" s="18"/>
      <c r="N16" s="23" t="s">
        <v>40</v>
      </c>
      <c r="O16" s="34">
        <f>100-O15</f>
        <v>80.792054137350846</v>
      </c>
    </row>
    <row r="17" spans="1:12">
      <c r="A17" s="16"/>
      <c r="B17" s="11" t="s">
        <v>26</v>
      </c>
      <c r="C17" s="25">
        <v>979.65966666666657</v>
      </c>
      <c r="D17" s="25">
        <v>1062.4979999999998</v>
      </c>
      <c r="E17" s="25">
        <v>1037.079</v>
      </c>
      <c r="F17" s="25">
        <v>1109.1613333333332</v>
      </c>
      <c r="G17" s="26">
        <v>1084.9143333333334</v>
      </c>
      <c r="H17" s="28">
        <f t="shared" si="0"/>
        <v>-2.1860661088077271</v>
      </c>
      <c r="I17" s="27">
        <f t="shared" si="4"/>
        <v>6.9505151809392762</v>
      </c>
      <c r="J17" s="28">
        <f t="shared" si="1"/>
        <v>5.4658605036179715</v>
      </c>
      <c r="K17" s="27">
        <f t="shared" si="2"/>
        <v>5.8457497479332199</v>
      </c>
      <c r="L17" s="18"/>
    </row>
    <row r="18" spans="1:12">
      <c r="A18" s="16"/>
      <c r="B18" s="11" t="s">
        <v>27</v>
      </c>
      <c r="C18" s="25">
        <v>618.47</v>
      </c>
      <c r="D18" s="25">
        <v>646.27466666666658</v>
      </c>
      <c r="E18" s="25">
        <v>646.32500000000005</v>
      </c>
      <c r="F18" s="25">
        <v>702.59199999999998</v>
      </c>
      <c r="G18" s="26">
        <v>750.71033333333344</v>
      </c>
      <c r="H18" s="28">
        <f t="shared" si="0"/>
        <v>6.8486879061152806</v>
      </c>
      <c r="I18" s="27">
        <f t="shared" si="4"/>
        <v>8.7056821258654651</v>
      </c>
      <c r="J18" s="28">
        <f t="shared" si="1"/>
        <v>3.7821216243106281</v>
      </c>
      <c r="K18" s="27">
        <f t="shared" si="2"/>
        <v>3.7029572556020378</v>
      </c>
      <c r="L18" s="18"/>
    </row>
    <row r="19" spans="1:12">
      <c r="A19" s="16"/>
      <c r="B19" s="11" t="s">
        <v>21</v>
      </c>
      <c r="C19" s="25">
        <v>390.48066666666665</v>
      </c>
      <c r="D19" s="25">
        <v>459.12899999999996</v>
      </c>
      <c r="E19" s="25">
        <v>463.93233333333336</v>
      </c>
      <c r="F19" s="25">
        <v>498.452</v>
      </c>
      <c r="G19" s="26">
        <v>516.95233333333329</v>
      </c>
      <c r="H19" s="28">
        <f t="shared" si="0"/>
        <v>3.7115576491484115</v>
      </c>
      <c r="I19" s="27">
        <f t="shared" si="4"/>
        <v>7.4406684308128135</v>
      </c>
      <c r="J19" s="28">
        <f t="shared" si="1"/>
        <v>2.6044354417720403</v>
      </c>
      <c r="K19" s="27">
        <f t="shared" si="2"/>
        <v>2.6270530406969437</v>
      </c>
      <c r="L19" s="18"/>
    </row>
    <row r="20" spans="1:12">
      <c r="A20" s="16"/>
      <c r="B20" s="11" t="s">
        <v>6</v>
      </c>
      <c r="C20" s="25">
        <v>298.26433333333335</v>
      </c>
      <c r="D20" s="25">
        <v>344.96266666666662</v>
      </c>
      <c r="E20" s="25">
        <v>321.89599999999996</v>
      </c>
      <c r="F20" s="25">
        <v>334.79333333333335</v>
      </c>
      <c r="G20" s="26">
        <v>355.43833333333333</v>
      </c>
      <c r="H20" s="28">
        <f t="shared" si="0"/>
        <v>6.1664907704255256</v>
      </c>
      <c r="I20" s="27">
        <f t="shared" si="4"/>
        <v>4.0066771048206329</v>
      </c>
      <c r="J20" s="28">
        <f t="shared" si="1"/>
        <v>1.7907186659331924</v>
      </c>
      <c r="K20" s="27">
        <f t="shared" si="2"/>
        <v>1.7645025886913863</v>
      </c>
      <c r="L20" s="18"/>
    </row>
    <row r="21" spans="1:12">
      <c r="A21" s="16"/>
      <c r="B21" s="11" t="s">
        <v>22</v>
      </c>
      <c r="C21" s="25">
        <v>295.61899999999997</v>
      </c>
      <c r="D21" s="25">
        <v>325.45099999999996</v>
      </c>
      <c r="E21" s="25">
        <v>327.65866666666665</v>
      </c>
      <c r="F21" s="25">
        <v>318.74566666666669</v>
      </c>
      <c r="G21" s="26">
        <v>318.92433333333332</v>
      </c>
      <c r="H21" s="28">
        <f t="shared" si="0"/>
        <v>5.6053049610071959E-2</v>
      </c>
      <c r="I21" s="27">
        <f t="shared" si="4"/>
        <v>-2.7202088352106135</v>
      </c>
      <c r="J21" s="28">
        <f t="shared" si="1"/>
        <v>1.6067590441482098</v>
      </c>
      <c r="K21" s="27">
        <f t="shared" si="2"/>
        <v>1.6799245921886987</v>
      </c>
      <c r="L21" s="18"/>
    </row>
    <row r="22" spans="1:12">
      <c r="A22" s="16"/>
      <c r="B22" s="11" t="s">
        <v>24</v>
      </c>
      <c r="C22" s="25">
        <v>232.25266666666667</v>
      </c>
      <c r="D22" s="25">
        <v>243.52666666666667</v>
      </c>
      <c r="E22" s="25">
        <v>248.19833333333335</v>
      </c>
      <c r="F22" s="25">
        <v>242.29733333333331</v>
      </c>
      <c r="G22" s="26">
        <v>255.91099999999997</v>
      </c>
      <c r="H22" s="28">
        <f t="shared" si="0"/>
        <v>5.618578826015419</v>
      </c>
      <c r="I22" s="27">
        <f t="shared" si="4"/>
        <v>-2.3775340957164826</v>
      </c>
      <c r="J22" s="28">
        <f t="shared" si="1"/>
        <v>1.2892942644086292</v>
      </c>
      <c r="K22" s="27">
        <f t="shared" si="2"/>
        <v>1.2770095140276181</v>
      </c>
      <c r="L22" s="18"/>
    </row>
    <row r="23" spans="1:12">
      <c r="A23" s="16"/>
      <c r="B23" s="11" t="s">
        <v>8</v>
      </c>
      <c r="C23" s="25">
        <v>199.96433333333334</v>
      </c>
      <c r="D23" s="25">
        <v>224.58633333333333</v>
      </c>
      <c r="E23" s="25">
        <v>214.79733333333334</v>
      </c>
      <c r="F23" s="25">
        <v>222.34333333333333</v>
      </c>
      <c r="G23" s="26">
        <v>214.56533333333334</v>
      </c>
      <c r="H23" s="28">
        <f t="shared" si="0"/>
        <v>-3.4981934845509155</v>
      </c>
      <c r="I23" s="27">
        <f t="shared" si="4"/>
        <v>3.5130789953941033</v>
      </c>
      <c r="J23" s="28">
        <f t="shared" si="1"/>
        <v>1.0809924294289515</v>
      </c>
      <c r="K23" s="27">
        <f t="shared" si="2"/>
        <v>1.1718434872606138</v>
      </c>
      <c r="L23" s="18"/>
    </row>
    <row r="24" spans="1:12">
      <c r="A24" s="16"/>
      <c r="B24" s="11" t="s">
        <v>20</v>
      </c>
      <c r="C24" s="25">
        <v>158.691</v>
      </c>
      <c r="D24" s="25">
        <v>166.38433333333333</v>
      </c>
      <c r="E24" s="25">
        <v>174.26800000000003</v>
      </c>
      <c r="F24" s="25">
        <v>186.143</v>
      </c>
      <c r="G24" s="26">
        <v>184.16533333333334</v>
      </c>
      <c r="H24" s="28">
        <f t="shared" si="0"/>
        <v>-1.0624448228870653</v>
      </c>
      <c r="I24" s="27">
        <f t="shared" si="4"/>
        <v>6.8142171827300313</v>
      </c>
      <c r="J24" s="28">
        <f t="shared" si="1"/>
        <v>0.92783548956305129</v>
      </c>
      <c r="K24" s="27">
        <f t="shared" si="2"/>
        <v>0.9810524065596109</v>
      </c>
      <c r="L24" s="18"/>
    </row>
    <row r="25" spans="1:12">
      <c r="A25" s="16"/>
      <c r="B25" s="11" t="s">
        <v>17</v>
      </c>
      <c r="C25" s="25">
        <v>133.9</v>
      </c>
      <c r="D25" s="25">
        <v>155.12633333333335</v>
      </c>
      <c r="E25" s="25">
        <v>155.34</v>
      </c>
      <c r="F25" s="25">
        <v>173.21366666666668</v>
      </c>
      <c r="G25" s="26">
        <v>175.14733333333334</v>
      </c>
      <c r="H25" s="28">
        <f t="shared" si="0"/>
        <v>1.1163476323076793</v>
      </c>
      <c r="I25" s="27">
        <f t="shared" si="4"/>
        <v>11.506158533968502</v>
      </c>
      <c r="J25" s="28">
        <f t="shared" si="1"/>
        <v>0.88240228944098942</v>
      </c>
      <c r="K25" s="27">
        <f t="shared" si="2"/>
        <v>0.91290934675140945</v>
      </c>
      <c r="L25" s="18"/>
    </row>
    <row r="26" spans="1:12">
      <c r="A26" s="16"/>
      <c r="B26" s="11" t="s">
        <v>23</v>
      </c>
      <c r="C26" s="25">
        <v>150.24533333333335</v>
      </c>
      <c r="D26" s="25">
        <v>163.44466666666668</v>
      </c>
      <c r="E26" s="25">
        <v>152.56</v>
      </c>
      <c r="F26" s="25">
        <v>162.61633333333336</v>
      </c>
      <c r="G26" s="26">
        <v>162.54633333333334</v>
      </c>
      <c r="H26" s="28">
        <f t="shared" si="0"/>
        <v>-4.3046106479682766E-2</v>
      </c>
      <c r="I26" s="27">
        <f t="shared" si="4"/>
        <v>6.5917234749169884</v>
      </c>
      <c r="J26" s="28">
        <f t="shared" si="1"/>
        <v>0.81891773025512726</v>
      </c>
      <c r="K26" s="27">
        <f t="shared" si="2"/>
        <v>0.85705691410671669</v>
      </c>
      <c r="L26" s="18"/>
    </row>
    <row r="27" spans="1:12">
      <c r="A27" s="16"/>
      <c r="B27" s="11" t="s">
        <v>11</v>
      </c>
      <c r="C27" s="25">
        <v>136.08266666666668</v>
      </c>
      <c r="D27" s="25">
        <v>143.48833333333332</v>
      </c>
      <c r="E27" s="25">
        <v>142.26466666666667</v>
      </c>
      <c r="F27" s="25">
        <v>148.88433333333333</v>
      </c>
      <c r="G27" s="26">
        <v>153.48633333333331</v>
      </c>
      <c r="H27" s="28">
        <f t="shared" si="0"/>
        <v>3.0909900974581905</v>
      </c>
      <c r="I27" s="27">
        <f t="shared" si="4"/>
        <v>4.6530644760704121</v>
      </c>
      <c r="J27" s="28">
        <f t="shared" si="1"/>
        <v>0.773272931729303</v>
      </c>
      <c r="K27" s="27">
        <f t="shared" si="2"/>
        <v>0.78468346118677568</v>
      </c>
      <c r="L27" s="18"/>
    </row>
    <row r="28" spans="1:12">
      <c r="A28" s="16"/>
      <c r="B28" s="11" t="s">
        <v>19</v>
      </c>
      <c r="C28" s="25">
        <v>95.859666666666669</v>
      </c>
      <c r="D28" s="25">
        <v>118.94799999999999</v>
      </c>
      <c r="E28" s="25">
        <v>119.21333333333332</v>
      </c>
      <c r="F28" s="25">
        <v>143.50166666666667</v>
      </c>
      <c r="G28" s="26">
        <v>146.86233333333334</v>
      </c>
      <c r="H28" s="28">
        <f t="shared" si="0"/>
        <v>2.3419007909315948</v>
      </c>
      <c r="I28" s="27">
        <f t="shared" si="4"/>
        <v>20.373839615255562</v>
      </c>
      <c r="J28" s="28">
        <f t="shared" si="1"/>
        <v>0.73990084062168082</v>
      </c>
      <c r="K28" s="27">
        <f t="shared" si="2"/>
        <v>0.75631452930622389</v>
      </c>
      <c r="L28" s="18"/>
    </row>
    <row r="29" spans="1:12">
      <c r="A29" s="16"/>
      <c r="B29" s="11" t="s">
        <v>9</v>
      </c>
      <c r="C29" s="25">
        <v>120.49533333333333</v>
      </c>
      <c r="D29" s="25">
        <v>132.19133333333335</v>
      </c>
      <c r="E29" s="25">
        <v>138.83399999999997</v>
      </c>
      <c r="F29" s="25">
        <v>139.51233333333332</v>
      </c>
      <c r="G29" s="26">
        <v>144.76166666666668</v>
      </c>
      <c r="H29" s="28">
        <f t="shared" si="0"/>
        <v>3.7626303050865451</v>
      </c>
      <c r="I29" s="27">
        <f t="shared" si="4"/>
        <v>0.48859309198996392</v>
      </c>
      <c r="J29" s="28">
        <f t="shared" si="1"/>
        <v>0.72931756172875428</v>
      </c>
      <c r="K29" s="27">
        <f t="shared" si="2"/>
        <v>0.73528905390701382</v>
      </c>
      <c r="L29" s="18"/>
    </row>
    <row r="30" spans="1:12">
      <c r="A30" s="16"/>
      <c r="B30" s="11" t="s">
        <v>10</v>
      </c>
      <c r="C30" s="25">
        <v>111.87599999999999</v>
      </c>
      <c r="D30" s="25">
        <v>126.90899999999999</v>
      </c>
      <c r="E30" s="25">
        <v>130.67266666666669</v>
      </c>
      <c r="F30" s="25">
        <v>134.84466666666665</v>
      </c>
      <c r="G30" s="26">
        <v>142.12233333333333</v>
      </c>
      <c r="H30" s="28">
        <f t="shared" si="0"/>
        <v>5.3970741643471376</v>
      </c>
      <c r="I30" s="27">
        <f t="shared" si="4"/>
        <v>3.1927105388017685</v>
      </c>
      <c r="J30" s="28">
        <f t="shared" si="1"/>
        <v>0.71602044933995812</v>
      </c>
      <c r="K30" s="27">
        <f t="shared" si="2"/>
        <v>0.71068847469451912</v>
      </c>
      <c r="L30" s="18"/>
    </row>
    <row r="31" spans="1:12">
      <c r="A31" s="16"/>
      <c r="B31" s="11" t="s">
        <v>4</v>
      </c>
      <c r="C31" s="25">
        <v>104.79166666666667</v>
      </c>
      <c r="D31" s="25">
        <v>110.077</v>
      </c>
      <c r="E31" s="25">
        <v>107.21466666666667</v>
      </c>
      <c r="F31" s="25">
        <v>111.62866666666666</v>
      </c>
      <c r="G31" s="26">
        <v>117.99333333333334</v>
      </c>
      <c r="H31" s="28">
        <f t="shared" si="0"/>
        <v>5.701641752715858</v>
      </c>
      <c r="I31" s="27">
        <f t="shared" si="4"/>
        <v>4.1169740458394832</v>
      </c>
      <c r="J31" s="28">
        <f t="shared" si="1"/>
        <v>0.59445716637863255</v>
      </c>
      <c r="K31" s="27">
        <f t="shared" si="2"/>
        <v>0.58833032708387611</v>
      </c>
      <c r="L31" s="18"/>
    </row>
    <row r="32" spans="1:12">
      <c r="A32" s="16"/>
      <c r="B32" s="11" t="s">
        <v>16</v>
      </c>
      <c r="C32" s="25">
        <v>79.182000000000002</v>
      </c>
      <c r="D32" s="25">
        <v>93.498999999999981</v>
      </c>
      <c r="E32" s="25">
        <v>90.074000000000012</v>
      </c>
      <c r="F32" s="25">
        <v>91.036999999999992</v>
      </c>
      <c r="G32" s="26">
        <v>100.50600000000001</v>
      </c>
      <c r="H32" s="28">
        <f t="shared" si="0"/>
        <v>10.401265419554706</v>
      </c>
      <c r="I32" s="27">
        <f t="shared" si="4"/>
        <v>1.0691209450007566</v>
      </c>
      <c r="J32" s="28">
        <f t="shared" si="1"/>
        <v>0.50635498020270231</v>
      </c>
      <c r="K32" s="27">
        <f t="shared" si="2"/>
        <v>0.47980352705160706</v>
      </c>
      <c r="L32" s="18"/>
    </row>
    <row r="33" spans="1:14">
      <c r="A33" s="16"/>
      <c r="B33" s="11" t="s">
        <v>12</v>
      </c>
      <c r="C33" s="25">
        <v>88.542333333333318</v>
      </c>
      <c r="D33" s="25">
        <v>94.341999999999999</v>
      </c>
      <c r="E33" s="25">
        <v>86.849333333333334</v>
      </c>
      <c r="F33" s="25">
        <v>95.594999999999999</v>
      </c>
      <c r="G33" s="26">
        <v>96.411999999999992</v>
      </c>
      <c r="H33" s="28">
        <f t="shared" si="0"/>
        <v>0.85464720958208229</v>
      </c>
      <c r="I33" s="27">
        <f t="shared" si="4"/>
        <v>10.069929533137856</v>
      </c>
      <c r="J33" s="28">
        <f t="shared" si="1"/>
        <v>0.48572917389312997</v>
      </c>
      <c r="K33" s="27">
        <f t="shared" si="2"/>
        <v>0.50382611650755604</v>
      </c>
      <c r="L33" s="18"/>
    </row>
    <row r="34" spans="1:14">
      <c r="A34" s="16"/>
      <c r="B34" s="11" t="s">
        <v>14</v>
      </c>
      <c r="C34" s="25">
        <v>41.338333333333338</v>
      </c>
      <c r="D34" s="25">
        <v>53.021666666666668</v>
      </c>
      <c r="E34" s="25">
        <v>52.700333333333333</v>
      </c>
      <c r="F34" s="25">
        <v>64.597999999999999</v>
      </c>
      <c r="G34" s="26">
        <v>71.544333333333341</v>
      </c>
      <c r="H34" s="28">
        <f t="shared" si="0"/>
        <v>10.75317089280372</v>
      </c>
      <c r="I34" s="27">
        <f t="shared" si="4"/>
        <v>22.576074787635747</v>
      </c>
      <c r="J34" s="28">
        <f t="shared" si="1"/>
        <v>0.36044444598944869</v>
      </c>
      <c r="K34" s="27">
        <f t="shared" si="2"/>
        <v>0.34045880510649207</v>
      </c>
      <c r="L34" s="18"/>
    </row>
    <row r="35" spans="1:14">
      <c r="A35" s="16"/>
      <c r="B35" s="11" t="s">
        <v>18</v>
      </c>
      <c r="C35" s="25">
        <v>53.541333333333334</v>
      </c>
      <c r="D35" s="25">
        <v>63.383000000000003</v>
      </c>
      <c r="E35" s="25">
        <v>66.710999999999999</v>
      </c>
      <c r="F35" s="25">
        <v>68.423000000000002</v>
      </c>
      <c r="G35" s="26">
        <v>70.929333333333332</v>
      </c>
      <c r="H35" s="28">
        <f t="shared" si="0"/>
        <v>3.6629983095352925</v>
      </c>
      <c r="I35" s="27">
        <f t="shared" si="4"/>
        <v>2.5662934148791061</v>
      </c>
      <c r="J35" s="28">
        <f t="shared" si="1"/>
        <v>0.35734604079150362</v>
      </c>
      <c r="K35" s="27">
        <f t="shared" si="2"/>
        <v>0.36061817427476867</v>
      </c>
      <c r="L35" s="18"/>
    </row>
    <row r="36" spans="1:14">
      <c r="A36" s="16"/>
      <c r="B36" s="11" t="s">
        <v>7</v>
      </c>
      <c r="C36" s="25">
        <v>46.244</v>
      </c>
      <c r="D36" s="25">
        <v>51.027333333333331</v>
      </c>
      <c r="E36" s="25">
        <v>47.427666666666674</v>
      </c>
      <c r="F36" s="25">
        <v>49.98266666666666</v>
      </c>
      <c r="G36" s="26">
        <v>52.57566666666667</v>
      </c>
      <c r="H36" s="28">
        <f t="shared" si="0"/>
        <v>5.1877984367914465</v>
      </c>
      <c r="I36" s="27">
        <f t="shared" si="4"/>
        <v>5.3871509597070322</v>
      </c>
      <c r="J36" s="28">
        <f t="shared" si="1"/>
        <v>0.26487921769987727</v>
      </c>
      <c r="K36" s="27">
        <f t="shared" si="2"/>
        <v>0.26342981159431283</v>
      </c>
      <c r="L36" s="18"/>
    </row>
    <row r="37" spans="1:14">
      <c r="A37" s="16"/>
      <c r="B37" s="11" t="s">
        <v>13</v>
      </c>
      <c r="C37" s="25">
        <v>26.889666666666667</v>
      </c>
      <c r="D37" s="25">
        <v>26.766999999999999</v>
      </c>
      <c r="E37" s="25">
        <v>29.457999999999998</v>
      </c>
      <c r="F37" s="25">
        <v>32.080999999999996</v>
      </c>
      <c r="G37" s="26">
        <v>35.325333333333333</v>
      </c>
      <c r="H37" s="28">
        <f t="shared" si="0"/>
        <v>10.112943278991725</v>
      </c>
      <c r="I37" s="27">
        <f t="shared" si="4"/>
        <v>8.9042025935229816</v>
      </c>
      <c r="J37" s="28">
        <f t="shared" si="1"/>
        <v>0.1779710510880331</v>
      </c>
      <c r="K37" s="27">
        <f t="shared" si="2"/>
        <v>0.16908045027123703</v>
      </c>
      <c r="L37" s="18"/>
    </row>
    <row r="38" spans="1:14">
      <c r="A38" s="16"/>
      <c r="B38" s="11" t="s">
        <v>15</v>
      </c>
      <c r="C38" s="25">
        <v>20.673999999999996</v>
      </c>
      <c r="D38" s="25">
        <v>21.542666666666666</v>
      </c>
      <c r="E38" s="25">
        <v>22.849</v>
      </c>
      <c r="F38" s="25">
        <v>23.849333333333334</v>
      </c>
      <c r="G38" s="26">
        <v>23.378</v>
      </c>
      <c r="H38" s="28">
        <f t="shared" si="0"/>
        <v>-1.9762956337004534</v>
      </c>
      <c r="I38" s="27">
        <f t="shared" si="4"/>
        <v>4.3780180022466419</v>
      </c>
      <c r="J38" s="28">
        <f t="shared" si="1"/>
        <v>0.11777970197977007</v>
      </c>
      <c r="K38" s="27">
        <f t="shared" si="2"/>
        <v>0.12569608237488927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36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2198.4423333333334</v>
      </c>
      <c r="D13" s="26">
        <v>1996.5869999999998</v>
      </c>
      <c r="E13" s="26">
        <v>2089.7089999999998</v>
      </c>
      <c r="F13" s="26">
        <v>2480.8733333333334</v>
      </c>
      <c r="G13" s="26">
        <v>2330.036333333333</v>
      </c>
      <c r="H13" s="28">
        <f t="shared" ref="H13:H38" si="0">IF(OR(OR(G13=0,F13=0),G13=""),"",(G13/F13-1)*100)</f>
        <v>-6.0799960229059309</v>
      </c>
      <c r="I13" s="27">
        <f>IF(OR(OR(G13=0,F13=0),F13=""),"",(F13/E13-1)*100)</f>
        <v>18.718603084608134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923.86533333333318</v>
      </c>
      <c r="D14" s="25">
        <f t="shared" ref="D14:G14" si="3">D13-SUM(D15:D38)</f>
        <v>905.30566666666664</v>
      </c>
      <c r="E14" s="25">
        <f t="shared" si="3"/>
        <v>877.31866666666679</v>
      </c>
      <c r="F14" s="25">
        <f t="shared" si="3"/>
        <v>1048.4103333333333</v>
      </c>
      <c r="G14" s="26">
        <f t="shared" si="3"/>
        <v>986.31766666666613</v>
      </c>
      <c r="H14" s="28">
        <f t="shared" si="0"/>
        <v>-5.9225538601139771</v>
      </c>
      <c r="I14" s="27">
        <f>IF(OR(OR(G14=0,F14=0),F14=""),"",(F14/E14-1)*100)</f>
        <v>19.501655802756556</v>
      </c>
      <c r="J14" s="28">
        <f t="shared" si="1"/>
        <v>42.330570238604274</v>
      </c>
      <c r="K14" s="27">
        <f t="shared" si="2"/>
        <v>42.259728428967215</v>
      </c>
      <c r="L14" s="18"/>
    </row>
    <row r="15" spans="1:15">
      <c r="A15" s="16"/>
      <c r="B15" s="12" t="s">
        <v>5</v>
      </c>
      <c r="C15" s="109">
        <v>381.24600000000004</v>
      </c>
      <c r="D15" s="109">
        <v>324.03800000000001</v>
      </c>
      <c r="E15" s="109">
        <v>349.06700000000001</v>
      </c>
      <c r="F15" s="109">
        <v>430.55533333333341</v>
      </c>
      <c r="G15" s="109">
        <v>359.83166666666665</v>
      </c>
      <c r="H15" s="50">
        <f t="shared" si="0"/>
        <v>-16.426150413497009</v>
      </c>
      <c r="I15" s="36">
        <f t="shared" ref="I15:I38" si="4">IF(OR(OR(G15=0,F15=0),F15=""),"",(F15/E15-1)*100)</f>
        <v>23.344611015459328</v>
      </c>
      <c r="J15" s="50">
        <f t="shared" si="1"/>
        <v>15.443178353871165</v>
      </c>
      <c r="K15" s="36">
        <f t="shared" si="2"/>
        <v>17.354990581273803</v>
      </c>
      <c r="L15" s="18"/>
      <c r="N15" s="23" t="s">
        <v>5</v>
      </c>
      <c r="O15" s="34">
        <f>J15</f>
        <v>15.443178353871165</v>
      </c>
    </row>
    <row r="16" spans="1:15">
      <c r="A16" s="16"/>
      <c r="B16" s="11" t="s">
        <v>25</v>
      </c>
      <c r="C16" s="55">
        <v>180.28133333333335</v>
      </c>
      <c r="D16" s="55">
        <v>171.69733333333332</v>
      </c>
      <c r="E16" s="55">
        <v>206.12900000000002</v>
      </c>
      <c r="F16" s="55">
        <v>251.54866666666666</v>
      </c>
      <c r="G16" s="56">
        <v>230.65533333333335</v>
      </c>
      <c r="H16" s="28">
        <f t="shared" si="0"/>
        <v>-8.305881168123852</v>
      </c>
      <c r="I16" s="27">
        <f t="shared" si="4"/>
        <v>22.034583521322393</v>
      </c>
      <c r="J16" s="28">
        <f t="shared" si="1"/>
        <v>9.8992161638681182</v>
      </c>
      <c r="K16" s="27">
        <f t="shared" si="2"/>
        <v>10.139520760162416</v>
      </c>
      <c r="L16" s="18"/>
      <c r="N16" s="23" t="s">
        <v>40</v>
      </c>
      <c r="O16" s="34">
        <f>100-O15</f>
        <v>84.556821646128839</v>
      </c>
    </row>
    <row r="17" spans="1:12">
      <c r="A17" s="16"/>
      <c r="B17" s="11" t="s">
        <v>26</v>
      </c>
      <c r="C17" s="25">
        <v>126.604</v>
      </c>
      <c r="D17" s="25">
        <v>120.19066666666667</v>
      </c>
      <c r="E17" s="25">
        <v>148.56833333333333</v>
      </c>
      <c r="F17" s="25">
        <v>169.18366666666668</v>
      </c>
      <c r="G17" s="26">
        <v>172.58433333333335</v>
      </c>
      <c r="H17" s="28">
        <f t="shared" si="0"/>
        <v>2.0100443108180155</v>
      </c>
      <c r="I17" s="27">
        <f t="shared" si="4"/>
        <v>13.875994211417876</v>
      </c>
      <c r="J17" s="28">
        <f t="shared" si="1"/>
        <v>7.4069374311616611</v>
      </c>
      <c r="K17" s="27">
        <f t="shared" si="2"/>
        <v>6.819520545184357</v>
      </c>
      <c r="L17" s="18"/>
    </row>
    <row r="18" spans="1:12">
      <c r="A18" s="16"/>
      <c r="B18" s="11" t="s">
        <v>27</v>
      </c>
      <c r="C18" s="25">
        <v>111.13533333333334</v>
      </c>
      <c r="D18" s="25">
        <v>71.771000000000001</v>
      </c>
      <c r="E18" s="25">
        <v>78.578333333333333</v>
      </c>
      <c r="F18" s="25">
        <v>79.114666666666665</v>
      </c>
      <c r="G18" s="26">
        <v>74.696333333333328</v>
      </c>
      <c r="H18" s="28">
        <f t="shared" si="0"/>
        <v>-5.5847209114197156</v>
      </c>
      <c r="I18" s="27">
        <f t="shared" si="4"/>
        <v>0.68254607928392996</v>
      </c>
      <c r="J18" s="28">
        <f t="shared" si="1"/>
        <v>3.2058012257033477</v>
      </c>
      <c r="K18" s="27">
        <f t="shared" si="2"/>
        <v>3.1889845242669921</v>
      </c>
      <c r="L18" s="18"/>
    </row>
    <row r="19" spans="1:12">
      <c r="A19" s="16"/>
      <c r="B19" s="11" t="s">
        <v>21</v>
      </c>
      <c r="C19" s="25">
        <v>48.674666666666667</v>
      </c>
      <c r="D19" s="25">
        <v>34.823666666666668</v>
      </c>
      <c r="E19" s="25">
        <v>38.301666666666669</v>
      </c>
      <c r="F19" s="25">
        <v>47.532000000000004</v>
      </c>
      <c r="G19" s="26">
        <v>59.276333333333334</v>
      </c>
      <c r="H19" s="28">
        <f t="shared" si="0"/>
        <v>24.70826671154871</v>
      </c>
      <c r="I19" s="27">
        <f t="shared" si="4"/>
        <v>24.099038336016719</v>
      </c>
      <c r="J19" s="28">
        <f t="shared" si="1"/>
        <v>2.5440089703894464</v>
      </c>
      <c r="K19" s="27">
        <f t="shared" si="2"/>
        <v>1.9159382045569975</v>
      </c>
      <c r="L19" s="18"/>
    </row>
    <row r="20" spans="1:12">
      <c r="A20" s="16"/>
      <c r="B20" s="11" t="s">
        <v>24</v>
      </c>
      <c r="C20" s="25">
        <v>37.792000000000002</v>
      </c>
      <c r="D20" s="25">
        <v>32.596666666666664</v>
      </c>
      <c r="E20" s="25">
        <v>36.108333333333334</v>
      </c>
      <c r="F20" s="25">
        <v>65.172333333333327</v>
      </c>
      <c r="G20" s="26">
        <v>57.49133333333333</v>
      </c>
      <c r="H20" s="28">
        <f t="shared" si="0"/>
        <v>-11.78567592587857</v>
      </c>
      <c r="I20" s="27">
        <f t="shared" si="4"/>
        <v>80.49111470113084</v>
      </c>
      <c r="J20" s="28">
        <f t="shared" si="1"/>
        <v>2.4674007229357939</v>
      </c>
      <c r="K20" s="27">
        <f t="shared" si="2"/>
        <v>2.6269915701728692</v>
      </c>
      <c r="L20" s="18"/>
    </row>
    <row r="21" spans="1:12">
      <c r="A21" s="16"/>
      <c r="B21" s="11" t="s">
        <v>8</v>
      </c>
      <c r="C21" s="25">
        <v>43.785666666666664</v>
      </c>
      <c r="D21" s="25">
        <v>34.19466666666667</v>
      </c>
      <c r="E21" s="25">
        <v>49.284333333333336</v>
      </c>
      <c r="F21" s="25">
        <v>41.365333333333332</v>
      </c>
      <c r="G21" s="26">
        <v>49.247666666666667</v>
      </c>
      <c r="H21" s="28">
        <f t="shared" si="0"/>
        <v>19.055408715832911</v>
      </c>
      <c r="I21" s="27">
        <f t="shared" si="4"/>
        <v>-16.06798644599704</v>
      </c>
      <c r="J21" s="28">
        <f t="shared" si="1"/>
        <v>2.1136008036498435</v>
      </c>
      <c r="K21" s="27">
        <f t="shared" si="2"/>
        <v>1.6673698240673309</v>
      </c>
      <c r="L21" s="18"/>
    </row>
    <row r="22" spans="1:12">
      <c r="A22" s="16"/>
      <c r="B22" s="11" t="s">
        <v>22</v>
      </c>
      <c r="C22" s="25">
        <v>28.709666666666664</v>
      </c>
      <c r="D22" s="25">
        <v>27.749000000000006</v>
      </c>
      <c r="E22" s="25">
        <v>29.157666666666668</v>
      </c>
      <c r="F22" s="25">
        <v>40.22</v>
      </c>
      <c r="G22" s="26">
        <v>48.488</v>
      </c>
      <c r="H22" s="28">
        <f t="shared" si="0"/>
        <v>20.556936847339635</v>
      </c>
      <c r="I22" s="27">
        <f t="shared" si="4"/>
        <v>37.939707109622404</v>
      </c>
      <c r="J22" s="28">
        <f t="shared" si="1"/>
        <v>2.0809975924552826</v>
      </c>
      <c r="K22" s="27">
        <f t="shared" si="2"/>
        <v>1.6212032859396288</v>
      </c>
      <c r="L22" s="18"/>
    </row>
    <row r="23" spans="1:12">
      <c r="A23" s="16"/>
      <c r="B23" s="11" t="s">
        <v>6</v>
      </c>
      <c r="C23" s="25">
        <v>59.190333333333335</v>
      </c>
      <c r="D23" s="25">
        <v>50.468666666666671</v>
      </c>
      <c r="E23" s="25">
        <v>37.987666666666662</v>
      </c>
      <c r="F23" s="25">
        <v>53.580999999999996</v>
      </c>
      <c r="G23" s="26">
        <v>36.042666666666669</v>
      </c>
      <c r="H23" s="28">
        <f t="shared" si="0"/>
        <v>-32.73237403806074</v>
      </c>
      <c r="I23" s="27">
        <f t="shared" si="4"/>
        <v>41.048410449005381</v>
      </c>
      <c r="J23" s="28">
        <f t="shared" si="1"/>
        <v>1.5468714436355717</v>
      </c>
      <c r="K23" s="27">
        <f t="shared" si="2"/>
        <v>2.1597636316243474</v>
      </c>
      <c r="L23" s="18"/>
    </row>
    <row r="24" spans="1:12">
      <c r="A24" s="16"/>
      <c r="B24" s="11" t="s">
        <v>23</v>
      </c>
      <c r="C24" s="25">
        <v>25.697333333333333</v>
      </c>
      <c r="D24" s="25">
        <v>21.933333333333337</v>
      </c>
      <c r="E24" s="25">
        <v>26.187666666666669</v>
      </c>
      <c r="F24" s="25">
        <v>32.494999999999997</v>
      </c>
      <c r="G24" s="26">
        <v>29.527000000000001</v>
      </c>
      <c r="H24" s="28">
        <f t="shared" si="0"/>
        <v>-9.1337128789044328</v>
      </c>
      <c r="I24" s="27">
        <f t="shared" si="4"/>
        <v>24.085129132034155</v>
      </c>
      <c r="J24" s="28">
        <f t="shared" si="1"/>
        <v>1.2672334580190383</v>
      </c>
      <c r="K24" s="27">
        <f t="shared" si="2"/>
        <v>1.3098210038937899</v>
      </c>
      <c r="L24" s="18"/>
    </row>
    <row r="25" spans="1:12">
      <c r="A25" s="16"/>
      <c r="B25" s="11" t="s">
        <v>11</v>
      </c>
      <c r="C25" s="25">
        <v>21.313666666666666</v>
      </c>
      <c r="D25" s="25">
        <v>21.724333333333334</v>
      </c>
      <c r="E25" s="25">
        <v>20.959</v>
      </c>
      <c r="F25" s="25">
        <v>32.402333333333331</v>
      </c>
      <c r="G25" s="26">
        <v>26.928666666666668</v>
      </c>
      <c r="H25" s="28">
        <f t="shared" si="0"/>
        <v>-16.89281636096165</v>
      </c>
      <c r="I25" s="27">
        <f t="shared" si="4"/>
        <v>54.598660877586404</v>
      </c>
      <c r="J25" s="28">
        <f t="shared" si="1"/>
        <v>1.155718744872219</v>
      </c>
      <c r="K25" s="27">
        <f t="shared" si="2"/>
        <v>1.3060857601221074</v>
      </c>
      <c r="L25" s="18"/>
    </row>
    <row r="26" spans="1:12">
      <c r="A26" s="16"/>
      <c r="B26" s="11" t="s">
        <v>20</v>
      </c>
      <c r="C26" s="25">
        <v>19.977999999999998</v>
      </c>
      <c r="D26" s="25">
        <v>19.982666666666663</v>
      </c>
      <c r="E26" s="25">
        <v>19.475999999999999</v>
      </c>
      <c r="F26" s="25">
        <v>20.300666666666668</v>
      </c>
      <c r="G26" s="26">
        <v>24.926666666666666</v>
      </c>
      <c r="H26" s="28">
        <f t="shared" si="0"/>
        <v>22.787428984269798</v>
      </c>
      <c r="I26" s="27">
        <f t="shared" si="4"/>
        <v>4.234271239816545</v>
      </c>
      <c r="J26" s="28">
        <f t="shared" si="1"/>
        <v>1.0697973379242012</v>
      </c>
      <c r="K26" s="27">
        <f t="shared" si="2"/>
        <v>0.81828710857198139</v>
      </c>
      <c r="L26" s="18"/>
    </row>
    <row r="27" spans="1:12">
      <c r="A27" s="16"/>
      <c r="B27" s="11" t="s">
        <v>9</v>
      </c>
      <c r="C27" s="25">
        <v>17.349</v>
      </c>
      <c r="D27" s="25">
        <v>16.784666666666666</v>
      </c>
      <c r="E27" s="25">
        <v>21.35</v>
      </c>
      <c r="F27" s="25">
        <v>25.933000000000003</v>
      </c>
      <c r="G27" s="26">
        <v>24.777666666666665</v>
      </c>
      <c r="H27" s="28">
        <f t="shared" si="0"/>
        <v>-4.455070116582494</v>
      </c>
      <c r="I27" s="27">
        <f t="shared" si="4"/>
        <v>21.466042154566757</v>
      </c>
      <c r="J27" s="28">
        <f t="shared" si="1"/>
        <v>1.0634025878566415</v>
      </c>
      <c r="K27" s="27">
        <f t="shared" si="2"/>
        <v>1.0453173747954352</v>
      </c>
      <c r="L27" s="18"/>
    </row>
    <row r="28" spans="1:12">
      <c r="A28" s="16"/>
      <c r="B28" s="11" t="s">
        <v>4</v>
      </c>
      <c r="C28" s="25">
        <v>23.311666666666667</v>
      </c>
      <c r="D28" s="25">
        <v>18.135666666666665</v>
      </c>
      <c r="E28" s="25">
        <v>19.809999999999999</v>
      </c>
      <c r="F28" s="25">
        <v>23.507000000000001</v>
      </c>
      <c r="G28" s="26">
        <v>24.13</v>
      </c>
      <c r="H28" s="28">
        <f t="shared" si="0"/>
        <v>2.650274386352991</v>
      </c>
      <c r="I28" s="27">
        <f t="shared" si="4"/>
        <v>18.662291771832429</v>
      </c>
      <c r="J28" s="28">
        <f t="shared" si="1"/>
        <v>1.0356061686591727</v>
      </c>
      <c r="K28" s="27">
        <f t="shared" si="2"/>
        <v>0.94752923029793268</v>
      </c>
      <c r="L28" s="18"/>
    </row>
    <row r="29" spans="1:12">
      <c r="A29" s="16"/>
      <c r="B29" s="11" t="s">
        <v>19</v>
      </c>
      <c r="C29" s="25">
        <v>30.38133333333333</v>
      </c>
      <c r="D29" s="25">
        <v>17.867333333333331</v>
      </c>
      <c r="E29" s="25">
        <v>14.911666666666667</v>
      </c>
      <c r="F29" s="25">
        <v>17.172000000000001</v>
      </c>
      <c r="G29" s="26">
        <v>19.420333333333332</v>
      </c>
      <c r="H29" s="28">
        <f t="shared" si="0"/>
        <v>13.09301964438232</v>
      </c>
      <c r="I29" s="27">
        <f t="shared" si="4"/>
        <v>15.158153571029388</v>
      </c>
      <c r="J29" s="28">
        <f t="shared" si="1"/>
        <v>0.83347770399574606</v>
      </c>
      <c r="K29" s="27">
        <f t="shared" si="2"/>
        <v>0.69217560482733231</v>
      </c>
      <c r="L29" s="18"/>
    </row>
    <row r="30" spans="1:12">
      <c r="A30" s="16"/>
      <c r="B30" s="11" t="s">
        <v>17</v>
      </c>
      <c r="C30" s="25">
        <v>24.959333333333333</v>
      </c>
      <c r="D30" s="25">
        <v>19.882666666666669</v>
      </c>
      <c r="E30" s="25">
        <v>29.586333333333332</v>
      </c>
      <c r="F30" s="25">
        <v>17.612666666666669</v>
      </c>
      <c r="G30" s="26">
        <v>19.187333333333331</v>
      </c>
      <c r="H30" s="28">
        <f t="shared" si="0"/>
        <v>8.9405352208637545</v>
      </c>
      <c r="I30" s="27">
        <f t="shared" si="4"/>
        <v>-40.470262170596769</v>
      </c>
      <c r="J30" s="28">
        <f t="shared" si="1"/>
        <v>0.82347785993036737</v>
      </c>
      <c r="K30" s="27">
        <f t="shared" si="2"/>
        <v>0.70993816693583722</v>
      </c>
      <c r="L30" s="18"/>
    </row>
    <row r="31" spans="1:12">
      <c r="A31" s="16"/>
      <c r="B31" s="11" t="s">
        <v>10</v>
      </c>
      <c r="C31" s="25">
        <v>18.679666666666666</v>
      </c>
      <c r="D31" s="25">
        <v>18.018666666666665</v>
      </c>
      <c r="E31" s="25">
        <v>20.783000000000001</v>
      </c>
      <c r="F31" s="25">
        <v>19.798999999999999</v>
      </c>
      <c r="G31" s="26">
        <v>18.486333333333331</v>
      </c>
      <c r="H31" s="28">
        <f t="shared" si="0"/>
        <v>-6.6299644763203602</v>
      </c>
      <c r="I31" s="27">
        <f t="shared" si="4"/>
        <v>-4.7346388875523342</v>
      </c>
      <c r="J31" s="28">
        <f t="shared" si="1"/>
        <v>0.79339249216285457</v>
      </c>
      <c r="K31" s="27">
        <f t="shared" si="2"/>
        <v>0.79806573491593014</v>
      </c>
      <c r="L31" s="18"/>
    </row>
    <row r="32" spans="1:12">
      <c r="A32" s="16"/>
      <c r="B32" s="11" t="s">
        <v>12</v>
      </c>
      <c r="C32" s="25">
        <v>16.193333333333332</v>
      </c>
      <c r="D32" s="25">
        <v>21.783666666666665</v>
      </c>
      <c r="E32" s="25">
        <v>23.606666666666669</v>
      </c>
      <c r="F32" s="25">
        <v>19.606666666666666</v>
      </c>
      <c r="G32" s="26">
        <v>18.127333333333336</v>
      </c>
      <c r="H32" s="28">
        <f t="shared" si="0"/>
        <v>-7.5450527031621695</v>
      </c>
      <c r="I32" s="27">
        <f t="shared" si="4"/>
        <v>-16.944365998305578</v>
      </c>
      <c r="J32" s="28">
        <f t="shared" si="1"/>
        <v>0.77798500710074792</v>
      </c>
      <c r="K32" s="27">
        <f t="shared" si="2"/>
        <v>0.79031308867038752</v>
      </c>
      <c r="L32" s="18"/>
    </row>
    <row r="33" spans="1:14">
      <c r="A33" s="16"/>
      <c r="B33" s="11" t="s">
        <v>16</v>
      </c>
      <c r="C33" s="25">
        <v>16.318000000000001</v>
      </c>
      <c r="D33" s="25">
        <v>12.357333333333335</v>
      </c>
      <c r="E33" s="25">
        <v>10.126666666666667</v>
      </c>
      <c r="F33" s="25">
        <v>11.209333333333333</v>
      </c>
      <c r="G33" s="26">
        <v>14.662666666666667</v>
      </c>
      <c r="H33" s="28">
        <f t="shared" si="0"/>
        <v>30.807660283097427</v>
      </c>
      <c r="I33" s="27">
        <f t="shared" si="4"/>
        <v>10.691244239631326</v>
      </c>
      <c r="J33" s="28">
        <f t="shared" si="1"/>
        <v>0.62928918561928016</v>
      </c>
      <c r="K33" s="27">
        <f t="shared" si="2"/>
        <v>0.45183013508683767</v>
      </c>
      <c r="L33" s="18"/>
    </row>
    <row r="34" spans="1:14">
      <c r="A34" s="16"/>
      <c r="B34" s="11" t="s">
        <v>14</v>
      </c>
      <c r="C34" s="25">
        <v>12.374000000000001</v>
      </c>
      <c r="D34" s="25">
        <v>9.9416666666666682</v>
      </c>
      <c r="E34" s="25">
        <v>10.209333333333333</v>
      </c>
      <c r="F34" s="25">
        <v>9.129666666666667</v>
      </c>
      <c r="G34" s="26">
        <v>8.8239999999999998</v>
      </c>
      <c r="H34" s="28">
        <f t="shared" si="0"/>
        <v>-3.3480594399211472</v>
      </c>
      <c r="I34" s="27">
        <f t="shared" si="4"/>
        <v>-10.575290583779539</v>
      </c>
      <c r="J34" s="28">
        <f t="shared" si="1"/>
        <v>0.37870654091373973</v>
      </c>
      <c r="K34" s="27">
        <f t="shared" si="2"/>
        <v>0.36800212828278211</v>
      </c>
      <c r="L34" s="18"/>
    </row>
    <row r="35" spans="1:14">
      <c r="A35" s="16"/>
      <c r="B35" s="11" t="s">
        <v>18</v>
      </c>
      <c r="C35" s="25">
        <v>11.104666666666667</v>
      </c>
      <c r="D35" s="25">
        <v>7.3276666666666666</v>
      </c>
      <c r="E35" s="25">
        <v>8.6476666666666677</v>
      </c>
      <c r="F35" s="25">
        <v>8.913666666666666</v>
      </c>
      <c r="G35" s="26">
        <v>8.68</v>
      </c>
      <c r="H35" s="28">
        <f t="shared" si="0"/>
        <v>-2.6214427283945962</v>
      </c>
      <c r="I35" s="27">
        <f t="shared" si="4"/>
        <v>3.0759742512430854</v>
      </c>
      <c r="J35" s="28">
        <f t="shared" si="1"/>
        <v>0.37252637977462155</v>
      </c>
      <c r="K35" s="27">
        <f t="shared" si="2"/>
        <v>0.35929551690130623</v>
      </c>
      <c r="L35" s="18"/>
    </row>
    <row r="36" spans="1:14">
      <c r="A36" s="16"/>
      <c r="B36" s="11" t="s">
        <v>13</v>
      </c>
      <c r="C36" s="25">
        <v>9.846333333333332</v>
      </c>
      <c r="D36" s="25">
        <v>8.1859999999999999</v>
      </c>
      <c r="E36" s="25">
        <v>6.0363333333333324</v>
      </c>
      <c r="F36" s="25">
        <v>7.7516666666666678</v>
      </c>
      <c r="G36" s="26">
        <v>8.2456666666666667</v>
      </c>
      <c r="H36" s="28">
        <f t="shared" si="0"/>
        <v>6.3728230488066862</v>
      </c>
      <c r="I36" s="27">
        <f t="shared" si="4"/>
        <v>28.416809321331971</v>
      </c>
      <c r="J36" s="28">
        <f t="shared" si="1"/>
        <v>0.35388575485732776</v>
      </c>
      <c r="K36" s="27">
        <f t="shared" si="2"/>
        <v>0.3124571723398481</v>
      </c>
      <c r="L36" s="18"/>
    </row>
    <row r="37" spans="1:14">
      <c r="A37" s="16"/>
      <c r="B37" s="11" t="s">
        <v>7</v>
      </c>
      <c r="C37" s="25">
        <v>7.0869999999999997</v>
      </c>
      <c r="D37" s="25">
        <v>6.9466666666666663</v>
      </c>
      <c r="E37" s="25">
        <v>5.4669999999999996</v>
      </c>
      <c r="F37" s="25">
        <v>5.9710000000000001</v>
      </c>
      <c r="G37" s="26">
        <v>7.3953333333333333</v>
      </c>
      <c r="H37" s="28">
        <f t="shared" si="0"/>
        <v>23.854184112097364</v>
      </c>
      <c r="I37" s="27">
        <f t="shared" si="4"/>
        <v>9.2189500640204933</v>
      </c>
      <c r="J37" s="28">
        <f t="shared" si="1"/>
        <v>0.31739133109369261</v>
      </c>
      <c r="K37" s="27">
        <f t="shared" si="2"/>
        <v>0.24068137295737255</v>
      </c>
      <c r="L37" s="18"/>
    </row>
    <row r="38" spans="1:14">
      <c r="A38" s="16"/>
      <c r="B38" s="11" t="s">
        <v>15</v>
      </c>
      <c r="C38" s="25">
        <v>2.5646666666666667</v>
      </c>
      <c r="D38" s="25">
        <v>2.8793333333333337</v>
      </c>
      <c r="E38" s="25">
        <v>2.0506666666666669</v>
      </c>
      <c r="F38" s="25">
        <v>2.3863333333333334</v>
      </c>
      <c r="G38" s="26">
        <v>2.0859999999999999</v>
      </c>
      <c r="H38" s="28">
        <f t="shared" si="0"/>
        <v>-12.585556641989115</v>
      </c>
      <c r="I38" s="27">
        <f t="shared" si="4"/>
        <v>16.368660598179453</v>
      </c>
      <c r="J38" s="28">
        <f t="shared" si="1"/>
        <v>8.9526500945836474E-2</v>
      </c>
      <c r="K38" s="27">
        <f t="shared" si="2"/>
        <v>9.6189245185163294E-2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40" sqref="B4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99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1966.4983333333332</v>
      </c>
      <c r="D13" s="26">
        <v>1797.2376666666667</v>
      </c>
      <c r="E13" s="26">
        <v>1928.0146666666667</v>
      </c>
      <c r="F13" s="26">
        <v>2318.1866666666665</v>
      </c>
      <c r="G13" s="26">
        <v>2148.268</v>
      </c>
      <c r="H13" s="28">
        <f t="shared" ref="H13:H38" si="0">IF(OR(OR(G13=0,F13=0),G13=""),"",(G13/F13-1)*100)</f>
        <v>-7.3298095062807604</v>
      </c>
      <c r="I13" s="27">
        <f>IF(OR(OR(G13=0,F13=0),F13=""),"",(F13/E13-1)*100)</f>
        <v>20.236982982840381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787.76666666666642</v>
      </c>
      <c r="D14" s="25">
        <f t="shared" ref="D14:F14" si="3">D13-SUM(D15:D38)</f>
        <v>790.13633333333325</v>
      </c>
      <c r="E14" s="25">
        <f t="shared" si="3"/>
        <v>776.53700000000026</v>
      </c>
      <c r="F14" s="25">
        <f t="shared" si="3"/>
        <v>964.27333333333286</v>
      </c>
      <c r="G14" s="26">
        <f>G13-SUM(G15:G38)</f>
        <v>883.04266666666626</v>
      </c>
      <c r="H14" s="28">
        <f t="shared" si="0"/>
        <v>-8.4240291480285663</v>
      </c>
      <c r="I14" s="27">
        <f>IF(OR(OR(G14=0,F14=0),F14=""),"",(F14/E14-1)*100)</f>
        <v>24.176096352566923</v>
      </c>
      <c r="J14" s="28">
        <f t="shared" si="1"/>
        <v>41.104865252690367</v>
      </c>
      <c r="K14" s="27">
        <f t="shared" si="2"/>
        <v>41.596017576956683</v>
      </c>
      <c r="L14" s="18"/>
    </row>
    <row r="15" spans="1:15">
      <c r="A15" s="16"/>
      <c r="B15" s="12" t="s">
        <v>5</v>
      </c>
      <c r="C15" s="109">
        <v>352.59766666666673</v>
      </c>
      <c r="D15" s="109">
        <v>298.56833333333333</v>
      </c>
      <c r="E15" s="109">
        <v>334.64133333333331</v>
      </c>
      <c r="F15" s="109">
        <v>407.65266666666668</v>
      </c>
      <c r="G15" s="109">
        <v>342.05599999999998</v>
      </c>
      <c r="H15" s="50">
        <f t="shared" si="0"/>
        <v>-16.091313029556208</v>
      </c>
      <c r="I15" s="36">
        <f t="shared" ref="I15:I38" si="4">IF(OR(OR(G15=0,F15=0),F15=""),"",(F15/E15-1)*100)</f>
        <v>21.817787003797108</v>
      </c>
      <c r="J15" s="50">
        <f t="shared" si="1"/>
        <v>15.922408191156782</v>
      </c>
      <c r="K15" s="36">
        <f t="shared" si="2"/>
        <v>17.584980214420469</v>
      </c>
      <c r="L15" s="18"/>
      <c r="N15" s="23" t="s">
        <v>5</v>
      </c>
      <c r="O15" s="34">
        <f>J15</f>
        <v>15.922408191156782</v>
      </c>
    </row>
    <row r="16" spans="1:15">
      <c r="A16" s="16"/>
      <c r="B16" s="11" t="s">
        <v>25</v>
      </c>
      <c r="C16" s="55">
        <v>169.93166666666664</v>
      </c>
      <c r="D16" s="55">
        <v>158.31766666666667</v>
      </c>
      <c r="E16" s="55">
        <v>195.16833333333338</v>
      </c>
      <c r="F16" s="55">
        <v>231.95733333333331</v>
      </c>
      <c r="G16" s="56">
        <v>215.59033333333332</v>
      </c>
      <c r="H16" s="28">
        <f t="shared" si="0"/>
        <v>-7.0560390416628316</v>
      </c>
      <c r="I16" s="27">
        <f t="shared" si="4"/>
        <v>18.849881726031327</v>
      </c>
      <c r="J16" s="28">
        <f t="shared" si="1"/>
        <v>10.035541810115559</v>
      </c>
      <c r="K16" s="27">
        <f t="shared" si="2"/>
        <v>10.005981686835687</v>
      </c>
      <c r="L16" s="18"/>
      <c r="N16" s="23" t="s">
        <v>40</v>
      </c>
      <c r="O16" s="34">
        <f>100-O15</f>
        <v>84.077591808843223</v>
      </c>
    </row>
    <row r="17" spans="1:12">
      <c r="A17" s="16"/>
      <c r="B17" s="11" t="s">
        <v>26</v>
      </c>
      <c r="C17" s="25">
        <v>111.92266666666667</v>
      </c>
      <c r="D17" s="25">
        <v>110.78733333333332</v>
      </c>
      <c r="E17" s="25">
        <v>138.29933333333335</v>
      </c>
      <c r="F17" s="25">
        <v>158.86000000000001</v>
      </c>
      <c r="G17" s="26">
        <v>160.48033333333331</v>
      </c>
      <c r="H17" s="28">
        <f t="shared" si="0"/>
        <v>1.0199756599101661</v>
      </c>
      <c r="I17" s="27">
        <f t="shared" si="4"/>
        <v>14.866786535485833</v>
      </c>
      <c r="J17" s="28">
        <f t="shared" si="1"/>
        <v>7.4702194201716585</v>
      </c>
      <c r="K17" s="27">
        <f t="shared" si="2"/>
        <v>6.8527699811346805</v>
      </c>
      <c r="L17" s="18"/>
    </row>
    <row r="18" spans="1:12">
      <c r="A18" s="16"/>
      <c r="B18" s="11" t="s">
        <v>27</v>
      </c>
      <c r="C18" s="25">
        <v>106.70766666666667</v>
      </c>
      <c r="D18" s="25">
        <v>68.853666666666669</v>
      </c>
      <c r="E18" s="25">
        <v>75.706000000000003</v>
      </c>
      <c r="F18" s="25">
        <v>75.339333333333343</v>
      </c>
      <c r="G18" s="26">
        <v>69.316999999999993</v>
      </c>
      <c r="H18" s="28">
        <f t="shared" si="0"/>
        <v>-7.9936111283172355</v>
      </c>
      <c r="I18" s="27">
        <f t="shared" si="4"/>
        <v>-0.4843297316813211</v>
      </c>
      <c r="J18" s="28">
        <f t="shared" si="1"/>
        <v>3.2266458374839635</v>
      </c>
      <c r="K18" s="27">
        <f t="shared" si="2"/>
        <v>3.2499252289145546</v>
      </c>
      <c r="L18" s="18"/>
    </row>
    <row r="19" spans="1:12">
      <c r="A19" s="16"/>
      <c r="B19" s="11" t="s">
        <v>21</v>
      </c>
      <c r="C19" s="25">
        <v>46.021333333333331</v>
      </c>
      <c r="D19" s="25">
        <v>31.916333333333338</v>
      </c>
      <c r="E19" s="25">
        <v>36.702666666666666</v>
      </c>
      <c r="F19" s="25">
        <v>45.025666666666666</v>
      </c>
      <c r="G19" s="26">
        <v>56.693000000000005</v>
      </c>
      <c r="H19" s="28">
        <f t="shared" si="0"/>
        <v>25.912627612398875</v>
      </c>
      <c r="I19" s="27">
        <f t="shared" si="4"/>
        <v>22.676826388636616</v>
      </c>
      <c r="J19" s="28">
        <f t="shared" si="1"/>
        <v>2.6390096580128737</v>
      </c>
      <c r="K19" s="27">
        <f t="shared" si="2"/>
        <v>1.942279597846593</v>
      </c>
      <c r="L19" s="18"/>
    </row>
    <row r="20" spans="1:12">
      <c r="A20" s="16"/>
      <c r="B20" s="11" t="s">
        <v>24</v>
      </c>
      <c r="C20" s="25">
        <v>35.782333333333334</v>
      </c>
      <c r="D20" s="25">
        <v>30.628</v>
      </c>
      <c r="E20" s="25">
        <v>34.441000000000003</v>
      </c>
      <c r="F20" s="25">
        <v>62.536333333333324</v>
      </c>
      <c r="G20" s="26">
        <v>54.74133333333333</v>
      </c>
      <c r="H20" s="28">
        <f t="shared" si="0"/>
        <v>-12.464753823110829</v>
      </c>
      <c r="I20" s="27">
        <f t="shared" si="4"/>
        <v>81.575254299623467</v>
      </c>
      <c r="J20" s="28">
        <f t="shared" si="1"/>
        <v>2.5481612784500505</v>
      </c>
      <c r="K20" s="27">
        <f t="shared" si="2"/>
        <v>2.6976401095108815</v>
      </c>
      <c r="L20" s="18"/>
    </row>
    <row r="21" spans="1:12">
      <c r="A21" s="16"/>
      <c r="B21" s="11" t="s">
        <v>22</v>
      </c>
      <c r="C21" s="25">
        <v>26.48266666666667</v>
      </c>
      <c r="D21" s="25">
        <v>24.518000000000001</v>
      </c>
      <c r="E21" s="25">
        <v>27.324666666666662</v>
      </c>
      <c r="F21" s="25">
        <v>38.989333333333327</v>
      </c>
      <c r="G21" s="26">
        <v>45.963333333333331</v>
      </c>
      <c r="H21" s="28">
        <f t="shared" si="0"/>
        <v>17.886943437521396</v>
      </c>
      <c r="I21" s="27">
        <f t="shared" si="4"/>
        <v>42.689145338765954</v>
      </c>
      <c r="J21" s="28">
        <f t="shared" si="1"/>
        <v>2.1395530414889263</v>
      </c>
      <c r="K21" s="27">
        <f t="shared" si="2"/>
        <v>1.681889292780564</v>
      </c>
      <c r="L21" s="18"/>
    </row>
    <row r="22" spans="1:12">
      <c r="A22" s="16"/>
      <c r="B22" s="11" t="s">
        <v>8</v>
      </c>
      <c r="C22" s="25">
        <v>40.556666666666665</v>
      </c>
      <c r="D22" s="25">
        <v>31.137333333333334</v>
      </c>
      <c r="E22" s="25">
        <v>43.892666666666663</v>
      </c>
      <c r="F22" s="25">
        <v>39.949666666666666</v>
      </c>
      <c r="G22" s="26">
        <v>44.471000000000004</v>
      </c>
      <c r="H22" s="28">
        <f t="shared" si="0"/>
        <v>11.317574614723537</v>
      </c>
      <c r="I22" s="27">
        <f t="shared" si="4"/>
        <v>-8.983277388781719</v>
      </c>
      <c r="J22" s="28">
        <f t="shared" si="1"/>
        <v>2.0700862276028875</v>
      </c>
      <c r="K22" s="27">
        <f t="shared" si="2"/>
        <v>1.72331534992868</v>
      </c>
      <c r="L22" s="18"/>
    </row>
    <row r="23" spans="1:12">
      <c r="A23" s="16"/>
      <c r="B23" s="11" t="s">
        <v>6</v>
      </c>
      <c r="C23" s="25">
        <v>53.048999999999999</v>
      </c>
      <c r="D23" s="25">
        <v>46.818333333333328</v>
      </c>
      <c r="E23" s="25">
        <v>36.327999999999996</v>
      </c>
      <c r="F23" s="25">
        <v>52.63</v>
      </c>
      <c r="G23" s="26">
        <v>34.724333333333334</v>
      </c>
      <c r="H23" s="28">
        <f t="shared" si="0"/>
        <v>-34.021787320286279</v>
      </c>
      <c r="I23" s="27">
        <f t="shared" si="4"/>
        <v>44.874476987447729</v>
      </c>
      <c r="J23" s="28">
        <f t="shared" si="1"/>
        <v>1.616387402937312</v>
      </c>
      <c r="K23" s="27">
        <f t="shared" si="2"/>
        <v>2.2703089771315512</v>
      </c>
      <c r="L23" s="18"/>
    </row>
    <row r="24" spans="1:12">
      <c r="A24" s="16"/>
      <c r="B24" s="11" t="s">
        <v>23</v>
      </c>
      <c r="C24" s="25">
        <v>23.664666666666665</v>
      </c>
      <c r="D24" s="25">
        <v>19.841999999999999</v>
      </c>
      <c r="E24" s="25">
        <v>25.064666666666664</v>
      </c>
      <c r="F24" s="25">
        <v>29.835999999999999</v>
      </c>
      <c r="G24" s="26">
        <v>28.14</v>
      </c>
      <c r="H24" s="28">
        <f t="shared" si="0"/>
        <v>-5.6844080976002136</v>
      </c>
      <c r="I24" s="27">
        <f t="shared" si="4"/>
        <v>19.036093305316925</v>
      </c>
      <c r="J24" s="28">
        <f t="shared" si="1"/>
        <v>1.3098924342772875</v>
      </c>
      <c r="K24" s="27">
        <f t="shared" si="2"/>
        <v>1.2870404454056046</v>
      </c>
      <c r="L24" s="18"/>
    </row>
    <row r="25" spans="1:12">
      <c r="A25" s="16"/>
      <c r="B25" s="11" t="s">
        <v>11</v>
      </c>
      <c r="C25" s="25">
        <v>20.40433333333333</v>
      </c>
      <c r="D25" s="25">
        <v>20.692333333333334</v>
      </c>
      <c r="E25" s="25">
        <v>20.404</v>
      </c>
      <c r="F25" s="25">
        <v>31.39</v>
      </c>
      <c r="G25" s="26">
        <v>25.859333333333336</v>
      </c>
      <c r="H25" s="28">
        <f t="shared" si="0"/>
        <v>-17.61919932037803</v>
      </c>
      <c r="I25" s="27">
        <f t="shared" si="4"/>
        <v>53.842383846304642</v>
      </c>
      <c r="J25" s="28">
        <f t="shared" si="1"/>
        <v>1.2037293919256504</v>
      </c>
      <c r="K25" s="27">
        <f t="shared" si="2"/>
        <v>1.3540755993190081</v>
      </c>
      <c r="L25" s="18"/>
    </row>
    <row r="26" spans="1:12">
      <c r="A26" s="16"/>
      <c r="B26" s="11" t="s">
        <v>20</v>
      </c>
      <c r="C26" s="25">
        <v>18.952000000000002</v>
      </c>
      <c r="D26" s="25">
        <v>18.706333333333333</v>
      </c>
      <c r="E26" s="25">
        <v>19.077000000000002</v>
      </c>
      <c r="F26" s="25">
        <v>19.533333333333335</v>
      </c>
      <c r="G26" s="26">
        <v>23.995999999999999</v>
      </c>
      <c r="H26" s="28">
        <f t="shared" si="0"/>
        <v>22.846416382252531</v>
      </c>
      <c r="I26" s="27">
        <f t="shared" si="4"/>
        <v>2.3920602470689056</v>
      </c>
      <c r="J26" s="28">
        <f t="shared" si="1"/>
        <v>1.116992851916055</v>
      </c>
      <c r="K26" s="27">
        <f t="shared" si="2"/>
        <v>0.84261261675792587</v>
      </c>
      <c r="L26" s="18"/>
    </row>
    <row r="27" spans="1:12">
      <c r="A27" s="16"/>
      <c r="B27" s="11" t="s">
        <v>9</v>
      </c>
      <c r="C27" s="25">
        <v>15.666333333333332</v>
      </c>
      <c r="D27" s="25">
        <v>15.882666666666665</v>
      </c>
      <c r="E27" s="25">
        <v>20.191333333333333</v>
      </c>
      <c r="F27" s="25">
        <v>25.310333333333332</v>
      </c>
      <c r="G27" s="26">
        <v>23.614000000000001</v>
      </c>
      <c r="H27" s="28">
        <f t="shared" si="0"/>
        <v>-6.7021374669107399</v>
      </c>
      <c r="I27" s="27">
        <f t="shared" si="4"/>
        <v>25.352461452108166</v>
      </c>
      <c r="J27" s="28">
        <f t="shared" si="1"/>
        <v>1.0992110853953045</v>
      </c>
      <c r="K27" s="27">
        <f t="shared" si="2"/>
        <v>1.091816017116827</v>
      </c>
      <c r="L27" s="18"/>
    </row>
    <row r="28" spans="1:12">
      <c r="A28" s="16"/>
      <c r="B28" s="11" t="s">
        <v>4</v>
      </c>
      <c r="C28" s="25">
        <v>21.135000000000002</v>
      </c>
      <c r="D28" s="25">
        <v>16.461666666666666</v>
      </c>
      <c r="E28" s="25">
        <v>18.787666666666667</v>
      </c>
      <c r="F28" s="25">
        <v>22.158666666666665</v>
      </c>
      <c r="G28" s="26">
        <v>23.155666666666665</v>
      </c>
      <c r="H28" s="28">
        <f t="shared" si="0"/>
        <v>4.4993681930320717</v>
      </c>
      <c r="I28" s="27">
        <f t="shared" si="4"/>
        <v>17.942621932828274</v>
      </c>
      <c r="J28" s="28">
        <f t="shared" si="1"/>
        <v>1.0778760688455382</v>
      </c>
      <c r="K28" s="27">
        <f t="shared" si="2"/>
        <v>0.95586205309897387</v>
      </c>
      <c r="L28" s="18"/>
    </row>
    <row r="29" spans="1:12">
      <c r="A29" s="16"/>
      <c r="B29" s="11" t="s">
        <v>12</v>
      </c>
      <c r="C29" s="25">
        <v>15.336</v>
      </c>
      <c r="D29" s="25">
        <v>20.126333333333335</v>
      </c>
      <c r="E29" s="25">
        <v>23.370333333333335</v>
      </c>
      <c r="F29" s="25">
        <v>19.087</v>
      </c>
      <c r="G29" s="26">
        <v>17.737333333333336</v>
      </c>
      <c r="H29" s="28">
        <f t="shared" si="0"/>
        <v>-7.0711304378197948</v>
      </c>
      <c r="I29" s="27">
        <f t="shared" si="4"/>
        <v>-18.328079759238925</v>
      </c>
      <c r="J29" s="28">
        <f t="shared" si="1"/>
        <v>0.82565738228811936</v>
      </c>
      <c r="K29" s="27">
        <f t="shared" si="2"/>
        <v>0.82335906225555622</v>
      </c>
      <c r="L29" s="18"/>
    </row>
    <row r="30" spans="1:12">
      <c r="A30" s="16"/>
      <c r="B30" s="11" t="s">
        <v>19</v>
      </c>
      <c r="C30" s="25">
        <v>27.700999999999997</v>
      </c>
      <c r="D30" s="25">
        <v>16.52</v>
      </c>
      <c r="E30" s="25">
        <v>14.448666666666668</v>
      </c>
      <c r="F30" s="25">
        <v>16.21</v>
      </c>
      <c r="G30" s="26">
        <v>17.672000000000001</v>
      </c>
      <c r="H30" s="28">
        <f t="shared" si="0"/>
        <v>9.0191239975323754</v>
      </c>
      <c r="I30" s="27">
        <f t="shared" si="4"/>
        <v>12.19028284040049</v>
      </c>
      <c r="J30" s="28">
        <f t="shared" si="1"/>
        <v>0.82261617265629805</v>
      </c>
      <c r="K30" s="27">
        <f t="shared" si="2"/>
        <v>0.69925343946993057</v>
      </c>
      <c r="L30" s="18"/>
    </row>
    <row r="31" spans="1:12">
      <c r="A31" s="16"/>
      <c r="B31" s="11" t="s">
        <v>10</v>
      </c>
      <c r="C31" s="25">
        <v>16.707333333333334</v>
      </c>
      <c r="D31" s="25">
        <v>16.973333333333333</v>
      </c>
      <c r="E31" s="25">
        <v>19.301333333333332</v>
      </c>
      <c r="F31" s="25">
        <v>18.229666666666667</v>
      </c>
      <c r="G31" s="26">
        <v>17.075333333333333</v>
      </c>
      <c r="H31" s="28">
        <f t="shared" si="0"/>
        <v>-6.3321691747883495</v>
      </c>
      <c r="I31" s="27">
        <f t="shared" si="4"/>
        <v>-5.5522934512296178</v>
      </c>
      <c r="J31" s="28">
        <f t="shared" si="1"/>
        <v>0.79484186020242031</v>
      </c>
      <c r="K31" s="27">
        <f t="shared" si="2"/>
        <v>0.78637613306952558</v>
      </c>
      <c r="L31" s="18"/>
    </row>
    <row r="32" spans="1:12">
      <c r="A32" s="16"/>
      <c r="B32" s="11" t="s">
        <v>17</v>
      </c>
      <c r="C32" s="25">
        <v>23.747666666666664</v>
      </c>
      <c r="D32" s="25">
        <v>18.228999999999999</v>
      </c>
      <c r="E32" s="25">
        <v>29.231000000000005</v>
      </c>
      <c r="F32" s="25">
        <v>16.570666666666668</v>
      </c>
      <c r="G32" s="26">
        <v>16.712333333333333</v>
      </c>
      <c r="H32" s="28">
        <f t="shared" si="0"/>
        <v>0.85492436433858288</v>
      </c>
      <c r="I32" s="27">
        <f t="shared" si="4"/>
        <v>-43.311324735155608</v>
      </c>
      <c r="J32" s="28">
        <f t="shared" si="1"/>
        <v>0.7779445270950055</v>
      </c>
      <c r="K32" s="27">
        <f t="shared" si="2"/>
        <v>0.71481157686467589</v>
      </c>
      <c r="L32" s="18"/>
    </row>
    <row r="33" spans="1:14">
      <c r="A33" s="16"/>
      <c r="B33" s="11" t="s">
        <v>16</v>
      </c>
      <c r="C33" s="25">
        <v>14.257</v>
      </c>
      <c r="D33" s="25">
        <v>10.674333333333331</v>
      </c>
      <c r="E33" s="25">
        <v>8.9333333333333336</v>
      </c>
      <c r="F33" s="25">
        <v>10.483333333333333</v>
      </c>
      <c r="G33" s="26">
        <v>13.916666666666666</v>
      </c>
      <c r="H33" s="28">
        <f t="shared" si="0"/>
        <v>32.750397456279813</v>
      </c>
      <c r="I33" s="27">
        <f t="shared" si="4"/>
        <v>17.350746268656714</v>
      </c>
      <c r="J33" s="28">
        <f t="shared" si="1"/>
        <v>0.64780868432926741</v>
      </c>
      <c r="K33" s="27">
        <f t="shared" si="2"/>
        <v>0.4522212763999448</v>
      </c>
      <c r="L33" s="18"/>
    </row>
    <row r="34" spans="1:14">
      <c r="A34" s="16"/>
      <c r="B34" s="11" t="s">
        <v>18</v>
      </c>
      <c r="C34" s="25">
        <v>10.310666666666668</v>
      </c>
      <c r="D34" s="25">
        <v>6.97</v>
      </c>
      <c r="E34" s="25">
        <v>8.450666666666665</v>
      </c>
      <c r="F34" s="25">
        <v>8.7843333333333327</v>
      </c>
      <c r="G34" s="26">
        <v>8.4386666666666681</v>
      </c>
      <c r="H34" s="28">
        <f t="shared" si="0"/>
        <v>-3.935035859294933</v>
      </c>
      <c r="I34" s="27">
        <f t="shared" si="4"/>
        <v>3.9484064373619621</v>
      </c>
      <c r="J34" s="28">
        <f t="shared" si="1"/>
        <v>0.39281256652646074</v>
      </c>
      <c r="K34" s="27">
        <f t="shared" si="2"/>
        <v>0.37893123360787739</v>
      </c>
      <c r="L34" s="18"/>
    </row>
    <row r="35" spans="1:14">
      <c r="A35" s="16"/>
      <c r="B35" s="11" t="s">
        <v>14</v>
      </c>
      <c r="C35" s="25">
        <v>10.654999999999999</v>
      </c>
      <c r="D35" s="25">
        <v>8.4546666666666663</v>
      </c>
      <c r="E35" s="25">
        <v>9.0983333333333345</v>
      </c>
      <c r="F35" s="25">
        <v>8.4196666666666662</v>
      </c>
      <c r="G35" s="26">
        <v>8.3806666666666665</v>
      </c>
      <c r="H35" s="28">
        <f t="shared" si="0"/>
        <v>-0.46320123520329215</v>
      </c>
      <c r="I35" s="27">
        <f t="shared" si="4"/>
        <v>-7.4592416193442146</v>
      </c>
      <c r="J35" s="28">
        <f t="shared" si="1"/>
        <v>0.39011271715943568</v>
      </c>
      <c r="K35" s="27">
        <f t="shared" si="2"/>
        <v>0.36320054755441034</v>
      </c>
      <c r="L35" s="18"/>
    </row>
    <row r="36" spans="1:14">
      <c r="A36" s="16"/>
      <c r="B36" s="11" t="s">
        <v>13</v>
      </c>
      <c r="C36" s="25">
        <v>8.4963333333333324</v>
      </c>
      <c r="D36" s="25">
        <v>7.3676666666666675</v>
      </c>
      <c r="E36" s="25">
        <v>5.373333333333334</v>
      </c>
      <c r="F36" s="25">
        <v>6.9903333333333331</v>
      </c>
      <c r="G36" s="26">
        <v>7.3653333333333331</v>
      </c>
      <c r="H36" s="28">
        <f t="shared" si="0"/>
        <v>5.3645510466835189</v>
      </c>
      <c r="I36" s="27">
        <f t="shared" si="4"/>
        <v>30.093052109181116</v>
      </c>
      <c r="J36" s="28">
        <f t="shared" si="1"/>
        <v>0.34284983686082615</v>
      </c>
      <c r="K36" s="27">
        <f t="shared" si="2"/>
        <v>0.30154316017116828</v>
      </c>
      <c r="L36" s="18"/>
    </row>
    <row r="37" spans="1:14">
      <c r="A37" s="16"/>
      <c r="B37" s="11" t="s">
        <v>7</v>
      </c>
      <c r="C37" s="25">
        <v>6.3440000000000003</v>
      </c>
      <c r="D37" s="25">
        <v>6.0623333333333322</v>
      </c>
      <c r="E37" s="25">
        <v>5.253333333333333</v>
      </c>
      <c r="F37" s="25">
        <v>5.7756666666666669</v>
      </c>
      <c r="G37" s="26">
        <v>7.1779999999999999</v>
      </c>
      <c r="H37" s="28">
        <f t="shared" si="0"/>
        <v>24.280025393893911</v>
      </c>
      <c r="I37" s="27">
        <f t="shared" si="4"/>
        <v>9.9428934010152403</v>
      </c>
      <c r="J37" s="28">
        <f t="shared" si="1"/>
        <v>0.33412963373284893</v>
      </c>
      <c r="K37" s="27">
        <f t="shared" si="2"/>
        <v>0.24914588413932734</v>
      </c>
      <c r="L37" s="18"/>
    </row>
    <row r="38" spans="1:14">
      <c r="A38" s="16"/>
      <c r="B38" s="11" t="s">
        <v>15</v>
      </c>
      <c r="C38" s="25">
        <v>2.3026666666666666</v>
      </c>
      <c r="D38" s="25">
        <v>2.593666666666667</v>
      </c>
      <c r="E38" s="25">
        <v>1.9886666666666668</v>
      </c>
      <c r="F38" s="25">
        <v>2.1939999999999995</v>
      </c>
      <c r="G38" s="26">
        <v>1.9473333333333331</v>
      </c>
      <c r="H38" s="28">
        <f t="shared" si="0"/>
        <v>-11.242783348526276</v>
      </c>
      <c r="I38" s="27">
        <f t="shared" si="4"/>
        <v>10.325175997318103</v>
      </c>
      <c r="J38" s="28">
        <f t="shared" si="1"/>
        <v>9.0646666679079752E-2</v>
      </c>
      <c r="K38" s="27">
        <f t="shared" si="2"/>
        <v>9.4642939308885093E-2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40" sqref="B4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231.94399999999999</v>
      </c>
      <c r="D13" s="26">
        <v>199.34933333333333</v>
      </c>
      <c r="E13" s="26">
        <v>161.69466666666665</v>
      </c>
      <c r="F13" s="26">
        <v>162.68700000000001</v>
      </c>
      <c r="G13" s="26">
        <v>181.76833333333332</v>
      </c>
      <c r="H13" s="28">
        <f t="shared" ref="H13:H38" si="0">IF(OR(OR(G13=0,F13=0),G13=""),"",(G13/F13-1)*100)</f>
        <v>11.728861761132304</v>
      </c>
      <c r="I13" s="27">
        <f>IF(OR(OR(G13=0,F13=0),F13=""),"",(F13/E13-1)*100)</f>
        <v>0.61370814127039708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136.09866666666667</v>
      </c>
      <c r="D14" s="25">
        <f t="shared" ref="D14:G14" si="3">D13-SUM(D15:D38)</f>
        <v>115.17133333333332</v>
      </c>
      <c r="E14" s="25">
        <f t="shared" si="3"/>
        <v>100.78166666666665</v>
      </c>
      <c r="F14" s="25">
        <f t="shared" si="3"/>
        <v>84.138333333333364</v>
      </c>
      <c r="G14" s="26">
        <f t="shared" si="3"/>
        <v>103.27400000000002</v>
      </c>
      <c r="H14" s="28">
        <f t="shared" si="0"/>
        <v>22.743101638175212</v>
      </c>
      <c r="I14" s="27">
        <f>IF(OR(OR(G14=0,F14=0),F14=""),"",(F14/E14-1)*100)</f>
        <v>-16.51424696952153</v>
      </c>
      <c r="J14" s="28">
        <f t="shared" si="1"/>
        <v>56.816277129312965</v>
      </c>
      <c r="K14" s="27">
        <f t="shared" si="2"/>
        <v>51.717920505838421</v>
      </c>
      <c r="L14" s="18"/>
    </row>
    <row r="15" spans="1:15">
      <c r="A15" s="16"/>
      <c r="B15" s="12" t="s">
        <v>5</v>
      </c>
      <c r="C15" s="109">
        <v>28.648</v>
      </c>
      <c r="D15" s="109">
        <v>25.469333333333335</v>
      </c>
      <c r="E15" s="109">
        <v>14.425000000000001</v>
      </c>
      <c r="F15" s="109">
        <v>22.901666666666667</v>
      </c>
      <c r="G15" s="109">
        <v>17.775333333333332</v>
      </c>
      <c r="H15" s="50">
        <f t="shared" si="0"/>
        <v>-22.384105960264911</v>
      </c>
      <c r="I15" s="36">
        <f t="shared" ref="I15:I38" si="4">IF(OR(OR(G15=0,F15=0),F15=""),"",(F15/E15-1)*100)</f>
        <v>58.763720392836504</v>
      </c>
      <c r="J15" s="50">
        <f t="shared" si="1"/>
        <v>9.7791144405424504</v>
      </c>
      <c r="K15" s="36">
        <f t="shared" si="2"/>
        <v>14.077133800897837</v>
      </c>
      <c r="L15" s="18"/>
      <c r="N15" s="23" t="s">
        <v>5</v>
      </c>
      <c r="O15" s="34">
        <f>J15</f>
        <v>9.7791144405424504</v>
      </c>
    </row>
    <row r="16" spans="1:15">
      <c r="A16" s="16"/>
      <c r="B16" s="11" t="s">
        <v>25</v>
      </c>
      <c r="C16" s="55">
        <v>10.35</v>
      </c>
      <c r="D16" s="55">
        <v>13.38</v>
      </c>
      <c r="E16" s="55">
        <v>10.960333333333333</v>
      </c>
      <c r="F16" s="55">
        <v>19.591666666666665</v>
      </c>
      <c r="G16" s="56">
        <v>15.065333333333333</v>
      </c>
      <c r="H16" s="28">
        <f t="shared" si="0"/>
        <v>-23.103360272224581</v>
      </c>
      <c r="I16" s="27">
        <f t="shared" si="4"/>
        <v>78.750646269882282</v>
      </c>
      <c r="J16" s="28">
        <f t="shared" si="1"/>
        <v>8.2882056830581057</v>
      </c>
      <c r="K16" s="27">
        <f t="shared" si="2"/>
        <v>12.042552058041924</v>
      </c>
      <c r="L16" s="18"/>
      <c r="N16" s="23" t="s">
        <v>40</v>
      </c>
      <c r="O16" s="34">
        <f>100-O15</f>
        <v>90.220885559457543</v>
      </c>
    </row>
    <row r="17" spans="1:12">
      <c r="A17" s="16"/>
      <c r="B17" s="11" t="s">
        <v>26</v>
      </c>
      <c r="C17" s="25">
        <v>14.681666666666667</v>
      </c>
      <c r="D17" s="25">
        <v>9.4030000000000005</v>
      </c>
      <c r="E17" s="25">
        <v>10.269</v>
      </c>
      <c r="F17" s="25">
        <v>10.323666666666666</v>
      </c>
      <c r="G17" s="26">
        <v>12.104333333333335</v>
      </c>
      <c r="H17" s="28">
        <f t="shared" si="0"/>
        <v>17.248393658583861</v>
      </c>
      <c r="I17" s="27">
        <f t="shared" si="4"/>
        <v>0.5323465446164688</v>
      </c>
      <c r="J17" s="28">
        <f t="shared" si="1"/>
        <v>6.6592090664857304</v>
      </c>
      <c r="K17" s="27">
        <f t="shared" si="2"/>
        <v>6.3457231780453665</v>
      </c>
      <c r="L17" s="18"/>
    </row>
    <row r="18" spans="1:12">
      <c r="A18" s="16"/>
      <c r="B18" s="11" t="s">
        <v>27</v>
      </c>
      <c r="C18" s="25">
        <v>4.4273333333333333</v>
      </c>
      <c r="D18" s="25">
        <v>2.9180000000000006</v>
      </c>
      <c r="E18" s="25">
        <v>2.8719999999999999</v>
      </c>
      <c r="F18" s="25">
        <v>3.7749999999999999</v>
      </c>
      <c r="G18" s="26">
        <v>5.3786666666666667</v>
      </c>
      <c r="H18" s="28">
        <f t="shared" si="0"/>
        <v>42.481236203090525</v>
      </c>
      <c r="I18" s="27">
        <f t="shared" si="4"/>
        <v>31.441504178272982</v>
      </c>
      <c r="J18" s="28">
        <f t="shared" si="1"/>
        <v>2.9590779472038586</v>
      </c>
      <c r="K18" s="27">
        <f t="shared" si="2"/>
        <v>2.3204066704776656</v>
      </c>
      <c r="L18" s="18"/>
    </row>
    <row r="19" spans="1:12">
      <c r="A19" s="16"/>
      <c r="B19" s="11" t="s">
        <v>8</v>
      </c>
      <c r="C19" s="25">
        <v>3.2289999999999996</v>
      </c>
      <c r="D19" s="25">
        <v>3.0576666666666665</v>
      </c>
      <c r="E19" s="25">
        <v>5.3916666666666666</v>
      </c>
      <c r="F19" s="25">
        <v>1.4156666666666666</v>
      </c>
      <c r="G19" s="26">
        <v>4.7766666666666664</v>
      </c>
      <c r="H19" s="28">
        <f t="shared" si="0"/>
        <v>237.41464563221095</v>
      </c>
      <c r="I19" s="27">
        <f t="shared" si="4"/>
        <v>-73.743431221020089</v>
      </c>
      <c r="J19" s="28">
        <f t="shared" si="1"/>
        <v>2.6278871457257864</v>
      </c>
      <c r="K19" s="27">
        <f t="shared" si="2"/>
        <v>0.87017811298177894</v>
      </c>
      <c r="L19" s="18"/>
    </row>
    <row r="20" spans="1:12">
      <c r="A20" s="16"/>
      <c r="B20" s="11" t="s">
        <v>24</v>
      </c>
      <c r="C20" s="25">
        <v>2.0099999999999998</v>
      </c>
      <c r="D20" s="25">
        <v>1.9686666666666668</v>
      </c>
      <c r="E20" s="25">
        <v>1.6673333333333333</v>
      </c>
      <c r="F20" s="25">
        <v>2.6360000000000001</v>
      </c>
      <c r="G20" s="26">
        <v>2.7496666666666663</v>
      </c>
      <c r="H20" s="28">
        <f t="shared" si="0"/>
        <v>4.31208902377338</v>
      </c>
      <c r="I20" s="27">
        <f t="shared" si="4"/>
        <v>58.096761295481826</v>
      </c>
      <c r="J20" s="28">
        <f t="shared" si="1"/>
        <v>1.5127314071941389</v>
      </c>
      <c r="K20" s="27">
        <f t="shared" si="2"/>
        <v>1.6202892671202986</v>
      </c>
      <c r="L20" s="18"/>
    </row>
    <row r="21" spans="1:12">
      <c r="A21" s="16"/>
      <c r="B21" s="11" t="s">
        <v>21</v>
      </c>
      <c r="C21" s="25">
        <v>2.6533333333333333</v>
      </c>
      <c r="D21" s="25">
        <v>2.9066666666666667</v>
      </c>
      <c r="E21" s="25">
        <v>1.5993333333333333</v>
      </c>
      <c r="F21" s="25">
        <v>2.5069999999999997</v>
      </c>
      <c r="G21" s="26">
        <v>2.5836666666666663</v>
      </c>
      <c r="H21" s="28">
        <f t="shared" si="0"/>
        <v>3.0581039755351647</v>
      </c>
      <c r="I21" s="27">
        <f t="shared" si="4"/>
        <v>56.752813672363466</v>
      </c>
      <c r="J21" s="28">
        <f t="shared" si="1"/>
        <v>1.4214063689128102</v>
      </c>
      <c r="K21" s="27">
        <f t="shared" si="2"/>
        <v>1.5409959001026508</v>
      </c>
      <c r="L21" s="18"/>
    </row>
    <row r="22" spans="1:12">
      <c r="A22" s="16"/>
      <c r="B22" s="11" t="s">
        <v>22</v>
      </c>
      <c r="C22" s="25">
        <v>2.2269999999999999</v>
      </c>
      <c r="D22" s="25">
        <v>3.2303333333333328</v>
      </c>
      <c r="E22" s="25">
        <v>1.833</v>
      </c>
      <c r="F22" s="25">
        <v>1.2306666666666668</v>
      </c>
      <c r="G22" s="26">
        <v>2.5249999999999999</v>
      </c>
      <c r="H22" s="28">
        <f t="shared" si="0"/>
        <v>105.17334777898158</v>
      </c>
      <c r="I22" s="27">
        <f t="shared" si="4"/>
        <v>-32.860520094562638</v>
      </c>
      <c r="J22" s="28">
        <f t="shared" si="1"/>
        <v>1.3891308533756339</v>
      </c>
      <c r="K22" s="27">
        <f t="shared" si="2"/>
        <v>0.75646281919678071</v>
      </c>
      <c r="L22" s="18"/>
    </row>
    <row r="23" spans="1:12">
      <c r="A23" s="16"/>
      <c r="B23" s="11" t="s">
        <v>17</v>
      </c>
      <c r="C23" s="25">
        <v>1.2113333333333334</v>
      </c>
      <c r="D23" s="25">
        <v>1.6533333333333333</v>
      </c>
      <c r="E23" s="25">
        <v>0.35466666666666669</v>
      </c>
      <c r="F23" s="25">
        <v>1.042</v>
      </c>
      <c r="G23" s="26">
        <v>2.4753333333333334</v>
      </c>
      <c r="H23" s="28">
        <f t="shared" si="0"/>
        <v>137.55598208573255</v>
      </c>
      <c r="I23" s="27">
        <f t="shared" si="4"/>
        <v>193.79699248120298</v>
      </c>
      <c r="J23" s="28">
        <f t="shared" si="1"/>
        <v>1.361806695335638</v>
      </c>
      <c r="K23" s="27">
        <f t="shared" si="2"/>
        <v>0.64049370877820599</v>
      </c>
      <c r="L23" s="18"/>
    </row>
    <row r="24" spans="1:12">
      <c r="A24" s="16"/>
      <c r="B24" s="11" t="s">
        <v>19</v>
      </c>
      <c r="C24" s="25">
        <v>2.6803333333333335</v>
      </c>
      <c r="D24" s="25">
        <v>1.3473333333333333</v>
      </c>
      <c r="E24" s="25">
        <v>0.46333333333333332</v>
      </c>
      <c r="F24" s="25">
        <v>0.96200000000000008</v>
      </c>
      <c r="G24" s="26">
        <v>1.748</v>
      </c>
      <c r="H24" s="28">
        <f t="shared" si="0"/>
        <v>81.704781704781681</v>
      </c>
      <c r="I24" s="27">
        <f t="shared" si="4"/>
        <v>107.62589928057555</v>
      </c>
      <c r="J24" s="28">
        <f t="shared" si="1"/>
        <v>0.9616636561190528</v>
      </c>
      <c r="K24" s="27">
        <f t="shared" si="2"/>
        <v>0.59131952768199059</v>
      </c>
      <c r="L24" s="18"/>
    </row>
    <row r="25" spans="1:12">
      <c r="A25" s="16"/>
      <c r="B25" s="11" t="s">
        <v>10</v>
      </c>
      <c r="C25" s="25">
        <v>1.9720000000000002</v>
      </c>
      <c r="D25" s="25">
        <v>1.0453333333333332</v>
      </c>
      <c r="E25" s="25">
        <v>1.4816666666666667</v>
      </c>
      <c r="F25" s="25">
        <v>1.5696666666666665</v>
      </c>
      <c r="G25" s="26">
        <v>1.4116666666666664</v>
      </c>
      <c r="H25" s="28">
        <f t="shared" si="0"/>
        <v>-10.065831386706314</v>
      </c>
      <c r="I25" s="27">
        <f t="shared" si="4"/>
        <v>5.939257592800895</v>
      </c>
      <c r="J25" s="28">
        <f t="shared" si="1"/>
        <v>0.77662959261330811</v>
      </c>
      <c r="K25" s="27">
        <f t="shared" si="2"/>
        <v>0.96483841159199346</v>
      </c>
      <c r="L25" s="18"/>
    </row>
    <row r="26" spans="1:12">
      <c r="A26" s="16"/>
      <c r="B26" s="11" t="s">
        <v>23</v>
      </c>
      <c r="C26" s="25">
        <v>2.0326666666666666</v>
      </c>
      <c r="D26" s="25">
        <v>2.091333333333333</v>
      </c>
      <c r="E26" s="25">
        <v>1.1233333333333333</v>
      </c>
      <c r="F26" s="25">
        <v>2.6593333333333331</v>
      </c>
      <c r="G26" s="26">
        <v>1.3869999999999998</v>
      </c>
      <c r="H26" s="28">
        <f t="shared" si="0"/>
        <v>-47.844071195788416</v>
      </c>
      <c r="I26" s="27">
        <f t="shared" si="4"/>
        <v>136.73590504451036</v>
      </c>
      <c r="J26" s="28">
        <f t="shared" si="1"/>
        <v>0.76305920539881344</v>
      </c>
      <c r="K26" s="27">
        <f t="shared" si="2"/>
        <v>1.6346317366066943</v>
      </c>
      <c r="L26" s="18"/>
    </row>
    <row r="27" spans="1:12">
      <c r="A27" s="16"/>
      <c r="B27" s="11" t="s">
        <v>6</v>
      </c>
      <c r="C27" s="25">
        <v>6.1416666666666666</v>
      </c>
      <c r="D27" s="25">
        <v>3.65</v>
      </c>
      <c r="E27" s="25">
        <v>1.659</v>
      </c>
      <c r="F27" s="25">
        <v>0.95066666666666677</v>
      </c>
      <c r="G27" s="26">
        <v>1.3183333333333334</v>
      </c>
      <c r="H27" s="28">
        <f t="shared" si="0"/>
        <v>38.674614305750346</v>
      </c>
      <c r="I27" s="27">
        <f t="shared" si="4"/>
        <v>-42.696403455897126</v>
      </c>
      <c r="J27" s="28">
        <f t="shared" si="1"/>
        <v>0.72528218153143664</v>
      </c>
      <c r="K27" s="27">
        <f t="shared" si="2"/>
        <v>0.58435318536002678</v>
      </c>
      <c r="L27" s="18"/>
    </row>
    <row r="28" spans="1:12">
      <c r="A28" s="16"/>
      <c r="B28" s="11" t="s">
        <v>9</v>
      </c>
      <c r="C28" s="25">
        <v>1.682666666666667</v>
      </c>
      <c r="D28" s="25">
        <v>0.90166666666666673</v>
      </c>
      <c r="E28" s="25">
        <v>1.1589999999999998</v>
      </c>
      <c r="F28" s="25">
        <v>0.622</v>
      </c>
      <c r="G28" s="26">
        <v>1.1636666666666666</v>
      </c>
      <c r="H28" s="28">
        <f t="shared" si="0"/>
        <v>87.084673097534832</v>
      </c>
      <c r="I28" s="27">
        <f t="shared" si="4"/>
        <v>-46.33304572907678</v>
      </c>
      <c r="J28" s="28">
        <f t="shared" si="1"/>
        <v>0.64019218602433503</v>
      </c>
      <c r="K28" s="27">
        <f t="shared" si="2"/>
        <v>0.38232925802307494</v>
      </c>
      <c r="L28" s="18"/>
    </row>
    <row r="29" spans="1:12">
      <c r="A29" s="16"/>
      <c r="B29" s="11" t="s">
        <v>11</v>
      </c>
      <c r="C29" s="25">
        <v>0.90933333333333344</v>
      </c>
      <c r="D29" s="25">
        <v>1.0313333333333332</v>
      </c>
      <c r="E29" s="25">
        <v>0.55566666666666675</v>
      </c>
      <c r="F29" s="25">
        <v>1.0123333333333333</v>
      </c>
      <c r="G29" s="26">
        <v>1.0693333333333335</v>
      </c>
      <c r="H29" s="28">
        <f t="shared" si="0"/>
        <v>5.6305564702008759</v>
      </c>
      <c r="I29" s="27">
        <f t="shared" si="4"/>
        <v>82.183563287342508</v>
      </c>
      <c r="J29" s="28">
        <f t="shared" si="1"/>
        <v>0.58829462410944344</v>
      </c>
      <c r="K29" s="27">
        <f t="shared" si="2"/>
        <v>0.62225828328835942</v>
      </c>
      <c r="L29" s="18"/>
    </row>
    <row r="30" spans="1:12">
      <c r="A30" s="16"/>
      <c r="B30" s="11" t="s">
        <v>4</v>
      </c>
      <c r="C30" s="25">
        <v>2.1766666666666663</v>
      </c>
      <c r="D30" s="25">
        <v>1.6740000000000002</v>
      </c>
      <c r="E30" s="25">
        <v>1.022</v>
      </c>
      <c r="F30" s="25">
        <v>1.3483333333333334</v>
      </c>
      <c r="G30" s="26">
        <v>0.97433333333333338</v>
      </c>
      <c r="H30" s="28">
        <f t="shared" si="0"/>
        <v>-27.737948084054388</v>
      </c>
      <c r="I30" s="27">
        <f t="shared" si="4"/>
        <v>31.930854533594257</v>
      </c>
      <c r="J30" s="28">
        <f t="shared" si="1"/>
        <v>0.5360302949725384</v>
      </c>
      <c r="K30" s="27">
        <f t="shared" si="2"/>
        <v>0.82878984389246413</v>
      </c>
      <c r="L30" s="18"/>
    </row>
    <row r="31" spans="1:12">
      <c r="A31" s="16"/>
      <c r="B31" s="11" t="s">
        <v>20</v>
      </c>
      <c r="C31" s="25">
        <v>1.026</v>
      </c>
      <c r="D31" s="25">
        <v>1.2763333333333333</v>
      </c>
      <c r="E31" s="25">
        <v>0.39900000000000002</v>
      </c>
      <c r="F31" s="25">
        <v>0.76733333333333331</v>
      </c>
      <c r="G31" s="26">
        <v>0.93100000000000005</v>
      </c>
      <c r="H31" s="28">
        <f t="shared" si="0"/>
        <v>21.329278887923554</v>
      </c>
      <c r="I31" s="27">
        <f t="shared" si="4"/>
        <v>92.31411862990808</v>
      </c>
      <c r="J31" s="28">
        <f t="shared" si="1"/>
        <v>0.51219042554166938</v>
      </c>
      <c r="K31" s="27">
        <f t="shared" si="2"/>
        <v>0.47166235368119963</v>
      </c>
      <c r="L31" s="18"/>
    </row>
    <row r="32" spans="1:12">
      <c r="A32" s="16"/>
      <c r="B32" s="11" t="s">
        <v>13</v>
      </c>
      <c r="C32" s="25">
        <v>1.3503333333333334</v>
      </c>
      <c r="D32" s="25">
        <v>0.81833333333333336</v>
      </c>
      <c r="E32" s="25">
        <v>0.66333333333333333</v>
      </c>
      <c r="F32" s="25">
        <v>0.76100000000000001</v>
      </c>
      <c r="G32" s="26">
        <v>0.88</v>
      </c>
      <c r="H32" s="28">
        <f t="shared" si="0"/>
        <v>15.637319316688568</v>
      </c>
      <c r="I32" s="27">
        <f t="shared" si="4"/>
        <v>14.723618090452263</v>
      </c>
      <c r="J32" s="28">
        <f t="shared" si="1"/>
        <v>0.48413273305764665</v>
      </c>
      <c r="K32" s="27">
        <f t="shared" si="2"/>
        <v>0.46776939767774922</v>
      </c>
      <c r="L32" s="18"/>
    </row>
    <row r="33" spans="1:14">
      <c r="A33" s="16"/>
      <c r="B33" s="11" t="s">
        <v>16</v>
      </c>
      <c r="C33" s="25">
        <v>2.0609999999999999</v>
      </c>
      <c r="D33" s="25">
        <v>1.6829999999999998</v>
      </c>
      <c r="E33" s="25">
        <v>1.1933333333333334</v>
      </c>
      <c r="F33" s="25">
        <v>0.72599999999999998</v>
      </c>
      <c r="G33" s="26">
        <v>0.746</v>
      </c>
      <c r="H33" s="28">
        <f t="shared" si="0"/>
        <v>2.7548209366391241</v>
      </c>
      <c r="I33" s="27">
        <f t="shared" si="4"/>
        <v>-39.162011173184361</v>
      </c>
      <c r="J33" s="28">
        <f t="shared" si="1"/>
        <v>0.41041252143295959</v>
      </c>
      <c r="K33" s="27">
        <f t="shared" si="2"/>
        <v>0.44625569344815497</v>
      </c>
      <c r="L33" s="18"/>
    </row>
    <row r="34" spans="1:14">
      <c r="A34" s="16"/>
      <c r="B34" s="11" t="s">
        <v>14</v>
      </c>
      <c r="C34" s="25">
        <v>1.7193333333333334</v>
      </c>
      <c r="D34" s="25">
        <v>1.4870000000000001</v>
      </c>
      <c r="E34" s="25">
        <v>1.1113333333333333</v>
      </c>
      <c r="F34" s="25">
        <v>0.70966666666666667</v>
      </c>
      <c r="G34" s="26">
        <v>0.44333333333333336</v>
      </c>
      <c r="H34" s="28">
        <f t="shared" si="0"/>
        <v>-37.529356505401587</v>
      </c>
      <c r="I34" s="27">
        <f t="shared" si="4"/>
        <v>-36.142771445710849</v>
      </c>
      <c r="J34" s="28">
        <f t="shared" si="1"/>
        <v>0.2439002026388902</v>
      </c>
      <c r="K34" s="27">
        <f t="shared" si="2"/>
        <v>0.43621596480767771</v>
      </c>
      <c r="L34" s="18"/>
    </row>
    <row r="35" spans="1:14">
      <c r="A35" s="16"/>
      <c r="B35" s="11" t="s">
        <v>12</v>
      </c>
      <c r="C35" s="25">
        <v>0.85733333333333339</v>
      </c>
      <c r="D35" s="25">
        <v>1.6576666666666666</v>
      </c>
      <c r="E35" s="25">
        <v>0.23666666666666666</v>
      </c>
      <c r="F35" s="25">
        <v>0.51966666666666661</v>
      </c>
      <c r="G35" s="26">
        <v>0.39</v>
      </c>
      <c r="H35" s="28">
        <f t="shared" si="0"/>
        <v>-24.95189223861448</v>
      </c>
      <c r="I35" s="27">
        <f t="shared" si="4"/>
        <v>119.57746478873239</v>
      </c>
      <c r="J35" s="28">
        <f t="shared" si="1"/>
        <v>0.21455882487782071</v>
      </c>
      <c r="K35" s="27">
        <f t="shared" si="2"/>
        <v>0.31942728470416598</v>
      </c>
      <c r="L35" s="18"/>
    </row>
    <row r="36" spans="1:14">
      <c r="A36" s="16"/>
      <c r="B36" s="11" t="s">
        <v>18</v>
      </c>
      <c r="C36" s="25">
        <v>0.79433333333333334</v>
      </c>
      <c r="D36" s="25">
        <v>0.35733333333333334</v>
      </c>
      <c r="E36" s="25">
        <v>0.19733333333333336</v>
      </c>
      <c r="F36" s="25">
        <v>0.12966666666666668</v>
      </c>
      <c r="G36" s="26">
        <v>0.24133333333333332</v>
      </c>
      <c r="H36" s="28">
        <f t="shared" si="0"/>
        <v>86.118251928020541</v>
      </c>
      <c r="I36" s="27">
        <f t="shared" si="4"/>
        <v>-34.290540540540547</v>
      </c>
      <c r="J36" s="28">
        <f t="shared" si="1"/>
        <v>0.13276973436883946</v>
      </c>
      <c r="K36" s="27">
        <f t="shared" si="2"/>
        <v>7.970315186011584E-2</v>
      </c>
      <c r="L36" s="18"/>
    </row>
    <row r="37" spans="1:14">
      <c r="A37" s="16"/>
      <c r="B37" s="11" t="s">
        <v>7</v>
      </c>
      <c r="C37" s="25">
        <v>0.74266666666666659</v>
      </c>
      <c r="D37" s="25">
        <v>0.8846666666666666</v>
      </c>
      <c r="E37" s="25">
        <v>0.214</v>
      </c>
      <c r="F37" s="25">
        <v>0.19500000000000001</v>
      </c>
      <c r="G37" s="26">
        <v>0.21733333333333335</v>
      </c>
      <c r="H37" s="28">
        <f t="shared" si="0"/>
        <v>11.452991452991457</v>
      </c>
      <c r="I37" s="27">
        <f t="shared" si="4"/>
        <v>-8.8785046728971917</v>
      </c>
      <c r="J37" s="28">
        <f t="shared" si="1"/>
        <v>0.1195661143763582</v>
      </c>
      <c r="K37" s="27">
        <f t="shared" si="2"/>
        <v>0.11986206642202511</v>
      </c>
      <c r="L37" s="18"/>
    </row>
    <row r="38" spans="1:14">
      <c r="A38" s="16"/>
      <c r="B38" s="11" t="s">
        <v>15</v>
      </c>
      <c r="C38" s="25">
        <v>0.26133333333333336</v>
      </c>
      <c r="D38" s="25">
        <v>0.28566666666666668</v>
      </c>
      <c r="E38" s="25">
        <v>6.1666666666666668E-2</v>
      </c>
      <c r="F38" s="25">
        <v>0.19266666666666668</v>
      </c>
      <c r="G38" s="26">
        <v>0.13900000000000001</v>
      </c>
      <c r="H38" s="28">
        <f t="shared" si="0"/>
        <v>-27.854671280276811</v>
      </c>
      <c r="I38" s="27">
        <f t="shared" si="4"/>
        <v>212.43243243243245</v>
      </c>
      <c r="J38" s="28">
        <f t="shared" si="1"/>
        <v>7.6470965789787376E-2</v>
      </c>
      <c r="K38" s="27">
        <f t="shared" si="2"/>
        <v>0.11842781947338549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40" sqref="B4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37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13908.794333333333</v>
      </c>
      <c r="D13" s="26">
        <v>13427.016000000001</v>
      </c>
      <c r="E13" s="26">
        <v>14104.693333333335</v>
      </c>
      <c r="F13" s="26">
        <v>12877.746666666666</v>
      </c>
      <c r="G13" s="26">
        <v>12692.990333333333</v>
      </c>
      <c r="H13" s="28">
        <f t="shared" ref="H13:H38" si="0">IF(OR(OR(G13=0,F13=0),G13=""),"",(G13/F13-1)*100)</f>
        <v>-1.4346945790723153</v>
      </c>
      <c r="I13" s="27">
        <f>IF(OR(OR(G13=0,F13=0),F13=""),"",(F13/E13-1)*100)</f>
        <v>-8.6988539039487662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7251.6996666666664</v>
      </c>
      <c r="D14" s="25">
        <f t="shared" ref="D14:G14" si="3">D13-SUM(D15:D38)</f>
        <v>7024.0233333333335</v>
      </c>
      <c r="E14" s="25">
        <f t="shared" si="3"/>
        <v>7503.9093333333358</v>
      </c>
      <c r="F14" s="25">
        <f t="shared" si="3"/>
        <v>6633.4493333333339</v>
      </c>
      <c r="G14" s="26">
        <f t="shared" si="3"/>
        <v>6587.4083333333347</v>
      </c>
      <c r="H14" s="28">
        <f t="shared" si="0"/>
        <v>-0.69407328957261649</v>
      </c>
      <c r="I14" s="27">
        <f>IF(OR(OR(G14=0,F14=0),F14=""),"",(F14/E14-1)*100)</f>
        <v>-11.600086852506408</v>
      </c>
      <c r="J14" s="28">
        <f t="shared" si="1"/>
        <v>51.898001655559455</v>
      </c>
      <c r="K14" s="27">
        <f t="shared" si="2"/>
        <v>51.510947567431572</v>
      </c>
      <c r="L14" s="18"/>
    </row>
    <row r="15" spans="1:15">
      <c r="A15" s="16"/>
      <c r="B15" s="12" t="s">
        <v>5</v>
      </c>
      <c r="C15" s="109">
        <v>1981.991</v>
      </c>
      <c r="D15" s="109">
        <v>1990.2686666666668</v>
      </c>
      <c r="E15" s="109">
        <v>2005.1936666666668</v>
      </c>
      <c r="F15" s="109">
        <v>1925.7693333333334</v>
      </c>
      <c r="G15" s="109">
        <v>1770.2323333333334</v>
      </c>
      <c r="H15" s="50">
        <f t="shared" si="0"/>
        <v>-8.0766163064181491</v>
      </c>
      <c r="I15" s="36">
        <f t="shared" ref="I15:I38" si="4">IF(OR(OR(G15=0,F15=0),F15=""),"",(F15/E15-1)*100)</f>
        <v>-3.9609307895613122</v>
      </c>
      <c r="J15" s="50">
        <f t="shared" si="1"/>
        <v>13.946534952323161</v>
      </c>
      <c r="K15" s="36">
        <f t="shared" si="2"/>
        <v>14.954241477028591</v>
      </c>
      <c r="L15" s="18"/>
      <c r="N15" s="23" t="s">
        <v>5</v>
      </c>
      <c r="O15" s="34">
        <f>J15</f>
        <v>13.946534952323161</v>
      </c>
    </row>
    <row r="16" spans="1:15">
      <c r="A16" s="16"/>
      <c r="B16" s="11" t="s">
        <v>25</v>
      </c>
      <c r="C16" s="55">
        <v>1134.884</v>
      </c>
      <c r="D16" s="55">
        <v>1035.6670000000001</v>
      </c>
      <c r="E16" s="55">
        <v>1064.616</v>
      </c>
      <c r="F16" s="55">
        <v>993.52599999999995</v>
      </c>
      <c r="G16" s="56">
        <v>975.89499999999998</v>
      </c>
      <c r="H16" s="28">
        <f t="shared" si="0"/>
        <v>-1.774588687160672</v>
      </c>
      <c r="I16" s="27">
        <f t="shared" si="4"/>
        <v>-6.6775250418930394</v>
      </c>
      <c r="J16" s="28">
        <f t="shared" si="1"/>
        <v>7.688456182284968</v>
      </c>
      <c r="K16" s="27">
        <f t="shared" si="2"/>
        <v>7.7150609164543278</v>
      </c>
      <c r="L16" s="18"/>
      <c r="N16" s="23" t="s">
        <v>40</v>
      </c>
      <c r="O16" s="34">
        <f>100-O15</f>
        <v>86.053465047676838</v>
      </c>
    </row>
    <row r="17" spans="1:12">
      <c r="A17" s="16"/>
      <c r="B17" s="11" t="s">
        <v>26</v>
      </c>
      <c r="C17" s="25">
        <v>639.1343333333333</v>
      </c>
      <c r="D17" s="25">
        <v>592.60733333333337</v>
      </c>
      <c r="E17" s="25">
        <v>619.84199999999998</v>
      </c>
      <c r="F17" s="25">
        <v>557.24799999999993</v>
      </c>
      <c r="G17" s="26">
        <v>606.97199999999987</v>
      </c>
      <c r="H17" s="28">
        <f t="shared" si="0"/>
        <v>8.9231365567933771</v>
      </c>
      <c r="I17" s="27">
        <f t="shared" si="4"/>
        <v>-10.098379909718936</v>
      </c>
      <c r="J17" s="28">
        <f t="shared" si="1"/>
        <v>4.7819464449288818</v>
      </c>
      <c r="K17" s="27">
        <f t="shared" si="2"/>
        <v>4.3272166662697717</v>
      </c>
      <c r="L17" s="18"/>
    </row>
    <row r="18" spans="1:12">
      <c r="A18" s="16"/>
      <c r="B18" s="11" t="s">
        <v>27</v>
      </c>
      <c r="C18" s="25">
        <v>524.82766666666669</v>
      </c>
      <c r="D18" s="25">
        <v>559.30700000000002</v>
      </c>
      <c r="E18" s="25">
        <v>575.70733333333339</v>
      </c>
      <c r="F18" s="25">
        <v>542.178</v>
      </c>
      <c r="G18" s="26">
        <v>521.28733333333332</v>
      </c>
      <c r="H18" s="28">
        <f t="shared" si="0"/>
        <v>-3.8531011340679044</v>
      </c>
      <c r="I18" s="27">
        <f t="shared" si="4"/>
        <v>-5.824024012200657</v>
      </c>
      <c r="J18" s="28">
        <f t="shared" si="1"/>
        <v>4.1068914388469162</v>
      </c>
      <c r="K18" s="27">
        <f t="shared" si="2"/>
        <v>4.2101930876105653</v>
      </c>
      <c r="L18" s="18"/>
    </row>
    <row r="19" spans="1:12">
      <c r="A19" s="16"/>
      <c r="B19" s="11" t="s">
        <v>6</v>
      </c>
      <c r="C19" s="25">
        <v>298.80266666666665</v>
      </c>
      <c r="D19" s="25">
        <v>272.35033333333337</v>
      </c>
      <c r="E19" s="25">
        <v>319.92133333333334</v>
      </c>
      <c r="F19" s="25">
        <v>303.87633333333332</v>
      </c>
      <c r="G19" s="26">
        <v>313.05666666666667</v>
      </c>
      <c r="H19" s="28">
        <f t="shared" si="0"/>
        <v>3.0210754594248268</v>
      </c>
      <c r="I19" s="27">
        <f t="shared" si="4"/>
        <v>-5.015295426792421</v>
      </c>
      <c r="J19" s="28">
        <f t="shared" si="1"/>
        <v>2.4663744196238917</v>
      </c>
      <c r="K19" s="27">
        <f t="shared" si="2"/>
        <v>2.3597011278370648</v>
      </c>
      <c r="L19" s="18"/>
    </row>
    <row r="20" spans="1:12">
      <c r="A20" s="16"/>
      <c r="B20" s="11" t="s">
        <v>21</v>
      </c>
      <c r="C20" s="25">
        <v>339.47233333333332</v>
      </c>
      <c r="D20" s="25">
        <v>297.04733333333337</v>
      </c>
      <c r="E20" s="25">
        <v>301.04966666666667</v>
      </c>
      <c r="F20" s="25">
        <v>269.25666666666666</v>
      </c>
      <c r="G20" s="26">
        <v>250.37633333333335</v>
      </c>
      <c r="H20" s="28">
        <f t="shared" si="0"/>
        <v>-7.0120207484803743</v>
      </c>
      <c r="I20" s="27">
        <f t="shared" si="4"/>
        <v>-10.560715895162376</v>
      </c>
      <c r="J20" s="28">
        <f t="shared" si="1"/>
        <v>1.972555928572755</v>
      </c>
      <c r="K20" s="27">
        <f t="shared" si="2"/>
        <v>2.0908678640466087</v>
      </c>
      <c r="L20" s="18"/>
    </row>
    <row r="21" spans="1:12">
      <c r="A21" s="16"/>
      <c r="B21" s="11" t="s">
        <v>22</v>
      </c>
      <c r="C21" s="25">
        <v>225.36800000000002</v>
      </c>
      <c r="D21" s="25">
        <v>206.56300000000002</v>
      </c>
      <c r="E21" s="25">
        <v>213.44499999999999</v>
      </c>
      <c r="F21" s="25">
        <v>222.11033333333333</v>
      </c>
      <c r="G21" s="26">
        <v>224.28666666666666</v>
      </c>
      <c r="H21" s="28">
        <f t="shared" si="0"/>
        <v>0.97984335112728527</v>
      </c>
      <c r="I21" s="27">
        <f t="shared" si="4"/>
        <v>4.0597499746226617</v>
      </c>
      <c r="J21" s="28">
        <f t="shared" si="1"/>
        <v>1.7670120340174109</v>
      </c>
      <c r="K21" s="27">
        <f t="shared" si="2"/>
        <v>1.7247608536068941</v>
      </c>
      <c r="L21" s="18"/>
    </row>
    <row r="22" spans="1:12">
      <c r="A22" s="16"/>
      <c r="B22" s="11" t="s">
        <v>24</v>
      </c>
      <c r="C22" s="25">
        <v>191.65166666666664</v>
      </c>
      <c r="D22" s="25">
        <v>191.96600000000001</v>
      </c>
      <c r="E22" s="25">
        <v>189.958</v>
      </c>
      <c r="F22" s="25">
        <v>172.71899999999997</v>
      </c>
      <c r="G22" s="26">
        <v>172.40566666666666</v>
      </c>
      <c r="H22" s="28">
        <f t="shared" si="0"/>
        <v>-0.18141219746137249</v>
      </c>
      <c r="I22" s="27">
        <f t="shared" si="4"/>
        <v>-9.0751639836174505</v>
      </c>
      <c r="J22" s="28">
        <f t="shared" si="1"/>
        <v>1.3582746235448431</v>
      </c>
      <c r="K22" s="27">
        <f t="shared" si="2"/>
        <v>1.3412206690404427</v>
      </c>
      <c r="L22" s="18"/>
    </row>
    <row r="23" spans="1:12">
      <c r="A23" s="16"/>
      <c r="B23" s="11" t="s">
        <v>23</v>
      </c>
      <c r="C23" s="25">
        <v>147.12800000000001</v>
      </c>
      <c r="D23" s="25">
        <v>140.87566666666666</v>
      </c>
      <c r="E23" s="25">
        <v>150.58699999999999</v>
      </c>
      <c r="F23" s="25">
        <v>137.18633333333332</v>
      </c>
      <c r="G23" s="26">
        <v>142.92600000000002</v>
      </c>
      <c r="H23" s="28">
        <f t="shared" si="0"/>
        <v>4.1838472734164744</v>
      </c>
      <c r="I23" s="27">
        <f t="shared" si="4"/>
        <v>-8.8989532075588684</v>
      </c>
      <c r="J23" s="28">
        <f t="shared" si="1"/>
        <v>1.1260230745205799</v>
      </c>
      <c r="K23" s="27">
        <f t="shared" si="2"/>
        <v>1.065297655593991</v>
      </c>
      <c r="L23" s="18"/>
    </row>
    <row r="24" spans="1:12">
      <c r="A24" s="16"/>
      <c r="B24" s="11" t="s">
        <v>8</v>
      </c>
      <c r="C24" s="25">
        <v>126.181</v>
      </c>
      <c r="D24" s="25">
        <v>117.30266666666665</v>
      </c>
      <c r="E24" s="25">
        <v>118.22066666666667</v>
      </c>
      <c r="F24" s="25">
        <v>124.75866666666666</v>
      </c>
      <c r="G24" s="26">
        <v>130.58933333333334</v>
      </c>
      <c r="H24" s="28">
        <f t="shared" si="0"/>
        <v>4.673556412914559</v>
      </c>
      <c r="I24" s="27">
        <f t="shared" si="4"/>
        <v>5.5303359254726958</v>
      </c>
      <c r="J24" s="28">
        <f t="shared" si="1"/>
        <v>1.0288303221218871</v>
      </c>
      <c r="K24" s="27">
        <f t="shared" si="2"/>
        <v>0.96879267697971994</v>
      </c>
      <c r="L24" s="18"/>
    </row>
    <row r="25" spans="1:12">
      <c r="A25" s="16"/>
      <c r="B25" s="11" t="s">
        <v>17</v>
      </c>
      <c r="C25" s="25">
        <v>131.58966666666666</v>
      </c>
      <c r="D25" s="25">
        <v>122.027</v>
      </c>
      <c r="E25" s="25">
        <v>119.03</v>
      </c>
      <c r="F25" s="25">
        <v>120.31099999999999</v>
      </c>
      <c r="G25" s="26">
        <v>124.10533333333335</v>
      </c>
      <c r="H25" s="28">
        <f t="shared" si="0"/>
        <v>3.1537709214729759</v>
      </c>
      <c r="I25" s="27">
        <f t="shared" si="4"/>
        <v>1.0761992774930729</v>
      </c>
      <c r="J25" s="28">
        <f t="shared" si="1"/>
        <v>0.97774700897248523</v>
      </c>
      <c r="K25" s="27">
        <f t="shared" si="2"/>
        <v>0.93425506118565249</v>
      </c>
      <c r="L25" s="18"/>
    </row>
    <row r="26" spans="1:12">
      <c r="A26" s="16"/>
      <c r="B26" s="11" t="s">
        <v>20</v>
      </c>
      <c r="C26" s="25">
        <v>104.15466666666667</v>
      </c>
      <c r="D26" s="25">
        <v>105.53</v>
      </c>
      <c r="E26" s="25">
        <v>107.286</v>
      </c>
      <c r="F26" s="25">
        <v>103.76466666666666</v>
      </c>
      <c r="G26" s="26">
        <v>110.15866666666666</v>
      </c>
      <c r="H26" s="28">
        <f t="shared" si="0"/>
        <v>6.1620204693954905</v>
      </c>
      <c r="I26" s="27">
        <f t="shared" si="4"/>
        <v>-3.2821927682394225</v>
      </c>
      <c r="J26" s="28">
        <f t="shared" si="1"/>
        <v>0.86787009029209317</v>
      </c>
      <c r="K26" s="27">
        <f t="shared" si="2"/>
        <v>0.80576726156025225</v>
      </c>
      <c r="L26" s="18"/>
    </row>
    <row r="27" spans="1:12">
      <c r="A27" s="16"/>
      <c r="B27" s="11" t="s">
        <v>11</v>
      </c>
      <c r="C27" s="25">
        <v>93.484333333333339</v>
      </c>
      <c r="D27" s="25">
        <v>91.257999999999996</v>
      </c>
      <c r="E27" s="25">
        <v>98.993333333333339</v>
      </c>
      <c r="F27" s="25">
        <v>86.884333333333345</v>
      </c>
      <c r="G27" s="26">
        <v>93.833000000000013</v>
      </c>
      <c r="H27" s="28">
        <f t="shared" si="0"/>
        <v>7.9976060125914517</v>
      </c>
      <c r="I27" s="27">
        <f t="shared" si="4"/>
        <v>-12.232136844231933</v>
      </c>
      <c r="J27" s="28">
        <f t="shared" si="1"/>
        <v>0.73925054329855722</v>
      </c>
      <c r="K27" s="27">
        <f t="shared" si="2"/>
        <v>0.67468584048348013</v>
      </c>
      <c r="L27" s="18"/>
    </row>
    <row r="28" spans="1:12">
      <c r="A28" s="16"/>
      <c r="B28" s="11" t="s">
        <v>19</v>
      </c>
      <c r="C28" s="25">
        <v>101.67766666666667</v>
      </c>
      <c r="D28" s="25">
        <v>99.571000000000012</v>
      </c>
      <c r="E28" s="25">
        <v>111.01600000000001</v>
      </c>
      <c r="F28" s="25">
        <v>92.99133333333333</v>
      </c>
      <c r="G28" s="26">
        <v>93.603000000000009</v>
      </c>
      <c r="H28" s="28">
        <f t="shared" si="0"/>
        <v>0.65776739050953381</v>
      </c>
      <c r="I28" s="27">
        <f t="shared" si="4"/>
        <v>-16.236098099973585</v>
      </c>
      <c r="J28" s="28">
        <f t="shared" si="1"/>
        <v>0.73743851954402873</v>
      </c>
      <c r="K28" s="27">
        <f t="shared" si="2"/>
        <v>0.7221087333084153</v>
      </c>
      <c r="L28" s="18"/>
    </row>
    <row r="29" spans="1:12">
      <c r="A29" s="16"/>
      <c r="B29" s="11" t="s">
        <v>10</v>
      </c>
      <c r="C29" s="25">
        <v>101.59</v>
      </c>
      <c r="D29" s="25">
        <v>91.035666666666657</v>
      </c>
      <c r="E29" s="25">
        <v>88.443666666666672</v>
      </c>
      <c r="F29" s="25">
        <v>89.178666666666672</v>
      </c>
      <c r="G29" s="26">
        <v>87.148333333333355</v>
      </c>
      <c r="H29" s="28">
        <f t="shared" si="0"/>
        <v>-2.2767029483882317</v>
      </c>
      <c r="I29" s="27">
        <f t="shared" si="4"/>
        <v>0.83103745887211922</v>
      </c>
      <c r="J29" s="28">
        <f t="shared" si="1"/>
        <v>0.68658630507636376</v>
      </c>
      <c r="K29" s="27">
        <f t="shared" si="2"/>
        <v>0.69250210440542914</v>
      </c>
      <c r="L29" s="18"/>
    </row>
    <row r="30" spans="1:12">
      <c r="A30" s="16"/>
      <c r="B30" s="11" t="s">
        <v>4</v>
      </c>
      <c r="C30" s="25">
        <v>90.792666666666662</v>
      </c>
      <c r="D30" s="25">
        <v>93.041333333333341</v>
      </c>
      <c r="E30" s="25">
        <v>96.49366666666667</v>
      </c>
      <c r="F30" s="25">
        <v>90.510666666666665</v>
      </c>
      <c r="G30" s="26">
        <v>85.440333333333342</v>
      </c>
      <c r="H30" s="28">
        <f t="shared" si="0"/>
        <v>-5.601918005980866</v>
      </c>
      <c r="I30" s="27">
        <f t="shared" si="4"/>
        <v>-6.2004069351701885</v>
      </c>
      <c r="J30" s="28">
        <f t="shared" si="1"/>
        <v>0.67313005910795232</v>
      </c>
      <c r="K30" s="27">
        <f t="shared" si="2"/>
        <v>0.70284552887616991</v>
      </c>
      <c r="L30" s="18"/>
    </row>
    <row r="31" spans="1:12">
      <c r="A31" s="16"/>
      <c r="B31" s="11" t="s">
        <v>12</v>
      </c>
      <c r="C31" s="25">
        <v>79.932999999999993</v>
      </c>
      <c r="D31" s="25">
        <v>71.325333333333319</v>
      </c>
      <c r="E31" s="25">
        <v>79.950333333333333</v>
      </c>
      <c r="F31" s="25">
        <v>78.047000000000011</v>
      </c>
      <c r="G31" s="26">
        <v>80.63600000000001</v>
      </c>
      <c r="H31" s="28">
        <f t="shared" si="0"/>
        <v>3.31723192435327</v>
      </c>
      <c r="I31" s="27">
        <f t="shared" si="4"/>
        <v>-2.3806446502203316</v>
      </c>
      <c r="J31" s="28">
        <f t="shared" si="1"/>
        <v>0.63527977160937477</v>
      </c>
      <c r="K31" s="27">
        <f t="shared" si="2"/>
        <v>0.60606099824917625</v>
      </c>
      <c r="L31" s="18"/>
    </row>
    <row r="32" spans="1:12">
      <c r="A32" s="16"/>
      <c r="B32" s="11" t="s">
        <v>9</v>
      </c>
      <c r="C32" s="25">
        <v>85.819000000000003</v>
      </c>
      <c r="D32" s="25">
        <v>79.829000000000008</v>
      </c>
      <c r="E32" s="25">
        <v>73.819666666666663</v>
      </c>
      <c r="F32" s="25">
        <v>73.74766666666666</v>
      </c>
      <c r="G32" s="26">
        <v>74.771666666666661</v>
      </c>
      <c r="H32" s="28">
        <f t="shared" si="0"/>
        <v>1.3885185068002182</v>
      </c>
      <c r="I32" s="27">
        <f t="shared" si="4"/>
        <v>-9.7534983902214378E-2</v>
      </c>
      <c r="J32" s="28">
        <f t="shared" si="1"/>
        <v>0.58907841811166584</v>
      </c>
      <c r="K32" s="27">
        <f t="shared" si="2"/>
        <v>0.5726752402853087</v>
      </c>
      <c r="L32" s="18"/>
    </row>
    <row r="33" spans="1:14">
      <c r="A33" s="16"/>
      <c r="B33" s="11" t="s">
        <v>16</v>
      </c>
      <c r="C33" s="25">
        <v>74.285333333333327</v>
      </c>
      <c r="D33" s="25">
        <v>67.863333333333344</v>
      </c>
      <c r="E33" s="25">
        <v>77.50266666666667</v>
      </c>
      <c r="F33" s="25">
        <v>79.467666666666659</v>
      </c>
      <c r="G33" s="26">
        <v>70.343333333333348</v>
      </c>
      <c r="H33" s="28">
        <f t="shared" si="0"/>
        <v>-11.481818601275961</v>
      </c>
      <c r="I33" s="27">
        <f t="shared" si="4"/>
        <v>2.5353966315137422</v>
      </c>
      <c r="J33" s="28">
        <f t="shared" si="1"/>
        <v>0.55419039553353489</v>
      </c>
      <c r="K33" s="27">
        <f t="shared" si="2"/>
        <v>0.61709294897347466</v>
      </c>
      <c r="L33" s="18"/>
    </row>
    <row r="34" spans="1:14">
      <c r="A34" s="16"/>
      <c r="B34" s="11" t="s">
        <v>18</v>
      </c>
      <c r="C34" s="25">
        <v>51.96</v>
      </c>
      <c r="D34" s="25">
        <v>49.031333333333329</v>
      </c>
      <c r="E34" s="25">
        <v>47.526000000000003</v>
      </c>
      <c r="F34" s="25">
        <v>48.749333333333333</v>
      </c>
      <c r="G34" s="26">
        <v>49.490666666666669</v>
      </c>
      <c r="H34" s="28">
        <f t="shared" si="0"/>
        <v>1.5207045566435262</v>
      </c>
      <c r="I34" s="27">
        <f t="shared" si="4"/>
        <v>2.574029653943799</v>
      </c>
      <c r="J34" s="28">
        <f t="shared" si="1"/>
        <v>0.38990549403238867</v>
      </c>
      <c r="K34" s="27">
        <f t="shared" si="2"/>
        <v>0.37855484033956249</v>
      </c>
      <c r="L34" s="18"/>
    </row>
    <row r="35" spans="1:14">
      <c r="A35" s="16"/>
      <c r="B35" s="11" t="s">
        <v>7</v>
      </c>
      <c r="C35" s="25">
        <v>38.527333333333331</v>
      </c>
      <c r="D35" s="25">
        <v>36.397666666666666</v>
      </c>
      <c r="E35" s="25">
        <v>44.053666666666665</v>
      </c>
      <c r="F35" s="25">
        <v>43.650666666666666</v>
      </c>
      <c r="G35" s="26">
        <v>42.462666666666671</v>
      </c>
      <c r="H35" s="28">
        <f t="shared" si="0"/>
        <v>-2.7216079174048446</v>
      </c>
      <c r="I35" s="27">
        <f t="shared" si="4"/>
        <v>-0.91479332026845883</v>
      </c>
      <c r="J35" s="28">
        <f t="shared" si="1"/>
        <v>0.33453635078531929</v>
      </c>
      <c r="K35" s="27">
        <f t="shared" si="2"/>
        <v>0.33896199231542579</v>
      </c>
      <c r="L35" s="18"/>
    </row>
    <row r="36" spans="1:14">
      <c r="A36" s="16"/>
      <c r="B36" s="11" t="s">
        <v>14</v>
      </c>
      <c r="C36" s="25">
        <v>46.741000000000007</v>
      </c>
      <c r="D36" s="25">
        <v>42.805</v>
      </c>
      <c r="E36" s="25">
        <v>48.206999999999994</v>
      </c>
      <c r="F36" s="25">
        <v>42.779666666666664</v>
      </c>
      <c r="G36" s="26">
        <v>42.121000000000002</v>
      </c>
      <c r="H36" s="28">
        <f t="shared" si="0"/>
        <v>-1.5396722742112567</v>
      </c>
      <c r="I36" s="27">
        <f t="shared" si="4"/>
        <v>-11.258392626243763</v>
      </c>
      <c r="J36" s="28">
        <f t="shared" si="1"/>
        <v>0.33184457636736037</v>
      </c>
      <c r="K36" s="27">
        <f t="shared" si="2"/>
        <v>0.33219838667427326</v>
      </c>
      <c r="L36" s="18"/>
    </row>
    <row r="37" spans="1:14">
      <c r="A37" s="16"/>
      <c r="B37" s="11" t="s">
        <v>13</v>
      </c>
      <c r="C37" s="25">
        <v>31.981999999999999</v>
      </c>
      <c r="D37" s="25">
        <v>34.844000000000001</v>
      </c>
      <c r="E37" s="25">
        <v>35.382333333333328</v>
      </c>
      <c r="F37" s="25">
        <v>31.894333333333332</v>
      </c>
      <c r="G37" s="26">
        <v>28.503666666666664</v>
      </c>
      <c r="H37" s="28">
        <f t="shared" si="0"/>
        <v>-10.630937575117837</v>
      </c>
      <c r="I37" s="27">
        <f t="shared" si="4"/>
        <v>-9.8580270756592157</v>
      </c>
      <c r="J37" s="28">
        <f t="shared" si="1"/>
        <v>0.22456226561374254</v>
      </c>
      <c r="K37" s="27">
        <f t="shared" si="2"/>
        <v>0.24767014104952106</v>
      </c>
      <c r="L37" s="18"/>
    </row>
    <row r="38" spans="1:14">
      <c r="A38" s="16"/>
      <c r="B38" s="11" t="s">
        <v>15</v>
      </c>
      <c r="C38" s="25">
        <v>15.117333333333335</v>
      </c>
      <c r="D38" s="25">
        <v>14.479000000000001</v>
      </c>
      <c r="E38" s="25">
        <v>14.539000000000001</v>
      </c>
      <c r="F38" s="25">
        <v>13.691666666666668</v>
      </c>
      <c r="G38" s="26">
        <v>14.936999999999999</v>
      </c>
      <c r="H38" s="28">
        <f t="shared" si="0"/>
        <v>9.0955569080949381</v>
      </c>
      <c r="I38" s="27">
        <f t="shared" si="4"/>
        <v>-5.8280028429282149</v>
      </c>
      <c r="J38" s="28">
        <f t="shared" si="1"/>
        <v>0.1176791253103977</v>
      </c>
      <c r="K38" s="27">
        <f t="shared" si="2"/>
        <v>0.10632036039431331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40" sqref="B4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61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6820.3419999999996</v>
      </c>
      <c r="D13" s="26">
        <v>7118.2390000000005</v>
      </c>
      <c r="E13" s="26">
        <v>5448.391333333333</v>
      </c>
      <c r="F13" s="26">
        <v>6536.375</v>
      </c>
      <c r="G13" s="26">
        <v>7384.7750000000005</v>
      </c>
      <c r="H13" s="28">
        <f t="shared" ref="H13:H38" si="0">IF(OR(OR(G13=0,F13=0),G13=""),"",(G13/F13-1)*100)</f>
        <v>12.979671453978714</v>
      </c>
      <c r="I13" s="27">
        <f>IF(OR(OR(G13=0,F13=0),F13=""),"",(F13/E13-1)*100)</f>
        <v>19.968897241473236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3669.9130000000005</v>
      </c>
      <c r="D14" s="25">
        <f t="shared" ref="D14:G14" si="3">D13-SUM(D15:D38)</f>
        <v>3598.8503333333342</v>
      </c>
      <c r="E14" s="25">
        <f t="shared" si="3"/>
        <v>2571.8890000000006</v>
      </c>
      <c r="F14" s="25">
        <f t="shared" si="3"/>
        <v>3355.5696666666668</v>
      </c>
      <c r="G14" s="26">
        <f t="shared" si="3"/>
        <v>3587.3079999999991</v>
      </c>
      <c r="H14" s="28">
        <f t="shared" si="0"/>
        <v>6.9060802293976709</v>
      </c>
      <c r="I14" s="27">
        <f>IF(OR(OR(G14=0,F14=0),F14=""),"",(F14/E14-1)*100)</f>
        <v>30.471014365964709</v>
      </c>
      <c r="J14" s="28">
        <f t="shared" si="1"/>
        <v>48.577079193340339</v>
      </c>
      <c r="K14" s="27">
        <f t="shared" si="2"/>
        <v>51.336859752793664</v>
      </c>
      <c r="L14" s="18"/>
    </row>
    <row r="15" spans="1:15">
      <c r="A15" s="16"/>
      <c r="B15" s="12" t="s">
        <v>5</v>
      </c>
      <c r="C15" s="109">
        <v>981.16</v>
      </c>
      <c r="D15" s="109">
        <v>1161.2406666666668</v>
      </c>
      <c r="E15" s="109">
        <v>1096.5923333333333</v>
      </c>
      <c r="F15" s="109">
        <v>1020.9983333333333</v>
      </c>
      <c r="G15" s="109">
        <v>1434.6753333333334</v>
      </c>
      <c r="H15" s="50">
        <f t="shared" si="0"/>
        <v>40.51691236844983</v>
      </c>
      <c r="I15" s="36">
        <f t="shared" ref="I15:I38" si="4">IF(OR(OR(G15=0,F15=0),F15=""),"",(F15/E15-1)*100)</f>
        <v>-6.8935371607254829</v>
      </c>
      <c r="J15" s="50">
        <f t="shared" si="1"/>
        <v>19.427475222106743</v>
      </c>
      <c r="K15" s="36">
        <f t="shared" si="2"/>
        <v>15.620253325938815</v>
      </c>
      <c r="L15" s="18"/>
      <c r="N15" s="23" t="s">
        <v>5</v>
      </c>
      <c r="O15" s="34">
        <f>J15</f>
        <v>19.427475222106743</v>
      </c>
    </row>
    <row r="16" spans="1:15">
      <c r="A16" s="16"/>
      <c r="B16" s="11" t="s">
        <v>25</v>
      </c>
      <c r="C16" s="55">
        <v>370.30133333333333</v>
      </c>
      <c r="D16" s="55">
        <v>457.46566666666666</v>
      </c>
      <c r="E16" s="55">
        <v>419.47866666666664</v>
      </c>
      <c r="F16" s="55">
        <v>496.267</v>
      </c>
      <c r="G16" s="56">
        <v>552.23833333333334</v>
      </c>
      <c r="H16" s="28">
        <f t="shared" si="0"/>
        <v>11.278471736652506</v>
      </c>
      <c r="I16" s="27">
        <f t="shared" si="4"/>
        <v>18.305658770092403</v>
      </c>
      <c r="J16" s="28">
        <f t="shared" si="1"/>
        <v>7.4780657952792513</v>
      </c>
      <c r="K16" s="27">
        <f t="shared" si="2"/>
        <v>7.5923887475856269</v>
      </c>
      <c r="L16" s="18"/>
      <c r="N16" s="23" t="s">
        <v>40</v>
      </c>
      <c r="O16" s="34">
        <f>100-O15</f>
        <v>80.57252477789325</v>
      </c>
    </row>
    <row r="17" spans="1:12">
      <c r="A17" s="16"/>
      <c r="B17" s="11" t="s">
        <v>26</v>
      </c>
      <c r="C17" s="25">
        <v>426.42399999999998</v>
      </c>
      <c r="D17" s="25">
        <v>486.97399999999999</v>
      </c>
      <c r="E17" s="25">
        <v>400.41399999999999</v>
      </c>
      <c r="F17" s="25">
        <v>487.21933333333328</v>
      </c>
      <c r="G17" s="26">
        <v>413.93666666666672</v>
      </c>
      <c r="H17" s="28">
        <f t="shared" si="0"/>
        <v>-15.04100138336052</v>
      </c>
      <c r="I17" s="27">
        <f t="shared" si="4"/>
        <v>21.67889567630834</v>
      </c>
      <c r="J17" s="28">
        <f t="shared" si="1"/>
        <v>5.6052712055095339</v>
      </c>
      <c r="K17" s="27">
        <f t="shared" si="2"/>
        <v>7.4539684968095195</v>
      </c>
      <c r="L17" s="18"/>
    </row>
    <row r="18" spans="1:12">
      <c r="A18" s="16"/>
      <c r="B18" s="11" t="s">
        <v>21</v>
      </c>
      <c r="C18" s="25">
        <v>128.72200000000001</v>
      </c>
      <c r="D18" s="25">
        <v>155.30566666666667</v>
      </c>
      <c r="E18" s="25">
        <v>72.455666666666659</v>
      </c>
      <c r="F18" s="25">
        <v>157.26933333333332</v>
      </c>
      <c r="G18" s="26">
        <v>215.51900000000001</v>
      </c>
      <c r="H18" s="28">
        <f t="shared" si="0"/>
        <v>37.038159590341849</v>
      </c>
      <c r="I18" s="27">
        <f t="shared" si="4"/>
        <v>117.05594685485838</v>
      </c>
      <c r="J18" s="28">
        <f t="shared" si="1"/>
        <v>2.9184233778280313</v>
      </c>
      <c r="K18" s="27">
        <f t="shared" si="2"/>
        <v>2.4060635035984523</v>
      </c>
      <c r="L18" s="18"/>
    </row>
    <row r="19" spans="1:12">
      <c r="A19" s="16"/>
      <c r="B19" s="11" t="s">
        <v>27</v>
      </c>
      <c r="C19" s="25">
        <v>214.28466666666668</v>
      </c>
      <c r="D19" s="25">
        <v>155.50466666666668</v>
      </c>
      <c r="E19" s="25">
        <v>97.101666666666674</v>
      </c>
      <c r="F19" s="25">
        <v>115.09066666666666</v>
      </c>
      <c r="G19" s="26">
        <v>177.935</v>
      </c>
      <c r="H19" s="28">
        <f t="shared" si="0"/>
        <v>54.604196112050786</v>
      </c>
      <c r="I19" s="27">
        <f t="shared" si="4"/>
        <v>18.525943598633731</v>
      </c>
      <c r="J19" s="28">
        <f t="shared" si="1"/>
        <v>2.4094843783324471</v>
      </c>
      <c r="K19" s="27">
        <f t="shared" si="2"/>
        <v>1.7607720895246475</v>
      </c>
      <c r="L19" s="18"/>
    </row>
    <row r="20" spans="1:12">
      <c r="A20" s="16"/>
      <c r="B20" s="11" t="s">
        <v>22</v>
      </c>
      <c r="C20" s="25">
        <v>130.77833333333334</v>
      </c>
      <c r="D20" s="25">
        <v>144.67133333333334</v>
      </c>
      <c r="E20" s="25">
        <v>98.656000000000006</v>
      </c>
      <c r="F20" s="25">
        <v>103.78533333333333</v>
      </c>
      <c r="G20" s="26">
        <v>139.51700000000002</v>
      </c>
      <c r="H20" s="28">
        <f t="shared" si="0"/>
        <v>34.428435617107134</v>
      </c>
      <c r="I20" s="27">
        <f t="shared" si="4"/>
        <v>5.199210725483816</v>
      </c>
      <c r="J20" s="28">
        <f t="shared" si="1"/>
        <v>1.8892518729412882</v>
      </c>
      <c r="K20" s="27">
        <f t="shared" si="2"/>
        <v>1.5878117968037837</v>
      </c>
      <c r="L20" s="18"/>
    </row>
    <row r="21" spans="1:12">
      <c r="A21" s="16"/>
      <c r="B21" s="11" t="s">
        <v>6</v>
      </c>
      <c r="C21" s="25">
        <v>108.90933333333334</v>
      </c>
      <c r="D21" s="25">
        <v>105.65066666666667</v>
      </c>
      <c r="E21" s="25">
        <v>66.898666666666657</v>
      </c>
      <c r="F21" s="25">
        <v>86.853333333333339</v>
      </c>
      <c r="G21" s="26">
        <v>106.79066666666667</v>
      </c>
      <c r="H21" s="28">
        <f t="shared" si="0"/>
        <v>22.95517347252072</v>
      </c>
      <c r="I21" s="27">
        <f t="shared" si="4"/>
        <v>29.828197871407536</v>
      </c>
      <c r="J21" s="28">
        <f t="shared" si="1"/>
        <v>1.4460923544274085</v>
      </c>
      <c r="K21" s="27">
        <f t="shared" si="2"/>
        <v>1.3287691317180141</v>
      </c>
      <c r="L21" s="18"/>
    </row>
    <row r="22" spans="1:12">
      <c r="A22" s="16"/>
      <c r="B22" s="11" t="s">
        <v>24</v>
      </c>
      <c r="C22" s="25">
        <v>77.211333333333329</v>
      </c>
      <c r="D22" s="25">
        <v>77.904666666666671</v>
      </c>
      <c r="E22" s="25">
        <v>63.24</v>
      </c>
      <c r="F22" s="25">
        <v>73.417333333333332</v>
      </c>
      <c r="G22" s="26">
        <v>83.84</v>
      </c>
      <c r="H22" s="28">
        <f t="shared" si="0"/>
        <v>14.196465866371245</v>
      </c>
      <c r="I22" s="27">
        <f t="shared" si="4"/>
        <v>16.093189964157695</v>
      </c>
      <c r="J22" s="28">
        <f t="shared" si="1"/>
        <v>1.1353087941067941</v>
      </c>
      <c r="K22" s="27">
        <f t="shared" si="2"/>
        <v>1.1232117700305344</v>
      </c>
      <c r="L22" s="18"/>
    </row>
    <row r="23" spans="1:12">
      <c r="A23" s="16"/>
      <c r="B23" s="11" t="s">
        <v>8</v>
      </c>
      <c r="C23" s="25">
        <v>99.688000000000002</v>
      </c>
      <c r="D23" s="25">
        <v>103.76033333333334</v>
      </c>
      <c r="E23" s="25">
        <v>82.373333333333335</v>
      </c>
      <c r="F23" s="25">
        <v>84.73899999999999</v>
      </c>
      <c r="G23" s="26">
        <v>79.031999999999996</v>
      </c>
      <c r="H23" s="28">
        <f t="shared" si="0"/>
        <v>-6.7347974368354491</v>
      </c>
      <c r="I23" s="27">
        <f t="shared" si="4"/>
        <v>2.8718841048883004</v>
      </c>
      <c r="J23" s="28">
        <f t="shared" si="1"/>
        <v>1.0702018680325398</v>
      </c>
      <c r="K23" s="27">
        <f t="shared" si="2"/>
        <v>1.2964219464152529</v>
      </c>
      <c r="L23" s="18"/>
    </row>
    <row r="24" spans="1:12">
      <c r="A24" s="16"/>
      <c r="B24" s="11" t="s">
        <v>11</v>
      </c>
      <c r="C24" s="25">
        <v>65.967666666666659</v>
      </c>
      <c r="D24" s="25">
        <v>68.656999999999996</v>
      </c>
      <c r="E24" s="25">
        <v>54.063333333333333</v>
      </c>
      <c r="F24" s="25">
        <v>67.450666666666677</v>
      </c>
      <c r="G24" s="26">
        <v>71.022666666666666</v>
      </c>
      <c r="H24" s="28">
        <f t="shared" si="0"/>
        <v>5.2957223056851355</v>
      </c>
      <c r="I24" s="27">
        <f t="shared" si="4"/>
        <v>24.762315802453937</v>
      </c>
      <c r="J24" s="28">
        <f t="shared" si="1"/>
        <v>0.96174449007135165</v>
      </c>
      <c r="K24" s="27">
        <f t="shared" si="2"/>
        <v>1.0319277377241465</v>
      </c>
      <c r="L24" s="18"/>
    </row>
    <row r="25" spans="1:12">
      <c r="A25" s="16"/>
      <c r="B25" s="11" t="s">
        <v>17</v>
      </c>
      <c r="C25" s="25">
        <v>55.181999999999995</v>
      </c>
      <c r="D25" s="25">
        <v>65.73566666666666</v>
      </c>
      <c r="E25" s="25">
        <v>52.176666666666669</v>
      </c>
      <c r="F25" s="25">
        <v>57.769333333333329</v>
      </c>
      <c r="G25" s="26">
        <v>61.924333333333344</v>
      </c>
      <c r="H25" s="28">
        <f t="shared" si="0"/>
        <v>7.192397350381996</v>
      </c>
      <c r="I25" s="27">
        <f t="shared" si="4"/>
        <v>10.718712067974167</v>
      </c>
      <c r="J25" s="28">
        <f t="shared" si="1"/>
        <v>0.83854055585083287</v>
      </c>
      <c r="K25" s="27">
        <f t="shared" si="2"/>
        <v>0.8838130207237701</v>
      </c>
      <c r="L25" s="18"/>
    </row>
    <row r="26" spans="1:12">
      <c r="A26" s="16"/>
      <c r="B26" s="11" t="s">
        <v>10</v>
      </c>
      <c r="C26" s="25">
        <v>47.435666666666663</v>
      </c>
      <c r="D26" s="25">
        <v>65.768333333333331</v>
      </c>
      <c r="E26" s="25">
        <v>55.497999999999998</v>
      </c>
      <c r="F26" s="25">
        <v>54.533666666666669</v>
      </c>
      <c r="G26" s="26">
        <v>60.571333333333335</v>
      </c>
      <c r="H26" s="28">
        <f t="shared" si="0"/>
        <v>11.071448218531676</v>
      </c>
      <c r="I26" s="27">
        <f t="shared" si="4"/>
        <v>-1.7376001537592889</v>
      </c>
      <c r="J26" s="28">
        <f t="shared" si="1"/>
        <v>0.82021907686196716</v>
      </c>
      <c r="K26" s="27">
        <f t="shared" si="2"/>
        <v>0.83431055694733958</v>
      </c>
      <c r="L26" s="18"/>
    </row>
    <row r="27" spans="1:12">
      <c r="A27" s="16"/>
      <c r="B27" s="11" t="s">
        <v>19</v>
      </c>
      <c r="C27" s="25">
        <v>49.07</v>
      </c>
      <c r="D27" s="25">
        <v>54.757666666666665</v>
      </c>
      <c r="E27" s="25">
        <v>27.98</v>
      </c>
      <c r="F27" s="25">
        <v>37.03</v>
      </c>
      <c r="G27" s="26">
        <v>57.484999999999999</v>
      </c>
      <c r="H27" s="28">
        <f t="shared" si="0"/>
        <v>55.238995409127732</v>
      </c>
      <c r="I27" s="27">
        <f t="shared" si="4"/>
        <v>32.344531808434596</v>
      </c>
      <c r="J27" s="28">
        <f t="shared" si="1"/>
        <v>0.77842588298221671</v>
      </c>
      <c r="K27" s="27">
        <f t="shared" si="2"/>
        <v>0.56652196362662788</v>
      </c>
      <c r="L27" s="18"/>
    </row>
    <row r="28" spans="1:12">
      <c r="A28" s="16"/>
      <c r="B28" s="11" t="s">
        <v>9</v>
      </c>
      <c r="C28" s="25">
        <v>56.212999999999994</v>
      </c>
      <c r="D28" s="25">
        <v>59.651333333333334</v>
      </c>
      <c r="E28" s="25">
        <v>49.755666666666663</v>
      </c>
      <c r="F28" s="25">
        <v>49.498666666666672</v>
      </c>
      <c r="G28" s="26">
        <v>55.219666666666662</v>
      </c>
      <c r="H28" s="28">
        <f t="shared" si="0"/>
        <v>11.557887081133478</v>
      </c>
      <c r="I28" s="27">
        <f t="shared" si="4"/>
        <v>-0.51652408100918423</v>
      </c>
      <c r="J28" s="28">
        <f t="shared" si="1"/>
        <v>0.74775015713636039</v>
      </c>
      <c r="K28" s="27">
        <f t="shared" si="2"/>
        <v>0.75728009281393238</v>
      </c>
      <c r="L28" s="18"/>
    </row>
    <row r="29" spans="1:12">
      <c r="A29" s="16"/>
      <c r="B29" s="11" t="s">
        <v>20</v>
      </c>
      <c r="C29" s="25">
        <v>68.771666666666661</v>
      </c>
      <c r="D29" s="25">
        <v>64.516000000000005</v>
      </c>
      <c r="E29" s="25">
        <v>44.337333333333333</v>
      </c>
      <c r="F29" s="25">
        <v>66.928666666666672</v>
      </c>
      <c r="G29" s="26">
        <v>50.137999999999998</v>
      </c>
      <c r="H29" s="28">
        <f t="shared" si="0"/>
        <v>-25.087406492484543</v>
      </c>
      <c r="I29" s="27">
        <f t="shared" si="4"/>
        <v>50.953297446846911</v>
      </c>
      <c r="J29" s="28">
        <f t="shared" si="1"/>
        <v>0.67893740838414163</v>
      </c>
      <c r="K29" s="27">
        <f t="shared" si="2"/>
        <v>1.0239416598139899</v>
      </c>
      <c r="L29" s="18"/>
    </row>
    <row r="30" spans="1:12">
      <c r="A30" s="16"/>
      <c r="B30" s="11" t="s">
        <v>16</v>
      </c>
      <c r="C30" s="25">
        <v>40.294666666666672</v>
      </c>
      <c r="D30" s="25">
        <v>46.105999999999995</v>
      </c>
      <c r="E30" s="25">
        <v>32.395000000000003</v>
      </c>
      <c r="F30" s="25">
        <v>31.102000000000004</v>
      </c>
      <c r="G30" s="26">
        <v>47.895333333333333</v>
      </c>
      <c r="H30" s="28">
        <f t="shared" si="0"/>
        <v>53.994384069620359</v>
      </c>
      <c r="I30" s="27">
        <f t="shared" si="4"/>
        <v>-3.9913566908473475</v>
      </c>
      <c r="J30" s="28">
        <f t="shared" si="1"/>
        <v>0.64856862034839691</v>
      </c>
      <c r="K30" s="27">
        <f t="shared" si="2"/>
        <v>0.47582949264691821</v>
      </c>
      <c r="L30" s="18"/>
    </row>
    <row r="31" spans="1:12">
      <c r="A31" s="16"/>
      <c r="B31" s="11" t="s">
        <v>12</v>
      </c>
      <c r="C31" s="25">
        <v>50.673999999999999</v>
      </c>
      <c r="D31" s="25">
        <v>55.38</v>
      </c>
      <c r="E31" s="25">
        <v>37.470333333333336</v>
      </c>
      <c r="F31" s="25">
        <v>41.502000000000002</v>
      </c>
      <c r="G31" s="26">
        <v>39.625333333333337</v>
      </c>
      <c r="H31" s="28">
        <f t="shared" si="0"/>
        <v>-4.5218704319470504</v>
      </c>
      <c r="I31" s="27">
        <f t="shared" si="4"/>
        <v>10.759623168551125</v>
      </c>
      <c r="J31" s="28">
        <f t="shared" si="1"/>
        <v>0.53658145757092579</v>
      </c>
      <c r="K31" s="27">
        <f t="shared" si="2"/>
        <v>0.63493909085693523</v>
      </c>
      <c r="L31" s="18"/>
    </row>
    <row r="32" spans="1:12">
      <c r="A32" s="16"/>
      <c r="B32" s="11" t="s">
        <v>23</v>
      </c>
      <c r="C32" s="25">
        <v>47.738333333333337</v>
      </c>
      <c r="D32" s="25">
        <v>58.983666666666672</v>
      </c>
      <c r="E32" s="25">
        <v>38.391999999999996</v>
      </c>
      <c r="F32" s="25">
        <v>50.527000000000008</v>
      </c>
      <c r="G32" s="26">
        <v>37.675666666666665</v>
      </c>
      <c r="H32" s="28">
        <f t="shared" si="0"/>
        <v>-25.434586128868407</v>
      </c>
      <c r="I32" s="27">
        <f t="shared" si="4"/>
        <v>31.608147530735597</v>
      </c>
      <c r="J32" s="28">
        <f t="shared" si="1"/>
        <v>0.5101802921100056</v>
      </c>
      <c r="K32" s="27">
        <f t="shared" si="2"/>
        <v>0.77301256430360876</v>
      </c>
      <c r="L32" s="18"/>
    </row>
    <row r="33" spans="1:14">
      <c r="A33" s="16"/>
      <c r="B33" s="11" t="s">
        <v>14</v>
      </c>
      <c r="C33" s="25">
        <v>21.408333333333331</v>
      </c>
      <c r="D33" s="25">
        <v>27.349666666666664</v>
      </c>
      <c r="E33" s="25">
        <v>22.34566666666667</v>
      </c>
      <c r="F33" s="25">
        <v>25.452666666666669</v>
      </c>
      <c r="G33" s="26">
        <v>33.731999999999999</v>
      </c>
      <c r="H33" s="28">
        <f t="shared" si="0"/>
        <v>32.5283532832185</v>
      </c>
      <c r="I33" s="27">
        <f t="shared" si="4"/>
        <v>13.904261825559017</v>
      </c>
      <c r="J33" s="28">
        <f t="shared" si="1"/>
        <v>0.45677762694191759</v>
      </c>
      <c r="K33" s="27">
        <f t="shared" si="2"/>
        <v>0.38940034295257953</v>
      </c>
      <c r="L33" s="18"/>
    </row>
    <row r="34" spans="1:14">
      <c r="A34" s="16"/>
      <c r="B34" s="11" t="s">
        <v>4</v>
      </c>
      <c r="C34" s="25">
        <v>46.433</v>
      </c>
      <c r="D34" s="25">
        <v>47.330999999999996</v>
      </c>
      <c r="E34" s="25">
        <v>30.998333333333335</v>
      </c>
      <c r="F34" s="25">
        <v>45.199333333333335</v>
      </c>
      <c r="G34" s="26">
        <v>31.62233333333333</v>
      </c>
      <c r="H34" s="28">
        <f t="shared" si="0"/>
        <v>-30.038053658608543</v>
      </c>
      <c r="I34" s="27">
        <f t="shared" si="4"/>
        <v>45.812140437657931</v>
      </c>
      <c r="J34" s="28">
        <f t="shared" si="1"/>
        <v>0.42820984164491582</v>
      </c>
      <c r="K34" s="27">
        <f t="shared" si="2"/>
        <v>0.69150459288723998</v>
      </c>
      <c r="L34" s="18"/>
    </row>
    <row r="35" spans="1:14">
      <c r="A35" s="16"/>
      <c r="B35" s="11" t="s">
        <v>18</v>
      </c>
      <c r="C35" s="25">
        <v>26.006</v>
      </c>
      <c r="D35" s="25">
        <v>19.298333333333332</v>
      </c>
      <c r="E35" s="25">
        <v>16.693333333333332</v>
      </c>
      <c r="F35" s="25">
        <v>10.572666666666668</v>
      </c>
      <c r="G35" s="26">
        <v>25.152333333333335</v>
      </c>
      <c r="H35" s="28">
        <f t="shared" si="0"/>
        <v>137.89961536036319</v>
      </c>
      <c r="I35" s="27">
        <f t="shared" si="4"/>
        <v>-36.665335463258764</v>
      </c>
      <c r="J35" s="28">
        <f t="shared" si="1"/>
        <v>0.34059715202336338</v>
      </c>
      <c r="K35" s="27">
        <f t="shared" si="2"/>
        <v>0.16175122551363208</v>
      </c>
      <c r="L35" s="18"/>
    </row>
    <row r="36" spans="1:14">
      <c r="A36" s="16"/>
      <c r="B36" s="11" t="s">
        <v>7</v>
      </c>
      <c r="C36" s="25">
        <v>20.680333333333333</v>
      </c>
      <c r="D36" s="25">
        <v>23.405999999999995</v>
      </c>
      <c r="E36" s="25">
        <v>8.4466666666666672</v>
      </c>
      <c r="F36" s="25">
        <v>7.262666666666667</v>
      </c>
      <c r="G36" s="26">
        <v>10.993666666666668</v>
      </c>
      <c r="H36" s="28">
        <f t="shared" si="0"/>
        <v>51.372315035799531</v>
      </c>
      <c r="I36" s="27">
        <f t="shared" si="4"/>
        <v>-14.017363851617992</v>
      </c>
      <c r="J36" s="28">
        <f t="shared" si="1"/>
        <v>0.14886935169543644</v>
      </c>
      <c r="K36" s="27">
        <f t="shared" si="2"/>
        <v>0.11111153608332855</v>
      </c>
      <c r="L36" s="18"/>
    </row>
    <row r="37" spans="1:14">
      <c r="A37" s="16"/>
      <c r="B37" s="11" t="s">
        <v>13</v>
      </c>
      <c r="C37" s="25">
        <v>11.79</v>
      </c>
      <c r="D37" s="25">
        <v>9.836666666666666</v>
      </c>
      <c r="E37" s="25">
        <v>7.121666666666667</v>
      </c>
      <c r="F37" s="25">
        <v>7.51</v>
      </c>
      <c r="G37" s="26">
        <v>9.8916666666666657</v>
      </c>
      <c r="H37" s="28">
        <f t="shared" si="0"/>
        <v>31.713271193963589</v>
      </c>
      <c r="I37" s="27">
        <f t="shared" si="4"/>
        <v>5.4528434355253896</v>
      </c>
      <c r="J37" s="28">
        <f t="shared" si="1"/>
        <v>0.13394675757442395</v>
      </c>
      <c r="K37" s="27">
        <f t="shared" si="2"/>
        <v>0.11489548870742576</v>
      </c>
      <c r="L37" s="18"/>
    </row>
    <row r="38" spans="1:14">
      <c r="A38" s="16"/>
      <c r="B38" s="11" t="s">
        <v>15</v>
      </c>
      <c r="C38" s="25">
        <v>5.2853333333333339</v>
      </c>
      <c r="D38" s="25">
        <v>4.1336666666666666</v>
      </c>
      <c r="E38" s="25">
        <v>1.6180000000000001</v>
      </c>
      <c r="F38" s="25">
        <v>2.8263333333333329</v>
      </c>
      <c r="G38" s="26">
        <v>1.0336666666666667</v>
      </c>
      <c r="H38" s="28">
        <f t="shared" si="0"/>
        <v>-63.427290954121943</v>
      </c>
      <c r="I38" s="27">
        <f t="shared" si="4"/>
        <v>74.680675731355549</v>
      </c>
      <c r="J38" s="28">
        <f t="shared" si="1"/>
        <v>1.3997266899352608E-2</v>
      </c>
      <c r="K38" s="27">
        <f t="shared" si="2"/>
        <v>4.3240073180215839E-2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2203.1056666666664</v>
      </c>
      <c r="D13" s="26">
        <v>2137.5263333333332</v>
      </c>
      <c r="E13" s="26">
        <v>1537.9806666666666</v>
      </c>
      <c r="F13" s="26">
        <v>2108.0589999999997</v>
      </c>
      <c r="G13" s="26">
        <v>2228.96</v>
      </c>
      <c r="H13" s="28">
        <f t="shared" ref="H13:H38" si="0">IF(OR(OR(G13=0,F13=0),G13=""),"",(G13/F13-1)*100)</f>
        <v>5.7351810362044064</v>
      </c>
      <c r="I13" s="27">
        <f>IF(OR(OR(G13=0,F13=0),F13=""),"",(F13/E13-1)*100)</f>
        <v>37.066677474489261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1281.5233333333331</v>
      </c>
      <c r="D14" s="25">
        <f t="shared" ref="D14:G14" si="3">D13-SUM(D15:D38)</f>
        <v>1166.9263333333333</v>
      </c>
      <c r="E14" s="25">
        <f t="shared" si="3"/>
        <v>777.34433333333334</v>
      </c>
      <c r="F14" s="25">
        <f t="shared" si="3"/>
        <v>1115.0813333333329</v>
      </c>
      <c r="G14" s="26">
        <f t="shared" si="3"/>
        <v>991.01433333333307</v>
      </c>
      <c r="H14" s="28">
        <f t="shared" si="0"/>
        <v>-11.126273599175407</v>
      </c>
      <c r="I14" s="27">
        <f>IF(OR(OR(G14=0,F14=0),F14=""),"",(F14/E14-1)*100)</f>
        <v>43.447541265496611</v>
      </c>
      <c r="J14" s="28">
        <f t="shared" si="1"/>
        <v>44.460839733926719</v>
      </c>
      <c r="K14" s="27">
        <f t="shared" si="2"/>
        <v>52.896115968923688</v>
      </c>
      <c r="L14" s="18"/>
    </row>
    <row r="15" spans="1:15">
      <c r="A15" s="16"/>
      <c r="B15" s="12" t="s">
        <v>5</v>
      </c>
      <c r="C15" s="109">
        <v>305.01033333333334</v>
      </c>
      <c r="D15" s="109">
        <v>322.64533333333333</v>
      </c>
      <c r="E15" s="109">
        <v>271.19233333333335</v>
      </c>
      <c r="F15" s="109">
        <v>321.00366666666667</v>
      </c>
      <c r="G15" s="109">
        <v>529.85666666666668</v>
      </c>
      <c r="H15" s="50">
        <f t="shared" si="0"/>
        <v>65.062496690068954</v>
      </c>
      <c r="I15" s="36">
        <f t="shared" ref="I15:I38" si="4">IF(OR(OR(G15=0,F15=0),F15=""),"",(F15/E15-1)*100)</f>
        <v>18.367530055544833</v>
      </c>
      <c r="J15" s="50">
        <f t="shared" si="1"/>
        <v>23.771474888139164</v>
      </c>
      <c r="K15" s="36">
        <f t="shared" si="2"/>
        <v>15.227451730082825</v>
      </c>
      <c r="L15" s="18"/>
      <c r="N15" s="23" t="s">
        <v>5</v>
      </c>
      <c r="O15" s="34">
        <f>J15</f>
        <v>23.771474888139164</v>
      </c>
    </row>
    <row r="16" spans="1:15">
      <c r="A16" s="16"/>
      <c r="B16" s="11" t="s">
        <v>25</v>
      </c>
      <c r="C16" s="55">
        <v>99.03166666666668</v>
      </c>
      <c r="D16" s="55">
        <v>136.00899999999999</v>
      </c>
      <c r="E16" s="55">
        <v>141.67700000000002</v>
      </c>
      <c r="F16" s="55">
        <v>180.95899999999997</v>
      </c>
      <c r="G16" s="56">
        <v>206.29100000000003</v>
      </c>
      <c r="H16" s="28">
        <f t="shared" si="0"/>
        <v>13.998751098315122</v>
      </c>
      <c r="I16" s="27">
        <f t="shared" si="4"/>
        <v>27.726448188485044</v>
      </c>
      <c r="J16" s="28">
        <f t="shared" si="1"/>
        <v>9.2550337377072722</v>
      </c>
      <c r="K16" s="27">
        <f t="shared" si="2"/>
        <v>8.5841525308352367</v>
      </c>
      <c r="L16" s="18"/>
      <c r="N16" s="23" t="s">
        <v>40</v>
      </c>
      <c r="O16" s="34">
        <f>100-O15</f>
        <v>76.228525111860833</v>
      </c>
    </row>
    <row r="17" spans="1:12">
      <c r="A17" s="16"/>
      <c r="B17" s="11" t="s">
        <v>26</v>
      </c>
      <c r="C17" s="25">
        <v>145.87733333333333</v>
      </c>
      <c r="D17" s="25">
        <v>155.52433333333332</v>
      </c>
      <c r="E17" s="25">
        <v>146.20333333333335</v>
      </c>
      <c r="F17" s="25">
        <v>200.27</v>
      </c>
      <c r="G17" s="26">
        <v>154.691</v>
      </c>
      <c r="H17" s="28">
        <f t="shared" si="0"/>
        <v>-22.758775652868636</v>
      </c>
      <c r="I17" s="27">
        <f t="shared" si="4"/>
        <v>36.980461001801146</v>
      </c>
      <c r="J17" s="28">
        <f t="shared" si="1"/>
        <v>6.940052760031584</v>
      </c>
      <c r="K17" s="27">
        <f t="shared" si="2"/>
        <v>9.5002084856258779</v>
      </c>
      <c r="L17" s="18"/>
    </row>
    <row r="18" spans="1:12">
      <c r="A18" s="16"/>
      <c r="B18" s="11" t="s">
        <v>21</v>
      </c>
      <c r="C18" s="25">
        <v>26.330666666666669</v>
      </c>
      <c r="D18" s="25">
        <v>31.306333333333338</v>
      </c>
      <c r="E18" s="25">
        <v>10.914999999999999</v>
      </c>
      <c r="F18" s="25">
        <v>44.110666666666667</v>
      </c>
      <c r="G18" s="26">
        <v>57.851333333333322</v>
      </c>
      <c r="H18" s="28">
        <f t="shared" si="0"/>
        <v>31.150439802919895</v>
      </c>
      <c r="I18" s="27">
        <f t="shared" si="4"/>
        <v>304.12887463734927</v>
      </c>
      <c r="J18" s="28">
        <f t="shared" si="1"/>
        <v>2.5954406240279466</v>
      </c>
      <c r="K18" s="27">
        <f t="shared" si="2"/>
        <v>2.0924778038312342</v>
      </c>
      <c r="L18" s="18"/>
    </row>
    <row r="19" spans="1:12">
      <c r="A19" s="16"/>
      <c r="B19" s="11" t="s">
        <v>22</v>
      </c>
      <c r="C19" s="25">
        <v>34.067</v>
      </c>
      <c r="D19" s="25">
        <v>41.057333333333332</v>
      </c>
      <c r="E19" s="25">
        <v>20.431666666666668</v>
      </c>
      <c r="F19" s="25">
        <v>28.391333333333336</v>
      </c>
      <c r="G19" s="26">
        <v>43.008999999999993</v>
      </c>
      <c r="H19" s="28">
        <f t="shared" si="0"/>
        <v>51.486369079766092</v>
      </c>
      <c r="I19" s="27">
        <f t="shared" si="4"/>
        <v>38.957500611795417</v>
      </c>
      <c r="J19" s="28">
        <f t="shared" si="1"/>
        <v>1.9295545904816593</v>
      </c>
      <c r="K19" s="27">
        <f t="shared" si="2"/>
        <v>1.3467997495958766</v>
      </c>
      <c r="L19" s="18"/>
    </row>
    <row r="20" spans="1:12">
      <c r="A20" s="16"/>
      <c r="B20" s="11" t="s">
        <v>27</v>
      </c>
      <c r="C20" s="25">
        <v>37.724333333333334</v>
      </c>
      <c r="D20" s="25">
        <v>22.349333333333334</v>
      </c>
      <c r="E20" s="25">
        <v>20.676666666666666</v>
      </c>
      <c r="F20" s="25">
        <v>17.839000000000002</v>
      </c>
      <c r="G20" s="26">
        <v>39.42766666666666</v>
      </c>
      <c r="H20" s="28">
        <f t="shared" si="0"/>
        <v>121.01948913429372</v>
      </c>
      <c r="I20" s="27">
        <f t="shared" si="4"/>
        <v>-13.724004513944854</v>
      </c>
      <c r="J20" s="28">
        <f t="shared" si="1"/>
        <v>1.7688817505323855</v>
      </c>
      <c r="K20" s="27">
        <f t="shared" si="2"/>
        <v>0.84622868714775079</v>
      </c>
      <c r="L20" s="18"/>
    </row>
    <row r="21" spans="1:12">
      <c r="A21" s="16"/>
      <c r="B21" s="11" t="s">
        <v>8</v>
      </c>
      <c r="C21" s="25">
        <v>33.968666666666671</v>
      </c>
      <c r="D21" s="25">
        <v>37.089666666666666</v>
      </c>
      <c r="E21" s="25">
        <v>28.144333333333332</v>
      </c>
      <c r="F21" s="25">
        <v>35.36633333333333</v>
      </c>
      <c r="G21" s="26">
        <v>28.735666666666663</v>
      </c>
      <c r="H21" s="28">
        <f t="shared" si="0"/>
        <v>-18.74852731882487</v>
      </c>
      <c r="I21" s="27">
        <f t="shared" si="4"/>
        <v>25.66058294742577</v>
      </c>
      <c r="J21" s="28">
        <f t="shared" si="1"/>
        <v>1.2891961572512143</v>
      </c>
      <c r="K21" s="27">
        <f t="shared" si="2"/>
        <v>1.6776728418575255</v>
      </c>
      <c r="L21" s="18"/>
    </row>
    <row r="22" spans="1:12">
      <c r="A22" s="16"/>
      <c r="B22" s="11" t="s">
        <v>11</v>
      </c>
      <c r="C22" s="25">
        <v>20.795666666666666</v>
      </c>
      <c r="D22" s="25">
        <v>16.542999999999999</v>
      </c>
      <c r="E22" s="25">
        <v>14.347333333333333</v>
      </c>
      <c r="F22" s="25">
        <v>22.644666666666666</v>
      </c>
      <c r="G22" s="26">
        <v>25.451999999999998</v>
      </c>
      <c r="H22" s="28">
        <f t="shared" si="0"/>
        <v>12.397326817204934</v>
      </c>
      <c r="I22" s="27">
        <f t="shared" si="4"/>
        <v>57.831885135449099</v>
      </c>
      <c r="J22" s="28">
        <f t="shared" si="1"/>
        <v>1.1418778264302634</v>
      </c>
      <c r="K22" s="27">
        <f t="shared" si="2"/>
        <v>1.0741951087074255</v>
      </c>
      <c r="L22" s="18"/>
    </row>
    <row r="23" spans="1:12">
      <c r="A23" s="16"/>
      <c r="B23" s="11" t="s">
        <v>24</v>
      </c>
      <c r="C23" s="25">
        <v>21.136333333333329</v>
      </c>
      <c r="D23" s="25">
        <v>19.507999999999999</v>
      </c>
      <c r="E23" s="25">
        <v>14.296666666666667</v>
      </c>
      <c r="F23" s="25">
        <v>19.817333333333334</v>
      </c>
      <c r="G23" s="26">
        <v>25.174333333333333</v>
      </c>
      <c r="H23" s="28">
        <f t="shared" si="0"/>
        <v>27.031891273632503</v>
      </c>
      <c r="I23" s="27">
        <f t="shared" si="4"/>
        <v>38.615061785964102</v>
      </c>
      <c r="J23" s="28">
        <f t="shared" si="1"/>
        <v>1.1294205967506519</v>
      </c>
      <c r="K23" s="27">
        <f t="shared" si="2"/>
        <v>0.9400748903770404</v>
      </c>
      <c r="L23" s="18"/>
    </row>
    <row r="24" spans="1:12">
      <c r="A24" s="16"/>
      <c r="B24" s="11" t="s">
        <v>10</v>
      </c>
      <c r="C24" s="25">
        <v>16.190999999999999</v>
      </c>
      <c r="D24" s="25">
        <v>22.196000000000002</v>
      </c>
      <c r="E24" s="25">
        <v>17.221</v>
      </c>
      <c r="F24" s="25">
        <v>13.850666666666667</v>
      </c>
      <c r="G24" s="26">
        <v>23.355666666666668</v>
      </c>
      <c r="H24" s="28">
        <f t="shared" si="0"/>
        <v>68.624855602618425</v>
      </c>
      <c r="I24" s="27">
        <f t="shared" si="4"/>
        <v>-19.571066333739807</v>
      </c>
      <c r="J24" s="28">
        <f t="shared" si="1"/>
        <v>1.047827985547819</v>
      </c>
      <c r="K24" s="27">
        <f t="shared" si="2"/>
        <v>0.65703410894413627</v>
      </c>
      <c r="L24" s="18"/>
    </row>
    <row r="25" spans="1:12">
      <c r="A25" s="16"/>
      <c r="B25" s="11" t="s">
        <v>23</v>
      </c>
      <c r="C25" s="25">
        <v>15.917666666666667</v>
      </c>
      <c r="D25" s="25">
        <v>23.287666666666667</v>
      </c>
      <c r="E25" s="25">
        <v>11.564666666666666</v>
      </c>
      <c r="F25" s="25">
        <v>17.813666666666666</v>
      </c>
      <c r="G25" s="26">
        <v>12.850333333333333</v>
      </c>
      <c r="H25" s="28">
        <f t="shared" si="0"/>
        <v>-27.862502572930893</v>
      </c>
      <c r="I25" s="27">
        <f t="shared" si="4"/>
        <v>54.0352798754828</v>
      </c>
      <c r="J25" s="28">
        <f t="shared" si="1"/>
        <v>0.57651700045462162</v>
      </c>
      <c r="K25" s="27">
        <f t="shared" si="2"/>
        <v>0.84502694975172266</v>
      </c>
      <c r="L25" s="18"/>
    </row>
    <row r="26" spans="1:12">
      <c r="A26" s="16"/>
      <c r="B26" s="11" t="s">
        <v>19</v>
      </c>
      <c r="C26" s="25">
        <v>10.536666666666667</v>
      </c>
      <c r="D26" s="25">
        <v>7.3493333333333339</v>
      </c>
      <c r="E26" s="25">
        <v>1.4320000000000002</v>
      </c>
      <c r="F26" s="25">
        <v>2.7880000000000003</v>
      </c>
      <c r="G26" s="26">
        <v>12.057666666666668</v>
      </c>
      <c r="H26" s="28">
        <f t="shared" si="0"/>
        <v>332.48445719751317</v>
      </c>
      <c r="I26" s="27">
        <f t="shared" si="4"/>
        <v>94.692737430167597</v>
      </c>
      <c r="J26" s="28">
        <f t="shared" si="1"/>
        <v>0.54095482497068892</v>
      </c>
      <c r="K26" s="27">
        <f t="shared" si="2"/>
        <v>0.13225436289971013</v>
      </c>
      <c r="L26" s="18"/>
    </row>
    <row r="27" spans="1:12">
      <c r="A27" s="16"/>
      <c r="B27" s="11" t="s">
        <v>4</v>
      </c>
      <c r="C27" s="25">
        <v>17.692000000000004</v>
      </c>
      <c r="D27" s="25">
        <v>17.720666666666666</v>
      </c>
      <c r="E27" s="25">
        <v>10.858666666666664</v>
      </c>
      <c r="F27" s="25">
        <v>18.465666666666667</v>
      </c>
      <c r="G27" s="26">
        <v>11.429666666666668</v>
      </c>
      <c r="H27" s="28">
        <f t="shared" si="0"/>
        <v>-38.10314637976785</v>
      </c>
      <c r="I27" s="27">
        <f t="shared" si="4"/>
        <v>70.054641453831096</v>
      </c>
      <c r="J27" s="28">
        <f t="shared" si="1"/>
        <v>0.5127802502811476</v>
      </c>
      <c r="K27" s="27">
        <f t="shared" si="2"/>
        <v>0.87595587536528496</v>
      </c>
      <c r="L27" s="18"/>
    </row>
    <row r="28" spans="1:12">
      <c r="A28" s="16"/>
      <c r="B28" s="11" t="s">
        <v>20</v>
      </c>
      <c r="C28" s="25">
        <v>19.98566666666667</v>
      </c>
      <c r="D28" s="25">
        <v>16.335333333333331</v>
      </c>
      <c r="E28" s="25">
        <v>5.4946666666666673</v>
      </c>
      <c r="F28" s="25">
        <v>18.169333333333331</v>
      </c>
      <c r="G28" s="26">
        <v>9.8513333333333346</v>
      </c>
      <c r="H28" s="28">
        <f t="shared" si="0"/>
        <v>-45.780435899317517</v>
      </c>
      <c r="I28" s="27">
        <f t="shared" si="4"/>
        <v>230.67216694976938</v>
      </c>
      <c r="J28" s="28">
        <f t="shared" si="1"/>
        <v>0.44196994712033116</v>
      </c>
      <c r="K28" s="27">
        <f t="shared" si="2"/>
        <v>0.861898710298589</v>
      </c>
      <c r="L28" s="18"/>
    </row>
    <row r="29" spans="1:12">
      <c r="A29" s="16"/>
      <c r="B29" s="11" t="s">
        <v>12</v>
      </c>
      <c r="C29" s="25">
        <v>18.045333333333335</v>
      </c>
      <c r="D29" s="25">
        <v>17.159666666666666</v>
      </c>
      <c r="E29" s="25">
        <v>6.1696666666666671</v>
      </c>
      <c r="F29" s="25">
        <v>12.493</v>
      </c>
      <c r="G29" s="26">
        <v>9.0813333333333333</v>
      </c>
      <c r="H29" s="28">
        <f t="shared" si="0"/>
        <v>-27.308626163985174</v>
      </c>
      <c r="I29" s="27">
        <f t="shared" si="4"/>
        <v>102.49068020962775</v>
      </c>
      <c r="J29" s="28">
        <f t="shared" si="1"/>
        <v>0.40742468834493817</v>
      </c>
      <c r="K29" s="27">
        <f t="shared" si="2"/>
        <v>0.59263047191753182</v>
      </c>
      <c r="L29" s="18"/>
    </row>
    <row r="30" spans="1:12">
      <c r="A30" s="16"/>
      <c r="B30" s="11" t="s">
        <v>17</v>
      </c>
      <c r="C30" s="25">
        <v>13.922333333333334</v>
      </c>
      <c r="D30" s="25">
        <v>14.924000000000001</v>
      </c>
      <c r="E30" s="25">
        <v>6.347999999999999</v>
      </c>
      <c r="F30" s="25">
        <v>8.1910000000000007</v>
      </c>
      <c r="G30" s="26">
        <v>8.9590000000000014</v>
      </c>
      <c r="H30" s="28">
        <f t="shared" si="0"/>
        <v>9.3761445488951267</v>
      </c>
      <c r="I30" s="27">
        <f t="shared" si="4"/>
        <v>29.032766225582883</v>
      </c>
      <c r="J30" s="28">
        <f t="shared" si="1"/>
        <v>0.40193632905031951</v>
      </c>
      <c r="K30" s="27">
        <f t="shared" si="2"/>
        <v>0.38855648727099201</v>
      </c>
      <c r="L30" s="18"/>
    </row>
    <row r="31" spans="1:12">
      <c r="A31" s="16"/>
      <c r="B31" s="11" t="s">
        <v>9</v>
      </c>
      <c r="C31" s="25">
        <v>15.716333333333331</v>
      </c>
      <c r="D31" s="25">
        <v>14.855333333333334</v>
      </c>
      <c r="E31" s="25">
        <v>8.4826666666666668</v>
      </c>
      <c r="F31" s="25">
        <v>6.8463333333333338</v>
      </c>
      <c r="G31" s="26">
        <v>8.7593333333333323</v>
      </c>
      <c r="H31" s="28">
        <f t="shared" si="0"/>
        <v>27.941964068357738</v>
      </c>
      <c r="I31" s="27">
        <f t="shared" si="4"/>
        <v>-19.290317510216902</v>
      </c>
      <c r="J31" s="28">
        <f t="shared" si="1"/>
        <v>0.3929784892206829</v>
      </c>
      <c r="K31" s="27">
        <f t="shared" si="2"/>
        <v>0.32476953127655983</v>
      </c>
      <c r="L31" s="18"/>
    </row>
    <row r="32" spans="1:12">
      <c r="A32" s="16"/>
      <c r="B32" s="11" t="s">
        <v>16</v>
      </c>
      <c r="C32" s="25">
        <v>13.659333333333334</v>
      </c>
      <c r="D32" s="25">
        <v>13.758000000000001</v>
      </c>
      <c r="E32" s="25">
        <v>4.9956666666666667</v>
      </c>
      <c r="F32" s="25">
        <v>5.1343333333333332</v>
      </c>
      <c r="G32" s="26">
        <v>8.4613333333333323</v>
      </c>
      <c r="H32" s="28">
        <f t="shared" si="0"/>
        <v>64.799065117184938</v>
      </c>
      <c r="I32" s="27">
        <f t="shared" si="4"/>
        <v>2.7757389737772753</v>
      </c>
      <c r="J32" s="28">
        <f t="shared" si="1"/>
        <v>0.3796090254348814</v>
      </c>
      <c r="K32" s="27">
        <f t="shared" si="2"/>
        <v>0.24355738303972205</v>
      </c>
      <c r="L32" s="18"/>
    </row>
    <row r="33" spans="1:14">
      <c r="A33" s="16"/>
      <c r="B33" s="11" t="s">
        <v>6</v>
      </c>
      <c r="C33" s="25">
        <v>29.171999999999997</v>
      </c>
      <c r="D33" s="25">
        <v>17.875</v>
      </c>
      <c r="E33" s="25">
        <v>7.3256666666666668</v>
      </c>
      <c r="F33" s="25">
        <v>8.3176666666666677</v>
      </c>
      <c r="G33" s="26">
        <v>8.3146666666666675</v>
      </c>
      <c r="H33" s="28">
        <f t="shared" si="0"/>
        <v>-3.6067807478057379E-2</v>
      </c>
      <c r="I33" s="27">
        <f t="shared" si="4"/>
        <v>13.541429676479977</v>
      </c>
      <c r="J33" s="28">
        <f t="shared" si="1"/>
        <v>0.37302897614433039</v>
      </c>
      <c r="K33" s="27">
        <f t="shared" si="2"/>
        <v>0.39456517425113186</v>
      </c>
      <c r="L33" s="18"/>
    </row>
    <row r="34" spans="1:14">
      <c r="A34" s="16"/>
      <c r="B34" s="11" t="s">
        <v>14</v>
      </c>
      <c r="C34" s="25">
        <v>6.4706666666666663</v>
      </c>
      <c r="D34" s="25">
        <v>8.5983333333333345</v>
      </c>
      <c r="E34" s="25">
        <v>5.9733333333333336</v>
      </c>
      <c r="F34" s="25">
        <v>5.7143333333333333</v>
      </c>
      <c r="G34" s="26">
        <v>6.0286666666666662</v>
      </c>
      <c r="H34" s="28">
        <f t="shared" si="0"/>
        <v>5.5007874934375423</v>
      </c>
      <c r="I34" s="27">
        <f t="shared" si="4"/>
        <v>-4.3359375000000089</v>
      </c>
      <c r="J34" s="28">
        <f t="shared" si="1"/>
        <v>0.27046993515660517</v>
      </c>
      <c r="K34" s="27">
        <f t="shared" si="2"/>
        <v>0.27107084447509933</v>
      </c>
      <c r="L34" s="18"/>
    </row>
    <row r="35" spans="1:14">
      <c r="A35" s="16"/>
      <c r="B35" s="11" t="s">
        <v>18</v>
      </c>
      <c r="C35" s="25">
        <v>8.7793333333333337</v>
      </c>
      <c r="D35" s="25">
        <v>6.0010000000000003</v>
      </c>
      <c r="E35" s="25">
        <v>3.613</v>
      </c>
      <c r="F35" s="25">
        <v>2.7580000000000005</v>
      </c>
      <c r="G35" s="26">
        <v>5.8326666666666656</v>
      </c>
      <c r="H35" s="28">
        <f t="shared" si="0"/>
        <v>111.4817500604302</v>
      </c>
      <c r="I35" s="27">
        <f t="shared" si="4"/>
        <v>-23.664544699695533</v>
      </c>
      <c r="J35" s="28">
        <f t="shared" si="1"/>
        <v>0.26167659655923237</v>
      </c>
      <c r="K35" s="27">
        <f t="shared" si="2"/>
        <v>0.13083125282546648</v>
      </c>
      <c r="L35" s="18"/>
    </row>
    <row r="36" spans="1:14">
      <c r="A36" s="16"/>
      <c r="B36" s="11" t="s">
        <v>7</v>
      </c>
      <c r="C36" s="25">
        <v>7.0066666666666668</v>
      </c>
      <c r="D36" s="25">
        <v>6.4506666666666668</v>
      </c>
      <c r="E36" s="25">
        <v>1.73</v>
      </c>
      <c r="F36" s="25">
        <v>0.50266666666666671</v>
      </c>
      <c r="G36" s="26">
        <v>1.2893333333333332</v>
      </c>
      <c r="H36" s="28">
        <f t="shared" si="0"/>
        <v>156.49867374005302</v>
      </c>
      <c r="I36" s="27">
        <f t="shared" si="4"/>
        <v>-70.944123314065507</v>
      </c>
      <c r="J36" s="28">
        <f t="shared" si="1"/>
        <v>5.7844615126935124E-2</v>
      </c>
      <c r="K36" s="27">
        <f t="shared" si="2"/>
        <v>2.3844999910660317E-2</v>
      </c>
      <c r="L36" s="18"/>
    </row>
    <row r="37" spans="1:14">
      <c r="A37" s="16"/>
      <c r="B37" s="11" t="s">
        <v>13</v>
      </c>
      <c r="C37" s="25">
        <v>2.9659999999999997</v>
      </c>
      <c r="D37" s="25">
        <v>1.0096666666666667</v>
      </c>
      <c r="E37" s="25">
        <v>1.0883333333333334</v>
      </c>
      <c r="F37" s="25">
        <v>0.97366666666666657</v>
      </c>
      <c r="G37" s="26">
        <v>0.85966666666666658</v>
      </c>
      <c r="H37" s="28">
        <f t="shared" si="0"/>
        <v>-11.708319068812045</v>
      </c>
      <c r="I37" s="27">
        <f t="shared" si="4"/>
        <v>-10.535987748851472</v>
      </c>
      <c r="J37" s="28">
        <f t="shared" si="1"/>
        <v>3.8568061637116263E-2</v>
      </c>
      <c r="K37" s="27">
        <f t="shared" si="2"/>
        <v>4.6187828076285659E-2</v>
      </c>
      <c r="L37" s="18"/>
    </row>
    <row r="38" spans="1:14">
      <c r="A38" s="16"/>
      <c r="B38" s="11" t="s">
        <v>15</v>
      </c>
      <c r="C38" s="25">
        <v>1.5793333333333333</v>
      </c>
      <c r="D38" s="25">
        <v>1.0469999999999999</v>
      </c>
      <c r="E38" s="25">
        <v>0.45466666666666661</v>
      </c>
      <c r="F38" s="25">
        <v>0.55733333333333335</v>
      </c>
      <c r="G38" s="26">
        <v>0.32633333333333331</v>
      </c>
      <c r="H38" s="28">
        <f t="shared" si="0"/>
        <v>-41.44736842105263</v>
      </c>
      <c r="I38" s="27">
        <f t="shared" si="4"/>
        <v>22.580645161290349</v>
      </c>
      <c r="J38" s="28">
        <f t="shared" si="1"/>
        <v>1.4640609671476084E-2</v>
      </c>
      <c r="K38" s="27">
        <f t="shared" si="2"/>
        <v>2.6438222712615415E-2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3251.5026666666668</v>
      </c>
      <c r="D13" s="26">
        <v>3911.723</v>
      </c>
      <c r="E13" s="26">
        <v>2823.003666666667</v>
      </c>
      <c r="F13" s="26">
        <v>3344.8853333333336</v>
      </c>
      <c r="G13" s="26">
        <v>3864.0540000000001</v>
      </c>
      <c r="H13" s="28">
        <f t="shared" ref="H13:H38" si="0">IF(OR(OR(G13=0,F13=0),G13=""),"",(G13/F13-1)*100)</f>
        <v>15.521269488460776</v>
      </c>
      <c r="I13" s="27">
        <f>IF(OR(OR(G13=0,F13=0),F13=""),"",(F13/E13-1)*100)</f>
        <v>18.486751286543381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1498.8653333333334</v>
      </c>
      <c r="D14" s="25">
        <f t="shared" ref="D14:G14" si="3">D13-SUM(D15:D38)</f>
        <v>1781.7436666666663</v>
      </c>
      <c r="E14" s="25">
        <f t="shared" si="3"/>
        <v>1160.0563333333337</v>
      </c>
      <c r="F14" s="25">
        <f t="shared" si="3"/>
        <v>1524.5476666666666</v>
      </c>
      <c r="G14" s="26">
        <f t="shared" si="3"/>
        <v>1699.6806666666666</v>
      </c>
      <c r="H14" s="28">
        <f t="shared" si="0"/>
        <v>11.487538489558546</v>
      </c>
      <c r="I14" s="27">
        <f>IF(OR(OR(G14=0,F14=0),F14=""),"",(F14/E14-1)*100)</f>
        <v>31.420140803506904</v>
      </c>
      <c r="J14" s="28">
        <f t="shared" si="1"/>
        <v>43.986980168151547</v>
      </c>
      <c r="K14" s="27">
        <f t="shared" si="2"/>
        <v>45.578473243128606</v>
      </c>
      <c r="L14" s="18"/>
    </row>
    <row r="15" spans="1:15">
      <c r="A15" s="16"/>
      <c r="B15" s="12" t="s">
        <v>5</v>
      </c>
      <c r="C15" s="109">
        <v>649.47366666666665</v>
      </c>
      <c r="D15" s="109">
        <v>832.09466666666674</v>
      </c>
      <c r="E15" s="109">
        <v>764.22699999999998</v>
      </c>
      <c r="F15" s="109">
        <v>657.94966666666676</v>
      </c>
      <c r="G15" s="109">
        <v>914.64066666666668</v>
      </c>
      <c r="H15" s="50">
        <f t="shared" si="0"/>
        <v>39.013774609911891</v>
      </c>
      <c r="I15" s="36">
        <f t="shared" ref="I15:I38" si="4">IF(OR(OR(G15=0,F15=0),F15=""),"",(F15/E15-1)*100)</f>
        <v>-13.906513815048827</v>
      </c>
      <c r="J15" s="50">
        <f t="shared" si="1"/>
        <v>23.670493907866366</v>
      </c>
      <c r="K15" s="36">
        <f t="shared" si="2"/>
        <v>19.670320537146466</v>
      </c>
      <c r="L15" s="18"/>
      <c r="N15" s="23" t="s">
        <v>5</v>
      </c>
      <c r="O15" s="34">
        <f>J15</f>
        <v>23.670493907866366</v>
      </c>
    </row>
    <row r="16" spans="1:15">
      <c r="A16" s="16"/>
      <c r="B16" s="11" t="s">
        <v>25</v>
      </c>
      <c r="C16" s="55">
        <v>181.56366666666668</v>
      </c>
      <c r="D16" s="55">
        <v>253.78733333333335</v>
      </c>
      <c r="E16" s="55">
        <v>186.196</v>
      </c>
      <c r="F16" s="55">
        <v>269.41033333333331</v>
      </c>
      <c r="G16" s="56">
        <v>307.62</v>
      </c>
      <c r="H16" s="28">
        <f t="shared" si="0"/>
        <v>14.182702717416195</v>
      </c>
      <c r="I16" s="27">
        <f t="shared" si="4"/>
        <v>44.691794309938615</v>
      </c>
      <c r="J16" s="28">
        <f t="shared" si="1"/>
        <v>7.9610688670499945</v>
      </c>
      <c r="K16" s="27">
        <f t="shared" si="2"/>
        <v>8.0543966828558933</v>
      </c>
      <c r="L16" s="18"/>
      <c r="N16" s="23" t="s">
        <v>40</v>
      </c>
      <c r="O16" s="34">
        <f>100-O15</f>
        <v>76.329506092133641</v>
      </c>
    </row>
    <row r="17" spans="1:12">
      <c r="A17" s="16"/>
      <c r="B17" s="11" t="s">
        <v>26</v>
      </c>
      <c r="C17" s="25">
        <v>218.78166666666667</v>
      </c>
      <c r="D17" s="25">
        <v>257.89499999999998</v>
      </c>
      <c r="E17" s="25">
        <v>236.25866666666664</v>
      </c>
      <c r="F17" s="25">
        <v>283.03033333333337</v>
      </c>
      <c r="G17" s="26">
        <v>213.61266666666666</v>
      </c>
      <c r="H17" s="28">
        <f t="shared" si="0"/>
        <v>-24.526581956468753</v>
      </c>
      <c r="I17" s="27">
        <f t="shared" si="4"/>
        <v>19.79680463221105</v>
      </c>
      <c r="J17" s="28">
        <f t="shared" si="1"/>
        <v>5.5282008653778298</v>
      </c>
      <c r="K17" s="27">
        <f t="shared" si="2"/>
        <v>8.4615855291900388</v>
      </c>
      <c r="L17" s="18"/>
    </row>
    <row r="18" spans="1:12">
      <c r="A18" s="16"/>
      <c r="B18" s="11" t="s">
        <v>21</v>
      </c>
      <c r="C18" s="25">
        <v>57.4</v>
      </c>
      <c r="D18" s="25">
        <v>82.056333333333342</v>
      </c>
      <c r="E18" s="25">
        <v>57.020666666666664</v>
      </c>
      <c r="F18" s="25">
        <v>97.368333333333339</v>
      </c>
      <c r="G18" s="26">
        <v>138.65433333333334</v>
      </c>
      <c r="H18" s="28">
        <f t="shared" si="0"/>
        <v>42.401876037726161</v>
      </c>
      <c r="I18" s="27">
        <f t="shared" si="4"/>
        <v>70.759724544317294</v>
      </c>
      <c r="J18" s="28">
        <f t="shared" si="1"/>
        <v>3.5883125166815297</v>
      </c>
      <c r="K18" s="27">
        <f t="shared" si="2"/>
        <v>2.9109617708868147</v>
      </c>
      <c r="L18" s="18"/>
    </row>
    <row r="19" spans="1:12">
      <c r="A19" s="16"/>
      <c r="B19" s="11" t="s">
        <v>22</v>
      </c>
      <c r="C19" s="25">
        <v>61.79</v>
      </c>
      <c r="D19" s="25">
        <v>84.219333333333324</v>
      </c>
      <c r="E19" s="25">
        <v>47.145333333333333</v>
      </c>
      <c r="F19" s="25">
        <v>42.604999999999997</v>
      </c>
      <c r="G19" s="26">
        <v>94.440666666666672</v>
      </c>
      <c r="H19" s="28">
        <f t="shared" si="0"/>
        <v>121.66568869068577</v>
      </c>
      <c r="I19" s="27">
        <f t="shared" si="4"/>
        <v>-9.6305042563420979</v>
      </c>
      <c r="J19" s="28">
        <f t="shared" si="1"/>
        <v>2.4440824757279964</v>
      </c>
      <c r="K19" s="27">
        <f t="shared" si="2"/>
        <v>1.2737357414145536</v>
      </c>
      <c r="L19" s="18"/>
    </row>
    <row r="20" spans="1:12">
      <c r="A20" s="16"/>
      <c r="B20" s="11" t="s">
        <v>27</v>
      </c>
      <c r="C20" s="25">
        <v>83.733999999999995</v>
      </c>
      <c r="D20" s="25">
        <v>79.478333333333339</v>
      </c>
      <c r="E20" s="25">
        <v>42.467666666666666</v>
      </c>
      <c r="F20" s="25">
        <v>67.326000000000008</v>
      </c>
      <c r="G20" s="26">
        <v>66.24166666666666</v>
      </c>
      <c r="H20" s="28">
        <f t="shared" si="0"/>
        <v>-1.6105714483755862</v>
      </c>
      <c r="I20" s="27">
        <f t="shared" si="4"/>
        <v>58.534728381592281</v>
      </c>
      <c r="J20" s="28">
        <f t="shared" si="1"/>
        <v>1.7143048898039897</v>
      </c>
      <c r="K20" s="27">
        <f t="shared" si="2"/>
        <v>2.0128044249847727</v>
      </c>
      <c r="L20" s="18"/>
    </row>
    <row r="21" spans="1:12">
      <c r="A21" s="16"/>
      <c r="B21" s="11" t="s">
        <v>19</v>
      </c>
      <c r="C21" s="25">
        <v>37.505000000000003</v>
      </c>
      <c r="D21" s="25">
        <v>40.448</v>
      </c>
      <c r="E21" s="25">
        <v>21.531000000000002</v>
      </c>
      <c r="F21" s="25">
        <v>30.946666666666669</v>
      </c>
      <c r="G21" s="26">
        <v>51.026666666666671</v>
      </c>
      <c r="H21" s="28">
        <f t="shared" si="0"/>
        <v>64.885825075398529</v>
      </c>
      <c r="I21" s="27">
        <f t="shared" si="4"/>
        <v>43.730744817549883</v>
      </c>
      <c r="J21" s="28">
        <f t="shared" si="1"/>
        <v>1.3205474526667242</v>
      </c>
      <c r="K21" s="27">
        <f t="shared" si="2"/>
        <v>0.92519364889040534</v>
      </c>
      <c r="L21" s="18"/>
    </row>
    <row r="22" spans="1:12">
      <c r="A22" s="16"/>
      <c r="B22" s="11" t="s">
        <v>10</v>
      </c>
      <c r="C22" s="25">
        <v>35.881</v>
      </c>
      <c r="D22" s="25">
        <v>45.56966666666667</v>
      </c>
      <c r="E22" s="25">
        <v>36.363666666666667</v>
      </c>
      <c r="F22" s="25">
        <v>38.873666666666672</v>
      </c>
      <c r="G22" s="26">
        <v>44.603999999999992</v>
      </c>
      <c r="H22" s="28">
        <f t="shared" si="0"/>
        <v>14.740912871609702</v>
      </c>
      <c r="I22" s="27">
        <f t="shared" si="4"/>
        <v>6.9024942479214646</v>
      </c>
      <c r="J22" s="28">
        <f t="shared" si="1"/>
        <v>1.1543316941222868</v>
      </c>
      <c r="K22" s="27">
        <f t="shared" si="2"/>
        <v>1.1621823408794483</v>
      </c>
      <c r="L22" s="18"/>
    </row>
    <row r="23" spans="1:12">
      <c r="A23" s="16"/>
      <c r="B23" s="11" t="s">
        <v>8</v>
      </c>
      <c r="C23" s="25">
        <v>58.233333333333341</v>
      </c>
      <c r="D23" s="25">
        <v>65.095666666666659</v>
      </c>
      <c r="E23" s="25">
        <v>41.93633333333333</v>
      </c>
      <c r="F23" s="25">
        <v>48.238666666666667</v>
      </c>
      <c r="G23" s="26">
        <v>37.625666666666667</v>
      </c>
      <c r="H23" s="28">
        <f t="shared" si="0"/>
        <v>-22.001022692722294</v>
      </c>
      <c r="I23" s="27">
        <f t="shared" si="4"/>
        <v>15.02833660548928</v>
      </c>
      <c r="J23" s="28">
        <f t="shared" si="1"/>
        <v>0.9737355292308717</v>
      </c>
      <c r="K23" s="27">
        <f t="shared" si="2"/>
        <v>1.4421620432230062</v>
      </c>
      <c r="L23" s="18"/>
    </row>
    <row r="24" spans="1:12">
      <c r="A24" s="16"/>
      <c r="B24" s="11" t="s">
        <v>6</v>
      </c>
      <c r="C24" s="25">
        <v>63.087333333333333</v>
      </c>
      <c r="D24" s="25">
        <v>55.731666666666662</v>
      </c>
      <c r="E24" s="25">
        <v>22.778333333333336</v>
      </c>
      <c r="F24" s="25">
        <v>20.486000000000001</v>
      </c>
      <c r="G24" s="26">
        <v>33.937333333333328</v>
      </c>
      <c r="H24" s="28">
        <f t="shared" si="0"/>
        <v>65.661101890722094</v>
      </c>
      <c r="I24" s="27">
        <f t="shared" si="4"/>
        <v>-10.06365698397601</v>
      </c>
      <c r="J24" s="28">
        <f t="shared" si="1"/>
        <v>0.87828310197873349</v>
      </c>
      <c r="K24" s="27">
        <f t="shared" si="2"/>
        <v>0.61245746740097518</v>
      </c>
      <c r="L24" s="18"/>
    </row>
    <row r="25" spans="1:12">
      <c r="A25" s="16"/>
      <c r="B25" s="11" t="s">
        <v>24</v>
      </c>
      <c r="C25" s="25">
        <v>30.675999999999998</v>
      </c>
      <c r="D25" s="25">
        <v>35.413999999999994</v>
      </c>
      <c r="E25" s="25">
        <v>18.918333333333333</v>
      </c>
      <c r="F25" s="25">
        <v>23.281000000000002</v>
      </c>
      <c r="G25" s="26">
        <v>32.788666666666671</v>
      </c>
      <c r="H25" s="28">
        <f t="shared" si="0"/>
        <v>40.838738313073605</v>
      </c>
      <c r="I25" s="27">
        <f t="shared" si="4"/>
        <v>23.060523301911751</v>
      </c>
      <c r="J25" s="28">
        <f t="shared" si="1"/>
        <v>0.8485561192122747</v>
      </c>
      <c r="K25" s="27">
        <f t="shared" si="2"/>
        <v>0.69601788043356949</v>
      </c>
      <c r="L25" s="18"/>
    </row>
    <row r="26" spans="1:12">
      <c r="A26" s="16"/>
      <c r="B26" s="11" t="s">
        <v>11</v>
      </c>
      <c r="C26" s="25">
        <v>31.580333333333328</v>
      </c>
      <c r="D26" s="25">
        <v>29.531333333333333</v>
      </c>
      <c r="E26" s="25">
        <v>18.178999999999998</v>
      </c>
      <c r="F26" s="25">
        <v>25.912333333333333</v>
      </c>
      <c r="G26" s="26">
        <v>28.353666666666669</v>
      </c>
      <c r="H26" s="28">
        <f t="shared" si="0"/>
        <v>9.4215109921916387</v>
      </c>
      <c r="I26" s="27">
        <f t="shared" si="4"/>
        <v>42.539927022021764</v>
      </c>
      <c r="J26" s="28">
        <f t="shared" si="1"/>
        <v>0.73378029051008775</v>
      </c>
      <c r="K26" s="27">
        <f t="shared" si="2"/>
        <v>0.77468525079484529</v>
      </c>
      <c r="L26" s="18"/>
    </row>
    <row r="27" spans="1:12">
      <c r="A27" s="16"/>
      <c r="B27" s="11" t="s">
        <v>20</v>
      </c>
      <c r="C27" s="25">
        <v>36.31466666666666</v>
      </c>
      <c r="D27" s="25">
        <v>43.133666666666663</v>
      </c>
      <c r="E27" s="25">
        <v>24.539333333333332</v>
      </c>
      <c r="F27" s="25">
        <v>50.06633333333334</v>
      </c>
      <c r="G27" s="26">
        <v>27.421333333333333</v>
      </c>
      <c r="H27" s="28">
        <f t="shared" si="0"/>
        <v>-45.229994873467874</v>
      </c>
      <c r="I27" s="27">
        <f t="shared" si="4"/>
        <v>104.02483088375129</v>
      </c>
      <c r="J27" s="28">
        <f t="shared" si="1"/>
        <v>0.7096519182530403</v>
      </c>
      <c r="K27" s="27">
        <f t="shared" si="2"/>
        <v>1.4968026806300085</v>
      </c>
      <c r="L27" s="18"/>
    </row>
    <row r="28" spans="1:12">
      <c r="A28" s="16"/>
      <c r="B28" s="11" t="s">
        <v>12</v>
      </c>
      <c r="C28" s="25">
        <v>23.643333333333334</v>
      </c>
      <c r="D28" s="25">
        <v>26.721000000000004</v>
      </c>
      <c r="E28" s="25">
        <v>13.444000000000001</v>
      </c>
      <c r="F28" s="25">
        <v>24.436666666666667</v>
      </c>
      <c r="G28" s="26">
        <v>26.251333333333335</v>
      </c>
      <c r="H28" s="28">
        <f t="shared" si="0"/>
        <v>7.4259991815577742</v>
      </c>
      <c r="I28" s="27">
        <f t="shared" si="4"/>
        <v>81.766339383120098</v>
      </c>
      <c r="J28" s="28">
        <f t="shared" si="1"/>
        <v>0.67937283830229434</v>
      </c>
      <c r="K28" s="27">
        <f t="shared" si="2"/>
        <v>0.73056814304346851</v>
      </c>
      <c r="L28" s="18"/>
    </row>
    <row r="29" spans="1:12">
      <c r="A29" s="16"/>
      <c r="B29" s="11" t="s">
        <v>188</v>
      </c>
      <c r="C29" s="25">
        <v>23.306333333333331</v>
      </c>
      <c r="D29" s="25">
        <v>33.287333333333329</v>
      </c>
      <c r="E29" s="25">
        <v>23.041</v>
      </c>
      <c r="F29" s="25">
        <v>33.955666666666666</v>
      </c>
      <c r="G29" s="26">
        <v>25.698333333333334</v>
      </c>
      <c r="H29" s="28">
        <f t="shared" si="0"/>
        <v>-24.317983252672605</v>
      </c>
      <c r="I29" s="27">
        <f t="shared" si="4"/>
        <v>47.370629168294201</v>
      </c>
      <c r="J29" s="28">
        <f t="shared" si="1"/>
        <v>0.66506144410335188</v>
      </c>
      <c r="K29" s="27">
        <f t="shared" si="2"/>
        <v>1.0151518896113627</v>
      </c>
      <c r="L29" s="18"/>
    </row>
    <row r="30" spans="1:12">
      <c r="A30" s="16"/>
      <c r="B30" s="11" t="s">
        <v>16</v>
      </c>
      <c r="C30" s="25">
        <v>19.815333333333335</v>
      </c>
      <c r="D30" s="25">
        <v>33.232333333333337</v>
      </c>
      <c r="E30" s="25">
        <v>14.189666666666668</v>
      </c>
      <c r="F30" s="25">
        <v>13.024666666666667</v>
      </c>
      <c r="G30" s="26">
        <v>25.179666666666666</v>
      </c>
      <c r="H30" s="28">
        <f t="shared" si="0"/>
        <v>93.322925730664892</v>
      </c>
      <c r="I30" s="27">
        <f t="shared" si="4"/>
        <v>-8.2101999107331736</v>
      </c>
      <c r="J30" s="28">
        <f t="shared" si="1"/>
        <v>0.65163858131037156</v>
      </c>
      <c r="K30" s="27">
        <f t="shared" si="2"/>
        <v>0.38939052818552022</v>
      </c>
      <c r="L30" s="18"/>
    </row>
    <row r="31" spans="1:12">
      <c r="A31" s="16"/>
      <c r="B31" s="11" t="s">
        <v>4</v>
      </c>
      <c r="C31" s="25">
        <v>27.887666666666664</v>
      </c>
      <c r="D31" s="25">
        <v>27.865333333333336</v>
      </c>
      <c r="E31" s="25">
        <v>16.494333333333334</v>
      </c>
      <c r="F31" s="25">
        <v>26.292333333333335</v>
      </c>
      <c r="G31" s="26">
        <v>24.558333333333334</v>
      </c>
      <c r="H31" s="28">
        <f t="shared" si="0"/>
        <v>-6.5950784132256635</v>
      </c>
      <c r="I31" s="27">
        <f t="shared" si="4"/>
        <v>59.402218943879738</v>
      </c>
      <c r="J31" s="28">
        <f t="shared" si="1"/>
        <v>0.63555875081800961</v>
      </c>
      <c r="K31" s="27">
        <f t="shared" si="2"/>
        <v>0.78604587940035009</v>
      </c>
      <c r="L31" s="18"/>
    </row>
    <row r="32" spans="1:12">
      <c r="A32" s="16"/>
      <c r="B32" s="11" t="s">
        <v>18</v>
      </c>
      <c r="C32" s="25">
        <v>14.882333333333333</v>
      </c>
      <c r="D32" s="25">
        <v>11.083333333333334</v>
      </c>
      <c r="E32" s="25">
        <v>11.734333333333334</v>
      </c>
      <c r="F32" s="25">
        <v>7.5330000000000004</v>
      </c>
      <c r="G32" s="26">
        <v>18.607333333333333</v>
      </c>
      <c r="H32" s="28">
        <f t="shared" si="0"/>
        <v>147.01092968715429</v>
      </c>
      <c r="I32" s="27">
        <f t="shared" si="4"/>
        <v>-35.8037667244269</v>
      </c>
      <c r="J32" s="28">
        <f t="shared" si="1"/>
        <v>0.48154951595742013</v>
      </c>
      <c r="K32" s="27">
        <f t="shared" si="2"/>
        <v>0.22520951390859836</v>
      </c>
      <c r="L32" s="18"/>
    </row>
    <row r="33" spans="1:14">
      <c r="A33" s="16"/>
      <c r="B33" s="11" t="s">
        <v>17</v>
      </c>
      <c r="C33" s="25">
        <v>36.544666666666672</v>
      </c>
      <c r="D33" s="25">
        <v>34.381666666666668</v>
      </c>
      <c r="E33" s="25">
        <v>16.715666666666667</v>
      </c>
      <c r="F33" s="25">
        <v>23.122</v>
      </c>
      <c r="G33" s="26">
        <v>14.451666666666668</v>
      </c>
      <c r="H33" s="28">
        <f t="shared" si="0"/>
        <v>-37.498197964420598</v>
      </c>
      <c r="I33" s="27">
        <f t="shared" si="4"/>
        <v>38.325323548766612</v>
      </c>
      <c r="J33" s="28">
        <f t="shared" si="1"/>
        <v>0.37400270976199262</v>
      </c>
      <c r="K33" s="27">
        <f t="shared" si="2"/>
        <v>0.69126435425389765</v>
      </c>
      <c r="L33" s="18"/>
    </row>
    <row r="34" spans="1:14">
      <c r="A34" s="16"/>
      <c r="B34" s="11" t="s">
        <v>14</v>
      </c>
      <c r="C34" s="25">
        <v>17.367999999999999</v>
      </c>
      <c r="D34" s="25">
        <v>20.710333333333335</v>
      </c>
      <c r="E34" s="25">
        <v>15.741</v>
      </c>
      <c r="F34" s="25">
        <v>14.788666666666666</v>
      </c>
      <c r="G34" s="26">
        <v>13.583</v>
      </c>
      <c r="H34" s="28">
        <f t="shared" si="0"/>
        <v>-8.1526394085560945</v>
      </c>
      <c r="I34" s="27">
        <f t="shared" si="4"/>
        <v>-6.0500179997035382</v>
      </c>
      <c r="J34" s="28">
        <f t="shared" si="1"/>
        <v>0.35152200253930199</v>
      </c>
      <c r="K34" s="27">
        <f t="shared" si="2"/>
        <v>0.44212776202791598</v>
      </c>
      <c r="L34" s="18"/>
    </row>
    <row r="35" spans="1:14">
      <c r="A35" s="16"/>
      <c r="B35" s="11" t="s">
        <v>9</v>
      </c>
      <c r="C35" s="25">
        <v>23.313333333333333</v>
      </c>
      <c r="D35" s="25">
        <v>20.163666666666668</v>
      </c>
      <c r="E35" s="25">
        <v>23.260333333333335</v>
      </c>
      <c r="F35" s="25">
        <v>8.8813333333333322</v>
      </c>
      <c r="G35" s="26">
        <v>13.119</v>
      </c>
      <c r="H35" s="28">
        <f t="shared" si="0"/>
        <v>47.714307161086936</v>
      </c>
      <c r="I35" s="27">
        <f t="shared" si="4"/>
        <v>-61.817686762872427</v>
      </c>
      <c r="J35" s="28">
        <f t="shared" si="1"/>
        <v>0.33951388878105737</v>
      </c>
      <c r="K35" s="27">
        <f t="shared" si="2"/>
        <v>0.26551981453076218</v>
      </c>
      <c r="L35" s="18"/>
    </row>
    <row r="36" spans="1:14">
      <c r="A36" s="16"/>
      <c r="B36" s="11" t="s">
        <v>13</v>
      </c>
      <c r="C36" s="25">
        <v>5.4939999999999998</v>
      </c>
      <c r="D36" s="25">
        <v>6.6596666666666664</v>
      </c>
      <c r="E36" s="25">
        <v>4.7743333333333338</v>
      </c>
      <c r="F36" s="25">
        <v>6.9170000000000007</v>
      </c>
      <c r="G36" s="26">
        <v>8.7080000000000002</v>
      </c>
      <c r="H36" s="28">
        <f t="shared" si="0"/>
        <v>25.892728061298232</v>
      </c>
      <c r="I36" s="27">
        <f t="shared" si="4"/>
        <v>44.878866159324168</v>
      </c>
      <c r="J36" s="28">
        <f t="shared" si="1"/>
        <v>0.22535916941119352</v>
      </c>
      <c r="K36" s="27">
        <f t="shared" si="2"/>
        <v>0.2067933370112538</v>
      </c>
      <c r="L36" s="18"/>
    </row>
    <row r="37" spans="1:14">
      <c r="A37" s="16"/>
      <c r="B37" s="11" t="s">
        <v>7</v>
      </c>
      <c r="C37" s="25">
        <v>11.209000000000001</v>
      </c>
      <c r="D37" s="25">
        <v>9.5909999999999993</v>
      </c>
      <c r="E37" s="25">
        <v>4.948666666666667</v>
      </c>
      <c r="F37" s="25">
        <v>4.72</v>
      </c>
      <c r="G37" s="26">
        <v>2.5266666666666668</v>
      </c>
      <c r="H37" s="28">
        <f t="shared" si="0"/>
        <v>-46.468926553672304</v>
      </c>
      <c r="I37" s="27">
        <f t="shared" si="4"/>
        <v>-4.6207732722619017</v>
      </c>
      <c r="J37" s="28">
        <f t="shared" si="1"/>
        <v>6.5389010264004246E-2</v>
      </c>
      <c r="K37" s="27">
        <f t="shared" si="2"/>
        <v>0.14111096583679597</v>
      </c>
      <c r="L37" s="18"/>
    </row>
    <row r="38" spans="1:14">
      <c r="A38" s="16"/>
      <c r="B38" s="11" t="s">
        <v>15</v>
      </c>
      <c r="C38" s="25">
        <v>3.1526666666666667</v>
      </c>
      <c r="D38" s="25">
        <v>1.8286666666666667</v>
      </c>
      <c r="E38" s="25">
        <v>1.0426666666666666</v>
      </c>
      <c r="F38" s="25">
        <v>1.1719999999999999</v>
      </c>
      <c r="G38" s="26">
        <v>0.72266666666666668</v>
      </c>
      <c r="H38" s="28">
        <f t="shared" si="0"/>
        <v>-38.339021615472127</v>
      </c>
      <c r="I38" s="27">
        <f t="shared" si="4"/>
        <v>12.404092071611261</v>
      </c>
      <c r="J38" s="28">
        <f t="shared" si="1"/>
        <v>1.8702292117725755E-2</v>
      </c>
      <c r="K38" s="27">
        <f t="shared" si="2"/>
        <v>3.5038570330662051E-2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B40" sqref="B4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5992.2963333333346</v>
      </c>
      <c r="D13" s="26">
        <v>6320.2570000000005</v>
      </c>
      <c r="E13" s="26">
        <v>4843.7806666666665</v>
      </c>
      <c r="F13" s="26">
        <v>5733.6986666666671</v>
      </c>
      <c r="G13" s="26">
        <v>6497.1513333333323</v>
      </c>
      <c r="H13" s="28">
        <f t="shared" ref="H13:H38" si="0">IF(OR(OR(G13=0,F13=0),G13=""),"",(G13/F13-1)*100)</f>
        <v>13.315186427655522</v>
      </c>
      <c r="I13" s="27">
        <f>IF(OR(OR(G13=0,F13=0),F13=""),"",(F13/E13-1)*100)</f>
        <v>18.372384326237736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3218.5263333333337</v>
      </c>
      <c r="D14" s="25">
        <f>D13-SUM(D15:D38)</f>
        <v>3230.6673333333329</v>
      </c>
      <c r="E14" s="25">
        <f>E13-SUM(E15:E38)</f>
        <v>2304.9659999999994</v>
      </c>
      <c r="F14" s="25">
        <f>F13-SUM(F15:F38)</f>
        <v>2983.0630000000001</v>
      </c>
      <c r="G14" s="26">
        <f>G13-SUM(G15:G38)</f>
        <v>3233.2589999999991</v>
      </c>
      <c r="H14" s="28">
        <f t="shared" si="0"/>
        <v>8.3872181043443952</v>
      </c>
      <c r="I14" s="27">
        <f>IF(OR(OR(G14=0,F14=0),F14=""),"",(F14/E14-1)*100)</f>
        <v>29.41895889136763</v>
      </c>
      <c r="J14" s="28">
        <f t="shared" si="1"/>
        <v>49.764255657889855</v>
      </c>
      <c r="K14" s="27">
        <f t="shared" si="2"/>
        <v>52.026853405155116</v>
      </c>
      <c r="L14" s="18"/>
    </row>
    <row r="15" spans="1:15">
      <c r="A15" s="16"/>
      <c r="B15" s="12" t="s">
        <v>5</v>
      </c>
      <c r="C15" s="109">
        <v>830.54499999999996</v>
      </c>
      <c r="D15" s="109">
        <v>996.9763333333334</v>
      </c>
      <c r="E15" s="109">
        <v>961.14566666666667</v>
      </c>
      <c r="F15" s="109">
        <v>854.33266666666668</v>
      </c>
      <c r="G15" s="109">
        <v>1193.3706666666665</v>
      </c>
      <c r="H15" s="50">
        <f t="shared" si="0"/>
        <v>39.68454130670407</v>
      </c>
      <c r="I15" s="36">
        <f t="shared" ref="I15:I38" si="3">IF(OR(OR(G15=0,F15=0),F15=""),"",(F15/E15-1)*100)</f>
        <v>-11.113091772076167</v>
      </c>
      <c r="J15" s="50">
        <f t="shared" si="1"/>
        <v>18.367598435704181</v>
      </c>
      <c r="K15" s="36">
        <f t="shared" si="2"/>
        <v>14.900201708077205</v>
      </c>
      <c r="L15" s="18"/>
      <c r="N15" s="23" t="s">
        <v>5</v>
      </c>
      <c r="O15" s="34">
        <f>J15</f>
        <v>18.367598435704181</v>
      </c>
    </row>
    <row r="16" spans="1:15">
      <c r="A16" s="16"/>
      <c r="B16" s="11" t="s">
        <v>25</v>
      </c>
      <c r="C16" s="55">
        <v>329.89033333333333</v>
      </c>
      <c r="D16" s="55">
        <v>393.16966666666667</v>
      </c>
      <c r="E16" s="55">
        <v>359.166</v>
      </c>
      <c r="F16" s="55">
        <v>423.58366666666666</v>
      </c>
      <c r="G16" s="56">
        <v>455.53299999999996</v>
      </c>
      <c r="H16" s="28">
        <f t="shared" si="0"/>
        <v>7.5426263681869887</v>
      </c>
      <c r="I16" s="27">
        <f t="shared" si="3"/>
        <v>17.935346515724394</v>
      </c>
      <c r="J16" s="28">
        <f t="shared" si="1"/>
        <v>7.0112727352202668</v>
      </c>
      <c r="K16" s="27">
        <f t="shared" si="2"/>
        <v>7.387616463509068</v>
      </c>
      <c r="L16" s="18"/>
      <c r="N16" s="23" t="s">
        <v>40</v>
      </c>
      <c r="O16" s="34">
        <f>100-O15</f>
        <v>81.632401564295819</v>
      </c>
    </row>
    <row r="17" spans="1:12">
      <c r="A17" s="16"/>
      <c r="B17" s="11" t="s">
        <v>26</v>
      </c>
      <c r="C17" s="25">
        <v>370.04599999999999</v>
      </c>
      <c r="D17" s="25">
        <v>424.35766666666672</v>
      </c>
      <c r="E17" s="25">
        <v>337.22033333333337</v>
      </c>
      <c r="F17" s="25">
        <v>406.22399999999999</v>
      </c>
      <c r="G17" s="26">
        <v>351.12933333333331</v>
      </c>
      <c r="H17" s="28">
        <f t="shared" si="0"/>
        <v>-13.562632111019212</v>
      </c>
      <c r="I17" s="27">
        <f t="shared" si="3"/>
        <v>20.462486939795042</v>
      </c>
      <c r="J17" s="28">
        <f t="shared" si="1"/>
        <v>5.4043582382309703</v>
      </c>
      <c r="K17" s="27">
        <f t="shared" si="2"/>
        <v>7.0848508722932539</v>
      </c>
      <c r="L17" s="18"/>
    </row>
    <row r="18" spans="1:12">
      <c r="A18" s="16"/>
      <c r="B18" s="11" t="s">
        <v>21</v>
      </c>
      <c r="C18" s="25">
        <v>115.01866666666668</v>
      </c>
      <c r="D18" s="25">
        <v>140.33366666666669</v>
      </c>
      <c r="E18" s="25">
        <v>68.556333333333328</v>
      </c>
      <c r="F18" s="25">
        <v>138.85833333333335</v>
      </c>
      <c r="G18" s="26">
        <v>190.05033333333336</v>
      </c>
      <c r="H18" s="28">
        <f t="shared" si="0"/>
        <v>36.866350597131373</v>
      </c>
      <c r="I18" s="27">
        <f t="shared" si="3"/>
        <v>102.54632443392056</v>
      </c>
      <c r="J18" s="28">
        <f t="shared" si="1"/>
        <v>2.9251332404447621</v>
      </c>
      <c r="K18" s="27">
        <f t="shared" si="2"/>
        <v>2.4217933554931617</v>
      </c>
      <c r="L18" s="18"/>
    </row>
    <row r="19" spans="1:12">
      <c r="A19" s="16"/>
      <c r="B19" s="11" t="s">
        <v>27</v>
      </c>
      <c r="C19" s="25">
        <v>202.23666666666668</v>
      </c>
      <c r="D19" s="25">
        <v>148.10533333333333</v>
      </c>
      <c r="E19" s="25">
        <v>87.805999999999997</v>
      </c>
      <c r="F19" s="25">
        <v>107.66933333333334</v>
      </c>
      <c r="G19" s="26">
        <v>166.86633333333336</v>
      </c>
      <c r="H19" s="28">
        <f t="shared" si="0"/>
        <v>54.98037200317021</v>
      </c>
      <c r="I19" s="27">
        <f t="shared" si="3"/>
        <v>22.621840572777874</v>
      </c>
      <c r="J19" s="28">
        <f t="shared" si="1"/>
        <v>2.5682999328834071</v>
      </c>
      <c r="K19" s="27">
        <f t="shared" si="2"/>
        <v>1.8778338310535561</v>
      </c>
      <c r="L19" s="18"/>
    </row>
    <row r="20" spans="1:12">
      <c r="A20" s="16"/>
      <c r="B20" s="11" t="s">
        <v>22</v>
      </c>
      <c r="C20" s="25">
        <v>116.90466666666667</v>
      </c>
      <c r="D20" s="25">
        <v>128.626</v>
      </c>
      <c r="E20" s="25">
        <v>89.271999999999991</v>
      </c>
      <c r="F20" s="25">
        <v>89.894000000000005</v>
      </c>
      <c r="G20" s="26">
        <v>122.83800000000001</v>
      </c>
      <c r="H20" s="28">
        <f t="shared" si="0"/>
        <v>36.647607181791898</v>
      </c>
      <c r="I20" s="27">
        <f t="shared" si="3"/>
        <v>0.69674702034234759</v>
      </c>
      <c r="J20" s="28">
        <f t="shared" si="1"/>
        <v>1.8906439714553878</v>
      </c>
      <c r="K20" s="27">
        <f t="shared" si="2"/>
        <v>1.5678187017850491</v>
      </c>
      <c r="L20" s="18"/>
    </row>
    <row r="21" spans="1:12">
      <c r="A21" s="16"/>
      <c r="B21" s="11" t="s">
        <v>6</v>
      </c>
      <c r="C21" s="25">
        <v>102.845</v>
      </c>
      <c r="D21" s="25">
        <v>100.59833333333334</v>
      </c>
      <c r="E21" s="25">
        <v>65.394666666666666</v>
      </c>
      <c r="F21" s="25">
        <v>85.170333333333346</v>
      </c>
      <c r="G21" s="26">
        <v>103.26266666666668</v>
      </c>
      <c r="H21" s="28">
        <f t="shared" si="0"/>
        <v>21.24252967582607</v>
      </c>
      <c r="I21" s="27">
        <f t="shared" si="3"/>
        <v>30.240488520980335</v>
      </c>
      <c r="J21" s="28">
        <f t="shared" si="1"/>
        <v>1.5893529543768263</v>
      </c>
      <c r="K21" s="27">
        <f t="shared" si="2"/>
        <v>1.4854344165046229</v>
      </c>
      <c r="L21" s="18"/>
    </row>
    <row r="22" spans="1:12">
      <c r="A22" s="16"/>
      <c r="B22" s="11" t="s">
        <v>24</v>
      </c>
      <c r="C22" s="25">
        <v>68.641333333333321</v>
      </c>
      <c r="D22" s="25">
        <v>69.341666666666654</v>
      </c>
      <c r="E22" s="25">
        <v>58.63</v>
      </c>
      <c r="F22" s="25">
        <v>66.994</v>
      </c>
      <c r="G22" s="26">
        <v>73.446333333333328</v>
      </c>
      <c r="H22" s="28">
        <f t="shared" si="0"/>
        <v>9.631210755191999</v>
      </c>
      <c r="I22" s="27">
        <f t="shared" si="3"/>
        <v>14.265734265734253</v>
      </c>
      <c r="J22" s="28">
        <f t="shared" si="1"/>
        <v>1.1304390118869532</v>
      </c>
      <c r="K22" s="27">
        <f t="shared" si="2"/>
        <v>1.168425546837248</v>
      </c>
      <c r="L22" s="18"/>
    </row>
    <row r="23" spans="1:12">
      <c r="A23" s="16"/>
      <c r="B23" s="11" t="s">
        <v>8</v>
      </c>
      <c r="C23" s="25">
        <v>89.24433333333333</v>
      </c>
      <c r="D23" s="25">
        <v>89.325333333333333</v>
      </c>
      <c r="E23" s="25">
        <v>71.305666666666667</v>
      </c>
      <c r="F23" s="25">
        <v>73.569666666666663</v>
      </c>
      <c r="G23" s="26">
        <v>67.049666666666667</v>
      </c>
      <c r="H23" s="28">
        <f t="shared" si="0"/>
        <v>-8.8623481597941094</v>
      </c>
      <c r="I23" s="27">
        <f t="shared" si="3"/>
        <v>3.175063225456598</v>
      </c>
      <c r="J23" s="28">
        <f t="shared" si="1"/>
        <v>1.0319856076411746</v>
      </c>
      <c r="K23" s="27">
        <f t="shared" si="2"/>
        <v>1.2831100994959854</v>
      </c>
      <c r="L23" s="18"/>
    </row>
    <row r="24" spans="1:12">
      <c r="A24" s="16"/>
      <c r="B24" s="11" t="s">
        <v>11</v>
      </c>
      <c r="C24" s="25">
        <v>57.440666666666665</v>
      </c>
      <c r="D24" s="25">
        <v>62.355333333333327</v>
      </c>
      <c r="E24" s="25">
        <v>49.185666666666663</v>
      </c>
      <c r="F24" s="25">
        <v>59.094000000000001</v>
      </c>
      <c r="G24" s="26">
        <v>59.936666666666667</v>
      </c>
      <c r="H24" s="28">
        <f t="shared" si="0"/>
        <v>1.4259766925012185</v>
      </c>
      <c r="I24" s="27">
        <f t="shared" si="3"/>
        <v>20.144757619089582</v>
      </c>
      <c r="J24" s="28">
        <f t="shared" si="1"/>
        <v>0.92250685864687165</v>
      </c>
      <c r="K24" s="27">
        <f t="shared" si="2"/>
        <v>1.0306436287548189</v>
      </c>
      <c r="L24" s="18"/>
    </row>
    <row r="25" spans="1:12">
      <c r="A25" s="16"/>
      <c r="B25" s="11" t="s">
        <v>17</v>
      </c>
      <c r="C25" s="25">
        <v>51.123666666666672</v>
      </c>
      <c r="D25" s="25">
        <v>60.123666666666672</v>
      </c>
      <c r="E25" s="25">
        <v>50.397999999999996</v>
      </c>
      <c r="F25" s="25">
        <v>54.702666666666666</v>
      </c>
      <c r="G25" s="26">
        <v>59.425999999999995</v>
      </c>
      <c r="H25" s="28">
        <f t="shared" si="0"/>
        <v>8.6345577302751728</v>
      </c>
      <c r="I25" s="27">
        <f t="shared" si="3"/>
        <v>8.5413442332367815</v>
      </c>
      <c r="J25" s="28">
        <f t="shared" si="1"/>
        <v>0.91464700375867292</v>
      </c>
      <c r="K25" s="27">
        <f t="shared" si="2"/>
        <v>0.95405548576672072</v>
      </c>
      <c r="L25" s="18"/>
    </row>
    <row r="26" spans="1:12">
      <c r="A26" s="16"/>
      <c r="B26" s="11" t="s">
        <v>19</v>
      </c>
      <c r="C26" s="25">
        <v>45.815333333333335</v>
      </c>
      <c r="D26" s="25">
        <v>52.739333333333327</v>
      </c>
      <c r="E26" s="25">
        <v>27.312000000000001</v>
      </c>
      <c r="F26" s="25">
        <v>35.298333333333332</v>
      </c>
      <c r="G26" s="26">
        <v>53.252333333333333</v>
      </c>
      <c r="H26" s="28">
        <f t="shared" si="0"/>
        <v>50.863591293262189</v>
      </c>
      <c r="I26" s="27">
        <f t="shared" si="3"/>
        <v>29.241115016598318</v>
      </c>
      <c r="J26" s="28">
        <f t="shared" si="1"/>
        <v>0.81962587295950329</v>
      </c>
      <c r="K26" s="27">
        <f t="shared" si="2"/>
        <v>0.61562937617463442</v>
      </c>
      <c r="L26" s="18"/>
    </row>
    <row r="27" spans="1:12">
      <c r="A27" s="16"/>
      <c r="B27" s="11" t="s">
        <v>9</v>
      </c>
      <c r="C27" s="25">
        <v>51.107333333333337</v>
      </c>
      <c r="D27" s="25">
        <v>54.306333333333328</v>
      </c>
      <c r="E27" s="25">
        <v>46.350333333333332</v>
      </c>
      <c r="F27" s="25">
        <v>47.634666666666668</v>
      </c>
      <c r="G27" s="26">
        <v>53.048000000000002</v>
      </c>
      <c r="H27" s="28">
        <f t="shared" si="0"/>
        <v>11.364272518613895</v>
      </c>
      <c r="I27" s="27">
        <f t="shared" si="3"/>
        <v>2.7709257754349181</v>
      </c>
      <c r="J27" s="28">
        <f t="shared" si="1"/>
        <v>0.81648090491350733</v>
      </c>
      <c r="K27" s="27">
        <f t="shared" si="2"/>
        <v>0.83078427095575769</v>
      </c>
      <c r="L27" s="18"/>
    </row>
    <row r="28" spans="1:12">
      <c r="A28" s="16"/>
      <c r="B28" s="11" t="s">
        <v>10</v>
      </c>
      <c r="C28" s="25">
        <v>42.093333333333334</v>
      </c>
      <c r="D28" s="25">
        <v>57.636666666666663</v>
      </c>
      <c r="E28" s="25">
        <v>48.254666666666658</v>
      </c>
      <c r="F28" s="25">
        <v>49.202333333333335</v>
      </c>
      <c r="G28" s="26">
        <v>51.593333333333334</v>
      </c>
      <c r="H28" s="28">
        <f t="shared" si="0"/>
        <v>4.8595256322532032</v>
      </c>
      <c r="I28" s="27">
        <f t="shared" si="3"/>
        <v>1.9638860490177379</v>
      </c>
      <c r="J28" s="28">
        <f t="shared" si="1"/>
        <v>0.79409160548002222</v>
      </c>
      <c r="K28" s="27">
        <f t="shared" si="2"/>
        <v>0.85812555199970975</v>
      </c>
      <c r="L28" s="18"/>
    </row>
    <row r="29" spans="1:12">
      <c r="A29" s="16"/>
      <c r="B29" s="11" t="s">
        <v>16</v>
      </c>
      <c r="C29" s="25">
        <v>36.083666666666666</v>
      </c>
      <c r="D29" s="25">
        <v>41.731000000000002</v>
      </c>
      <c r="E29" s="25">
        <v>31.09</v>
      </c>
      <c r="F29" s="25">
        <v>29.802333333333333</v>
      </c>
      <c r="G29" s="26">
        <v>46.654666666666664</v>
      </c>
      <c r="H29" s="28">
        <f t="shared" si="0"/>
        <v>56.547026519176335</v>
      </c>
      <c r="I29" s="27">
        <f t="shared" si="3"/>
        <v>-4.1417390372038181</v>
      </c>
      <c r="J29" s="28">
        <f t="shared" si="1"/>
        <v>0.71807880520355238</v>
      </c>
      <c r="K29" s="27">
        <f t="shared" si="2"/>
        <v>0.51977501898716216</v>
      </c>
      <c r="L29" s="18"/>
    </row>
    <row r="30" spans="1:12">
      <c r="A30" s="16"/>
      <c r="B30" s="11" t="s">
        <v>20</v>
      </c>
      <c r="C30" s="25">
        <v>60.885333333333335</v>
      </c>
      <c r="D30" s="25">
        <v>57.419333333333327</v>
      </c>
      <c r="E30" s="25">
        <v>41.716999999999999</v>
      </c>
      <c r="F30" s="25">
        <v>58.865000000000002</v>
      </c>
      <c r="G30" s="26">
        <v>45.135666666666673</v>
      </c>
      <c r="H30" s="28">
        <f t="shared" si="0"/>
        <v>-23.323423652991305</v>
      </c>
      <c r="I30" s="27">
        <f t="shared" si="3"/>
        <v>41.105544502241308</v>
      </c>
      <c r="J30" s="28">
        <f t="shared" si="1"/>
        <v>0.69469932822866898</v>
      </c>
      <c r="K30" s="27">
        <f t="shared" si="2"/>
        <v>1.0266496972053407</v>
      </c>
      <c r="L30" s="18"/>
    </row>
    <row r="31" spans="1:12">
      <c r="A31" s="16"/>
      <c r="B31" s="11" t="s">
        <v>12</v>
      </c>
      <c r="C31" s="25">
        <v>44.751333333333342</v>
      </c>
      <c r="D31" s="25">
        <v>49.624333333333333</v>
      </c>
      <c r="E31" s="25">
        <v>35.117666666666665</v>
      </c>
      <c r="F31" s="25">
        <v>37.661666666666662</v>
      </c>
      <c r="G31" s="26">
        <v>36.494333333333337</v>
      </c>
      <c r="H31" s="28">
        <f t="shared" si="0"/>
        <v>-3.0995264858166838</v>
      </c>
      <c r="I31" s="27">
        <f t="shared" si="3"/>
        <v>7.2442170607386558</v>
      </c>
      <c r="J31" s="28">
        <f t="shared" si="1"/>
        <v>0.56169744955917611</v>
      </c>
      <c r="K31" s="27">
        <f t="shared" si="2"/>
        <v>0.65684767993853399</v>
      </c>
      <c r="L31" s="18"/>
    </row>
    <row r="32" spans="1:12">
      <c r="A32" s="16"/>
      <c r="B32" s="11" t="s">
        <v>23</v>
      </c>
      <c r="C32" s="25">
        <v>42.391666666666666</v>
      </c>
      <c r="D32" s="25">
        <v>49.013666666666666</v>
      </c>
      <c r="E32" s="25">
        <v>33.80766666666667</v>
      </c>
      <c r="F32" s="25">
        <v>43.95</v>
      </c>
      <c r="G32" s="26">
        <v>32.480666666666671</v>
      </c>
      <c r="H32" s="28">
        <f t="shared" si="0"/>
        <v>-26.096321577550242</v>
      </c>
      <c r="I32" s="27">
        <f t="shared" si="3"/>
        <v>30.000098596965174</v>
      </c>
      <c r="J32" s="28">
        <f t="shared" si="1"/>
        <v>0.49992165797379728</v>
      </c>
      <c r="K32" s="27">
        <f t="shared" si="2"/>
        <v>0.76652092401553951</v>
      </c>
      <c r="L32" s="18"/>
    </row>
    <row r="33" spans="1:14">
      <c r="A33" s="16"/>
      <c r="B33" s="11" t="s">
        <v>14</v>
      </c>
      <c r="C33" s="25">
        <v>19.412000000000003</v>
      </c>
      <c r="D33" s="25">
        <v>24.168333333333333</v>
      </c>
      <c r="E33" s="25">
        <v>19.811333333333334</v>
      </c>
      <c r="F33" s="25">
        <v>23.643000000000001</v>
      </c>
      <c r="G33" s="26">
        <v>31.986000000000001</v>
      </c>
      <c r="H33" s="28">
        <f t="shared" si="0"/>
        <v>35.287400076132471</v>
      </c>
      <c r="I33" s="27">
        <f t="shared" si="3"/>
        <v>19.340781370932469</v>
      </c>
      <c r="J33" s="28">
        <f t="shared" si="1"/>
        <v>0.49230806485755257</v>
      </c>
      <c r="K33" s="27">
        <f t="shared" si="2"/>
        <v>0.41235163154719906</v>
      </c>
      <c r="L33" s="18"/>
    </row>
    <row r="34" spans="1:14">
      <c r="A34" s="16"/>
      <c r="B34" s="11" t="s">
        <v>4</v>
      </c>
      <c r="C34" s="25">
        <v>39.943000000000005</v>
      </c>
      <c r="D34" s="25">
        <v>40.04933333333333</v>
      </c>
      <c r="E34" s="25">
        <v>25.88366666666667</v>
      </c>
      <c r="F34" s="25">
        <v>37.937999999999995</v>
      </c>
      <c r="G34" s="26">
        <v>25.962000000000003</v>
      </c>
      <c r="H34" s="28">
        <f t="shared" si="0"/>
        <v>-31.567294006009782</v>
      </c>
      <c r="I34" s="27">
        <f t="shared" si="3"/>
        <v>46.571196765012644</v>
      </c>
      <c r="J34" s="28">
        <f t="shared" si="1"/>
        <v>0.39959050771686927</v>
      </c>
      <c r="K34" s="27">
        <f t="shared" si="2"/>
        <v>0.66166714027989826</v>
      </c>
      <c r="L34" s="18"/>
    </row>
    <row r="35" spans="1:14">
      <c r="A35" s="16"/>
      <c r="B35" s="11" t="s">
        <v>18</v>
      </c>
      <c r="C35" s="25">
        <v>23.702666666666669</v>
      </c>
      <c r="D35" s="25">
        <v>16.569333333333333</v>
      </c>
      <c r="E35" s="25">
        <v>15.273666666666665</v>
      </c>
      <c r="F35" s="25">
        <v>9.8810000000000002</v>
      </c>
      <c r="G35" s="26">
        <v>23.546999999999997</v>
      </c>
      <c r="H35" s="28">
        <f t="shared" si="0"/>
        <v>138.30583948993015</v>
      </c>
      <c r="I35" s="27">
        <f t="shared" si="3"/>
        <v>-35.306955326160484</v>
      </c>
      <c r="J35" s="28">
        <f t="shared" si="1"/>
        <v>0.36242037151256135</v>
      </c>
      <c r="K35" s="27">
        <f t="shared" si="2"/>
        <v>0.17233204209778258</v>
      </c>
      <c r="L35" s="18"/>
    </row>
    <row r="36" spans="1:14">
      <c r="A36" s="16"/>
      <c r="B36" s="11" t="s">
        <v>7</v>
      </c>
      <c r="C36" s="25">
        <v>18.167000000000002</v>
      </c>
      <c r="D36" s="25">
        <v>20.731333333333335</v>
      </c>
      <c r="E36" s="25">
        <v>7.7759999999999998</v>
      </c>
      <c r="F36" s="25">
        <v>6.8663333333333334</v>
      </c>
      <c r="G36" s="26">
        <v>10.392666666666667</v>
      </c>
      <c r="H36" s="28">
        <f t="shared" si="0"/>
        <v>51.356861983591443</v>
      </c>
      <c r="I36" s="27">
        <f t="shared" si="3"/>
        <v>-11.698388203017828</v>
      </c>
      <c r="J36" s="28">
        <f t="shared" si="1"/>
        <v>0.15995728179129173</v>
      </c>
      <c r="K36" s="27">
        <f t="shared" si="2"/>
        <v>0.1197539970708843</v>
      </c>
      <c r="L36" s="18"/>
    </row>
    <row r="37" spans="1:14">
      <c r="A37" s="16"/>
      <c r="B37" s="11" t="s">
        <v>13</v>
      </c>
      <c r="C37" s="25">
        <v>11.077</v>
      </c>
      <c r="D37" s="25">
        <v>8.7346666666666675</v>
      </c>
      <c r="E37" s="25">
        <v>6.9579999999999993</v>
      </c>
      <c r="F37" s="25">
        <v>7.3150000000000004</v>
      </c>
      <c r="G37" s="26">
        <v>9.5649999999999995</v>
      </c>
      <c r="H37" s="28">
        <f t="shared" si="0"/>
        <v>30.758714969241275</v>
      </c>
      <c r="I37" s="27">
        <f t="shared" si="3"/>
        <v>5.1307847082495028</v>
      </c>
      <c r="J37" s="28">
        <f t="shared" si="1"/>
        <v>0.14721836554625428</v>
      </c>
      <c r="K37" s="27">
        <f t="shared" si="2"/>
        <v>0.12757907984467967</v>
      </c>
      <c r="L37" s="18"/>
    </row>
    <row r="38" spans="1:14">
      <c r="A38" s="16"/>
      <c r="B38" s="11" t="s">
        <v>15</v>
      </c>
      <c r="C38" s="25">
        <v>4.4039999999999999</v>
      </c>
      <c r="D38" s="25">
        <v>3.5530000000000004</v>
      </c>
      <c r="E38" s="25">
        <v>1.3823333333333334</v>
      </c>
      <c r="F38" s="25">
        <v>2.4853333333333336</v>
      </c>
      <c r="G38" s="26">
        <v>0.87166666666666659</v>
      </c>
      <c r="H38" s="28">
        <f t="shared" si="0"/>
        <v>-64.92757510729615</v>
      </c>
      <c r="I38" s="27">
        <f t="shared" si="3"/>
        <v>79.792621171931529</v>
      </c>
      <c r="J38" s="28">
        <f t="shared" si="1"/>
        <v>1.3416136117910959E-2</v>
      </c>
      <c r="K38" s="27">
        <f t="shared" si="2"/>
        <v>4.3346075157071388E-2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62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1781.7896666666666</v>
      </c>
      <c r="D13" s="26">
        <v>1917.0913333333331</v>
      </c>
      <c r="E13" s="26">
        <v>1825.6616666666669</v>
      </c>
      <c r="F13" s="26">
        <v>2368.7600000000002</v>
      </c>
      <c r="G13" s="26">
        <v>2873.4256666666665</v>
      </c>
      <c r="H13" s="28">
        <f t="shared" ref="H13:H38" si="0">IF(OR(OR(G13=0,F13=0),G13=""),"",(G13/F13-1)*100)</f>
        <v>21.305056935555577</v>
      </c>
      <c r="I13" s="27">
        <f>IF(OR(OR(G13=0,F13=0),F13=""),"",(F13/E13-1)*100)</f>
        <v>29.74802742749889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858.35933333333298</v>
      </c>
      <c r="D14" s="25">
        <f>D13-SUM(D15:D38)</f>
        <v>841.66633333333311</v>
      </c>
      <c r="E14" s="25">
        <f>E13-SUM(E15:E38)</f>
        <v>634.99433333333309</v>
      </c>
      <c r="F14" s="25">
        <f>F13-SUM(F15:F38)</f>
        <v>987.64800000000037</v>
      </c>
      <c r="G14" s="26">
        <f>G13-SUM(G15:G38)</f>
        <v>1245.3839999999998</v>
      </c>
      <c r="H14" s="28">
        <f t="shared" si="0"/>
        <v>26.095937013996817</v>
      </c>
      <c r="I14" s="27">
        <f>IF(OR(OR(G14=0,F14=0),F14=""),"",(F14/E14-1)*100)</f>
        <v>55.536506100054559</v>
      </c>
      <c r="J14" s="28">
        <f t="shared" si="1"/>
        <v>43.34143786794786</v>
      </c>
      <c r="K14" s="27">
        <f t="shared" si="2"/>
        <v>41.694726354717247</v>
      </c>
      <c r="L14" s="18"/>
    </row>
    <row r="15" spans="1:15">
      <c r="A15" s="16"/>
      <c r="B15" s="12" t="s">
        <v>5</v>
      </c>
      <c r="C15" s="109">
        <v>264.20666666666665</v>
      </c>
      <c r="D15" s="109">
        <v>340.3576666666666</v>
      </c>
      <c r="E15" s="109">
        <v>514.21299999999997</v>
      </c>
      <c r="F15" s="109">
        <v>402.11033333333336</v>
      </c>
      <c r="G15" s="109">
        <v>606.08100000000002</v>
      </c>
      <c r="H15" s="50">
        <f t="shared" si="0"/>
        <v>50.725049758316729</v>
      </c>
      <c r="I15" s="36">
        <f t="shared" ref="I15:I38" si="3">IF(OR(OR(G15=0,F15=0),F15=""),"",(F15/E15-1)*100)</f>
        <v>-21.800823134900639</v>
      </c>
      <c r="J15" s="50">
        <f t="shared" si="1"/>
        <v>21.092628461939217</v>
      </c>
      <c r="K15" s="36">
        <f t="shared" si="2"/>
        <v>16.975562460246429</v>
      </c>
      <c r="L15" s="18"/>
      <c r="N15" s="23" t="s">
        <v>5</v>
      </c>
      <c r="O15" s="34">
        <f>J15</f>
        <v>21.092628461939217</v>
      </c>
    </row>
    <row r="16" spans="1:15">
      <c r="A16" s="16"/>
      <c r="B16" s="11" t="s">
        <v>25</v>
      </c>
      <c r="C16" s="55">
        <v>109.289</v>
      </c>
      <c r="D16" s="55">
        <v>135.351</v>
      </c>
      <c r="E16" s="55">
        <v>163.69366666666667</v>
      </c>
      <c r="F16" s="55">
        <v>241.67766666666668</v>
      </c>
      <c r="G16" s="56">
        <v>247.91566666666665</v>
      </c>
      <c r="H16" s="28">
        <f t="shared" si="0"/>
        <v>2.5811238936710446</v>
      </c>
      <c r="I16" s="27">
        <f t="shared" si="3"/>
        <v>47.640205994530426</v>
      </c>
      <c r="J16" s="28">
        <f t="shared" si="1"/>
        <v>8.6278781992736437</v>
      </c>
      <c r="K16" s="27">
        <f t="shared" si="2"/>
        <v>10.202708027266024</v>
      </c>
      <c r="L16" s="18"/>
      <c r="N16" s="23" t="s">
        <v>40</v>
      </c>
      <c r="O16" s="34">
        <f>100-O15</f>
        <v>78.907371538060787</v>
      </c>
    </row>
    <row r="17" spans="1:12">
      <c r="A17" s="16"/>
      <c r="B17" s="11" t="s">
        <v>26</v>
      </c>
      <c r="C17" s="25">
        <v>128.22533333333334</v>
      </c>
      <c r="D17" s="25">
        <v>152</v>
      </c>
      <c r="E17" s="25">
        <v>128.52833333333331</v>
      </c>
      <c r="F17" s="25">
        <v>211.61133333333336</v>
      </c>
      <c r="G17" s="26">
        <v>168.44366666666664</v>
      </c>
      <c r="H17" s="28">
        <f t="shared" si="0"/>
        <v>-20.399506012595438</v>
      </c>
      <c r="I17" s="27">
        <f t="shared" si="3"/>
        <v>64.641778077466768</v>
      </c>
      <c r="J17" s="28">
        <f t="shared" si="1"/>
        <v>5.8621202079701149</v>
      </c>
      <c r="K17" s="27">
        <f t="shared" si="2"/>
        <v>8.9334222687538354</v>
      </c>
      <c r="L17" s="18"/>
    </row>
    <row r="18" spans="1:12">
      <c r="A18" s="16"/>
      <c r="B18" s="11" t="s">
        <v>27</v>
      </c>
      <c r="C18" s="25">
        <v>87.110333333333344</v>
      </c>
      <c r="D18" s="25">
        <v>50.681000000000004</v>
      </c>
      <c r="E18" s="25">
        <v>38.519333333333336</v>
      </c>
      <c r="F18" s="25">
        <v>50.007000000000005</v>
      </c>
      <c r="G18" s="26">
        <v>80.921666666666667</v>
      </c>
      <c r="H18" s="28">
        <f t="shared" si="0"/>
        <v>61.820678438351948</v>
      </c>
      <c r="I18" s="27">
        <f t="shared" si="3"/>
        <v>29.82311912632618</v>
      </c>
      <c r="J18" s="28">
        <f t="shared" si="1"/>
        <v>2.8162088062831394</v>
      </c>
      <c r="K18" s="27">
        <f t="shared" si="2"/>
        <v>2.1111045441496818</v>
      </c>
      <c r="L18" s="18"/>
    </row>
    <row r="19" spans="1:12">
      <c r="A19" s="16"/>
      <c r="B19" s="11" t="s">
        <v>21</v>
      </c>
      <c r="C19" s="25">
        <v>32.281333333333329</v>
      </c>
      <c r="D19" s="25">
        <v>32.43966666666666</v>
      </c>
      <c r="E19" s="25">
        <v>21.001333333333331</v>
      </c>
      <c r="F19" s="25">
        <v>56.818999999999996</v>
      </c>
      <c r="G19" s="26">
        <v>80.828666666666663</v>
      </c>
      <c r="H19" s="28">
        <f t="shared" si="0"/>
        <v>42.256404841103624</v>
      </c>
      <c r="I19" s="27">
        <f t="shared" si="3"/>
        <v>170.54948892133831</v>
      </c>
      <c r="J19" s="28">
        <f t="shared" si="1"/>
        <v>2.812972251355728</v>
      </c>
      <c r="K19" s="27">
        <f t="shared" si="2"/>
        <v>2.3986811665175023</v>
      </c>
      <c r="L19" s="18"/>
    </row>
    <row r="20" spans="1:12">
      <c r="A20" s="16"/>
      <c r="B20" s="11" t="s">
        <v>6</v>
      </c>
      <c r="C20" s="25">
        <v>27.844999999999999</v>
      </c>
      <c r="D20" s="25">
        <v>40.126666666666665</v>
      </c>
      <c r="E20" s="25">
        <v>30.592333333333329</v>
      </c>
      <c r="F20" s="25">
        <v>59.375333333333337</v>
      </c>
      <c r="G20" s="26">
        <v>51.997000000000007</v>
      </c>
      <c r="H20" s="28">
        <f t="shared" si="0"/>
        <v>-12.426596903315623</v>
      </c>
      <c r="I20" s="27">
        <f t="shared" si="3"/>
        <v>94.085664164224198</v>
      </c>
      <c r="J20" s="28">
        <f t="shared" si="1"/>
        <v>1.8095822210817589</v>
      </c>
      <c r="K20" s="27">
        <f t="shared" si="2"/>
        <v>2.5065997962365683</v>
      </c>
      <c r="L20" s="18"/>
    </row>
    <row r="21" spans="1:12">
      <c r="A21" s="16"/>
      <c r="B21" s="11" t="s">
        <v>22</v>
      </c>
      <c r="C21" s="25">
        <v>27.34266666666667</v>
      </c>
      <c r="D21" s="25">
        <v>36.714666666666666</v>
      </c>
      <c r="E21" s="25">
        <v>28.600333333333335</v>
      </c>
      <c r="F21" s="25">
        <v>37.901333333333334</v>
      </c>
      <c r="G21" s="26">
        <v>47.293333333333329</v>
      </c>
      <c r="H21" s="28">
        <f t="shared" si="0"/>
        <v>24.780130866108486</v>
      </c>
      <c r="I21" s="27">
        <f t="shared" si="3"/>
        <v>32.520599993007067</v>
      </c>
      <c r="J21" s="28">
        <f t="shared" si="1"/>
        <v>1.6458867853086392</v>
      </c>
      <c r="K21" s="27">
        <f t="shared" si="2"/>
        <v>1.6000495336519247</v>
      </c>
      <c r="L21" s="18"/>
    </row>
    <row r="22" spans="1:12">
      <c r="A22" s="16"/>
      <c r="B22" s="11" t="s">
        <v>24</v>
      </c>
      <c r="C22" s="25">
        <v>24.147000000000002</v>
      </c>
      <c r="D22" s="25">
        <v>23.527666666666665</v>
      </c>
      <c r="E22" s="25">
        <v>27.681000000000001</v>
      </c>
      <c r="F22" s="25">
        <v>30.182666666666666</v>
      </c>
      <c r="G22" s="26">
        <v>38.881333333333338</v>
      </c>
      <c r="H22" s="28">
        <f t="shared" si="0"/>
        <v>28.820073331271836</v>
      </c>
      <c r="I22" s="27">
        <f t="shared" si="3"/>
        <v>9.0374866033259735</v>
      </c>
      <c r="J22" s="28">
        <f t="shared" si="1"/>
        <v>1.3531351718744076</v>
      </c>
      <c r="K22" s="27">
        <f t="shared" si="2"/>
        <v>1.2741969075240489</v>
      </c>
      <c r="L22" s="18"/>
    </row>
    <row r="23" spans="1:12">
      <c r="A23" s="16"/>
      <c r="B23" s="11" t="s">
        <v>8</v>
      </c>
      <c r="C23" s="25">
        <v>36.915333333333329</v>
      </c>
      <c r="D23" s="25">
        <v>46.937333333333335</v>
      </c>
      <c r="E23" s="25">
        <v>43.501666666666665</v>
      </c>
      <c r="F23" s="25">
        <v>44.818666666666665</v>
      </c>
      <c r="G23" s="26">
        <v>38.580333333333336</v>
      </c>
      <c r="H23" s="28">
        <f t="shared" si="0"/>
        <v>-13.919051585648834</v>
      </c>
      <c r="I23" s="27">
        <f t="shared" si="3"/>
        <v>3.0274702118692876</v>
      </c>
      <c r="J23" s="28">
        <f t="shared" si="1"/>
        <v>1.3426598704426786</v>
      </c>
      <c r="K23" s="27">
        <f t="shared" si="2"/>
        <v>1.8920729270448109</v>
      </c>
      <c r="L23" s="18"/>
    </row>
    <row r="24" spans="1:12">
      <c r="A24" s="16"/>
      <c r="B24" s="11" t="s">
        <v>11</v>
      </c>
      <c r="C24" s="25">
        <v>19.017333333333333</v>
      </c>
      <c r="D24" s="25">
        <v>24.003666666666664</v>
      </c>
      <c r="E24" s="25">
        <v>23.398</v>
      </c>
      <c r="F24" s="25">
        <v>33.388666666666666</v>
      </c>
      <c r="G24" s="26">
        <v>36.45066666666667</v>
      </c>
      <c r="H24" s="28">
        <f t="shared" si="0"/>
        <v>9.1707765109917627</v>
      </c>
      <c r="I24" s="27">
        <f t="shared" si="3"/>
        <v>42.698806165769156</v>
      </c>
      <c r="J24" s="28">
        <f t="shared" si="1"/>
        <v>1.2685439226604902</v>
      </c>
      <c r="K24" s="27">
        <f t="shared" si="2"/>
        <v>1.409541982584418</v>
      </c>
      <c r="L24" s="18"/>
    </row>
    <row r="25" spans="1:12">
      <c r="A25" s="16"/>
      <c r="B25" s="11" t="s">
        <v>9</v>
      </c>
      <c r="C25" s="25">
        <v>18.417333333333335</v>
      </c>
      <c r="D25" s="25">
        <v>21.576999999999998</v>
      </c>
      <c r="E25" s="25">
        <v>20.236333333333334</v>
      </c>
      <c r="F25" s="25">
        <v>20.455333333333332</v>
      </c>
      <c r="G25" s="26">
        <v>33.440333333333335</v>
      </c>
      <c r="H25" s="28">
        <f t="shared" si="0"/>
        <v>63.479777075253409</v>
      </c>
      <c r="I25" s="27">
        <f t="shared" si="3"/>
        <v>1.0822118631504285</v>
      </c>
      <c r="J25" s="28">
        <f t="shared" si="1"/>
        <v>1.1637793077879053</v>
      </c>
      <c r="K25" s="27">
        <f t="shared" si="2"/>
        <v>0.86354604659540557</v>
      </c>
      <c r="L25" s="18"/>
    </row>
    <row r="26" spans="1:12">
      <c r="A26" s="16"/>
      <c r="B26" s="11" t="s">
        <v>10</v>
      </c>
      <c r="C26" s="25">
        <v>13.155333333333333</v>
      </c>
      <c r="D26" s="25">
        <v>20.291666666666668</v>
      </c>
      <c r="E26" s="25">
        <v>19.230333333333334</v>
      </c>
      <c r="F26" s="25">
        <v>24.756333333333334</v>
      </c>
      <c r="G26" s="26">
        <v>27.213666666666668</v>
      </c>
      <c r="H26" s="28">
        <f t="shared" si="0"/>
        <v>9.92607952173854</v>
      </c>
      <c r="I26" s="27">
        <f t="shared" si="3"/>
        <v>28.735851345963837</v>
      </c>
      <c r="J26" s="28">
        <f t="shared" si="1"/>
        <v>0.94708093487019041</v>
      </c>
      <c r="K26" s="27">
        <f t="shared" si="2"/>
        <v>1.0451178394321641</v>
      </c>
      <c r="L26" s="18"/>
    </row>
    <row r="27" spans="1:12">
      <c r="A27" s="16"/>
      <c r="B27" s="11" t="s">
        <v>20</v>
      </c>
      <c r="C27" s="25">
        <v>19.902000000000001</v>
      </c>
      <c r="D27" s="25">
        <v>19.196666666666669</v>
      </c>
      <c r="E27" s="25">
        <v>21.879666666666669</v>
      </c>
      <c r="F27" s="25">
        <v>29.819333333333333</v>
      </c>
      <c r="G27" s="26">
        <v>24.157333333333337</v>
      </c>
      <c r="H27" s="28">
        <f t="shared" si="0"/>
        <v>-18.987681370028376</v>
      </c>
      <c r="I27" s="27">
        <f t="shared" si="3"/>
        <v>36.287877633723831</v>
      </c>
      <c r="J27" s="28">
        <f t="shared" si="1"/>
        <v>0.84071544336684323</v>
      </c>
      <c r="K27" s="27">
        <f t="shared" si="2"/>
        <v>1.2588583618996154</v>
      </c>
      <c r="L27" s="18"/>
    </row>
    <row r="28" spans="1:12">
      <c r="A28" s="16"/>
      <c r="B28" s="11" t="s">
        <v>19</v>
      </c>
      <c r="C28" s="25">
        <v>14.031666666666666</v>
      </c>
      <c r="D28" s="25">
        <v>16.665666666666667</v>
      </c>
      <c r="E28" s="25">
        <v>10.269333333333334</v>
      </c>
      <c r="F28" s="25">
        <v>16.457999999999998</v>
      </c>
      <c r="G28" s="26">
        <v>24.074999999999999</v>
      </c>
      <c r="H28" s="28">
        <f t="shared" si="0"/>
        <v>46.281443674808621</v>
      </c>
      <c r="I28" s="27">
        <f t="shared" si="3"/>
        <v>60.263567904440386</v>
      </c>
      <c r="J28" s="28">
        <f t="shared" si="1"/>
        <v>0.83785010620888412</v>
      </c>
      <c r="K28" s="27">
        <f t="shared" si="2"/>
        <v>0.69479390060622426</v>
      </c>
      <c r="L28" s="18"/>
    </row>
    <row r="29" spans="1:12">
      <c r="A29" s="16"/>
      <c r="B29" s="11" t="s">
        <v>12</v>
      </c>
      <c r="C29" s="25">
        <v>17.067666666666668</v>
      </c>
      <c r="D29" s="25">
        <v>21.155666666666665</v>
      </c>
      <c r="E29" s="25">
        <v>18.852999999999998</v>
      </c>
      <c r="F29" s="25">
        <v>21.800333333333331</v>
      </c>
      <c r="G29" s="26">
        <v>19.905333333333331</v>
      </c>
      <c r="H29" s="28">
        <f t="shared" si="0"/>
        <v>-8.692527637192093</v>
      </c>
      <c r="I29" s="27">
        <f t="shared" si="3"/>
        <v>15.633232553616573</v>
      </c>
      <c r="J29" s="28">
        <f t="shared" si="1"/>
        <v>0.69273876001896451</v>
      </c>
      <c r="K29" s="27">
        <f t="shared" si="2"/>
        <v>0.9203268095262217</v>
      </c>
      <c r="L29" s="18"/>
    </row>
    <row r="30" spans="1:12">
      <c r="A30" s="16"/>
      <c r="B30" s="11" t="s">
        <v>23</v>
      </c>
      <c r="C30" s="25">
        <v>17.893000000000001</v>
      </c>
      <c r="D30" s="25">
        <v>18.614999999999998</v>
      </c>
      <c r="E30" s="25">
        <v>13.730333333333334</v>
      </c>
      <c r="F30" s="25">
        <v>20.542333333333332</v>
      </c>
      <c r="G30" s="26">
        <v>19.285</v>
      </c>
      <c r="H30" s="28">
        <f t="shared" si="0"/>
        <v>-6.1206938517208265</v>
      </c>
      <c r="I30" s="27">
        <f t="shared" si="3"/>
        <v>49.612779490665424</v>
      </c>
      <c r="J30" s="28">
        <f t="shared" si="1"/>
        <v>0.67115012661426077</v>
      </c>
      <c r="K30" s="27">
        <f t="shared" si="2"/>
        <v>0.86721885430914614</v>
      </c>
      <c r="L30" s="18"/>
    </row>
    <row r="31" spans="1:12">
      <c r="A31" s="16"/>
      <c r="B31" s="11" t="s">
        <v>17</v>
      </c>
      <c r="C31" s="25">
        <v>19.388000000000002</v>
      </c>
      <c r="D31" s="25">
        <v>27.672333333333331</v>
      </c>
      <c r="E31" s="25">
        <v>26.64</v>
      </c>
      <c r="F31" s="25">
        <v>30.603333333333335</v>
      </c>
      <c r="G31" s="26">
        <v>17.708000000000002</v>
      </c>
      <c r="H31" s="28">
        <f t="shared" si="0"/>
        <v>-42.137022110881162</v>
      </c>
      <c r="I31" s="27">
        <f t="shared" si="3"/>
        <v>14.877377377377377</v>
      </c>
      <c r="J31" s="28">
        <f t="shared" si="1"/>
        <v>0.61626789951181393</v>
      </c>
      <c r="K31" s="27">
        <f t="shared" si="2"/>
        <v>1.2919558475038979</v>
      </c>
      <c r="L31" s="18"/>
    </row>
    <row r="32" spans="1:12">
      <c r="A32" s="16"/>
      <c r="B32" s="11" t="s">
        <v>16</v>
      </c>
      <c r="C32" s="25">
        <v>10.775666666666666</v>
      </c>
      <c r="D32" s="25">
        <v>12.885</v>
      </c>
      <c r="E32" s="25">
        <v>9.1723333333333343</v>
      </c>
      <c r="F32" s="25">
        <v>9.3533333333333335</v>
      </c>
      <c r="G32" s="26">
        <v>17.376999999999999</v>
      </c>
      <c r="H32" s="28">
        <f t="shared" si="0"/>
        <v>85.784034212401977</v>
      </c>
      <c r="I32" s="27">
        <f t="shared" si="3"/>
        <v>1.9733255805501893</v>
      </c>
      <c r="J32" s="28">
        <f t="shared" si="1"/>
        <v>0.60474854810350065</v>
      </c>
      <c r="K32" s="27">
        <f t="shared" si="2"/>
        <v>0.39486200937762089</v>
      </c>
      <c r="L32" s="18"/>
    </row>
    <row r="33" spans="1:14">
      <c r="A33" s="16"/>
      <c r="B33" s="11" t="s">
        <v>4</v>
      </c>
      <c r="C33" s="25">
        <v>13.827333333333334</v>
      </c>
      <c r="D33" s="25">
        <v>13.248666666666667</v>
      </c>
      <c r="E33" s="25">
        <v>10.110666666666665</v>
      </c>
      <c r="F33" s="25">
        <v>17.507000000000001</v>
      </c>
      <c r="G33" s="26">
        <v>16.126999999999999</v>
      </c>
      <c r="H33" s="28">
        <f t="shared" si="0"/>
        <v>-7.882561261209819</v>
      </c>
      <c r="I33" s="27">
        <f t="shared" si="3"/>
        <v>73.153765000659419</v>
      </c>
      <c r="J33" s="28">
        <f t="shared" si="1"/>
        <v>0.56124646574582238</v>
      </c>
      <c r="K33" s="27">
        <f t="shared" si="2"/>
        <v>0.73907867407419925</v>
      </c>
      <c r="L33" s="18"/>
    </row>
    <row r="34" spans="1:14">
      <c r="A34" s="16"/>
      <c r="B34" s="11" t="s">
        <v>14</v>
      </c>
      <c r="C34" s="25">
        <v>6.0493333333333332</v>
      </c>
      <c r="D34" s="25">
        <v>8.9933333333333341</v>
      </c>
      <c r="E34" s="25">
        <v>8.8876666666666662</v>
      </c>
      <c r="F34" s="25">
        <v>12.024000000000001</v>
      </c>
      <c r="G34" s="26">
        <v>13.061999999999999</v>
      </c>
      <c r="H34" s="28">
        <f t="shared" si="0"/>
        <v>8.6327345309381123</v>
      </c>
      <c r="I34" s="27">
        <f t="shared" si="3"/>
        <v>35.288602182800147</v>
      </c>
      <c r="J34" s="28">
        <f t="shared" si="1"/>
        <v>0.45457935980479519</v>
      </c>
      <c r="K34" s="27">
        <f t="shared" si="2"/>
        <v>0.50760735574731075</v>
      </c>
      <c r="L34" s="18"/>
    </row>
    <row r="35" spans="1:14">
      <c r="A35" s="16"/>
      <c r="B35" s="11" t="s">
        <v>18</v>
      </c>
      <c r="C35" s="25">
        <v>7.1863333333333337</v>
      </c>
      <c r="D35" s="25">
        <v>5.264333333333334</v>
      </c>
      <c r="E35" s="25">
        <v>6.6660000000000004</v>
      </c>
      <c r="F35" s="25">
        <v>4.3650000000000002</v>
      </c>
      <c r="G35" s="26">
        <v>10.833333333333334</v>
      </c>
      <c r="H35" s="28">
        <f t="shared" si="0"/>
        <v>148.18633066055747</v>
      </c>
      <c r="I35" s="27">
        <f t="shared" si="3"/>
        <v>-34.518451845184515</v>
      </c>
      <c r="J35" s="28">
        <f t="shared" si="1"/>
        <v>0.37701804709987863</v>
      </c>
      <c r="K35" s="27">
        <f t="shared" si="2"/>
        <v>0.18427362839629172</v>
      </c>
      <c r="L35" s="18"/>
    </row>
    <row r="36" spans="1:14">
      <c r="A36" s="16"/>
      <c r="B36" s="11" t="s">
        <v>7</v>
      </c>
      <c r="C36" s="25">
        <v>5.5713333333333326</v>
      </c>
      <c r="D36" s="25">
        <v>4.944</v>
      </c>
      <c r="E36" s="25">
        <v>2.6853333333333338</v>
      </c>
      <c r="F36" s="25">
        <v>2.3823333333333334</v>
      </c>
      <c r="G36" s="26">
        <v>3.8513333333333333</v>
      </c>
      <c r="H36" s="28">
        <f t="shared" si="0"/>
        <v>61.662235903176146</v>
      </c>
      <c r="I36" s="27">
        <f t="shared" si="3"/>
        <v>-11.283515392254229</v>
      </c>
      <c r="J36" s="28">
        <f t="shared" si="1"/>
        <v>0.1340328158828307</v>
      </c>
      <c r="K36" s="27">
        <f t="shared" si="2"/>
        <v>0.10057301429158434</v>
      </c>
      <c r="L36" s="18"/>
    </row>
    <row r="37" spans="1:14">
      <c r="A37" s="16"/>
      <c r="B37" s="11" t="s">
        <v>13</v>
      </c>
      <c r="C37" s="25">
        <v>2.6229999999999998</v>
      </c>
      <c r="D37" s="25">
        <v>1.4056666666666668</v>
      </c>
      <c r="E37" s="25">
        <v>2.0676666666666663</v>
      </c>
      <c r="F37" s="25">
        <v>1.8819999999999999</v>
      </c>
      <c r="G37" s="26">
        <v>2.8279999999999998</v>
      </c>
      <c r="H37" s="28">
        <f t="shared" si="0"/>
        <v>50.265674814027641</v>
      </c>
      <c r="I37" s="27">
        <f t="shared" si="3"/>
        <v>-8.9795260357891209</v>
      </c>
      <c r="J37" s="28">
        <f t="shared" si="1"/>
        <v>9.8419111126011385E-2</v>
      </c>
      <c r="K37" s="27">
        <f t="shared" si="2"/>
        <v>7.9450851922524851E-2</v>
      </c>
      <c r="L37" s="18"/>
    </row>
    <row r="38" spans="1:14">
      <c r="A38" s="16"/>
      <c r="B38" s="11" t="s">
        <v>15</v>
      </c>
      <c r="C38" s="25">
        <v>1.1623333333333334</v>
      </c>
      <c r="D38" s="25">
        <v>1.3706666666666667</v>
      </c>
      <c r="E38" s="25">
        <v>0.50966666666666671</v>
      </c>
      <c r="F38" s="25">
        <v>1.2713333333333334</v>
      </c>
      <c r="G38" s="26">
        <v>0.78500000000000003</v>
      </c>
      <c r="H38" s="28">
        <f t="shared" si="0"/>
        <v>-38.253801782905086</v>
      </c>
      <c r="I38" s="27">
        <f t="shared" si="3"/>
        <v>149.44408109875735</v>
      </c>
      <c r="J38" s="28">
        <f t="shared" si="1"/>
        <v>2.7319307720621973E-2</v>
      </c>
      <c r="K38" s="27">
        <f t="shared" si="2"/>
        <v>5.3670837625311697E-2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707.43433333333326</v>
      </c>
      <c r="D13" s="26">
        <v>696.58433333333335</v>
      </c>
      <c r="E13" s="26">
        <v>594.09</v>
      </c>
      <c r="F13" s="26">
        <v>905.81333333333316</v>
      </c>
      <c r="G13" s="26">
        <v>1039.432</v>
      </c>
      <c r="H13" s="28">
        <f t="shared" ref="H13:H39" si="0">IF(OR(OR(G13=0,F13=0),G13=""),"",(G13/F13-1)*100)</f>
        <v>14.751236457842708</v>
      </c>
      <c r="I13" s="27">
        <f>IF(OR(OR(G13=0,F13=0),F13=""),"",(F13/E13-1)*100)</f>
        <v>52.470725535412676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31</v>
      </c>
      <c r="C14" s="25">
        <f>C13-SUM(C15:C39)</f>
        <v>382.9323333333333</v>
      </c>
      <c r="D14" s="25">
        <f t="shared" ref="D14:G14" si="3">D13-SUM(D15:D39)</f>
        <v>342.70700000000016</v>
      </c>
      <c r="E14" s="25">
        <f t="shared" si="3"/>
        <v>243.23966666666661</v>
      </c>
      <c r="F14" s="25">
        <f t="shared" si="3"/>
        <v>420.46599999999989</v>
      </c>
      <c r="G14" s="26">
        <f t="shared" si="3"/>
        <v>437.93333333333351</v>
      </c>
      <c r="H14" s="28">
        <f t="shared" si="0"/>
        <v>4.1542796167427509</v>
      </c>
      <c r="I14" s="27">
        <f>IF(OR(OR(G14=0,F14=0),F14=""),"",(F14/E14-1)*100)</f>
        <v>72.860786138225819</v>
      </c>
      <c r="J14" s="28">
        <f t="shared" si="1"/>
        <v>42.1319849045761</v>
      </c>
      <c r="K14" s="27">
        <f t="shared" si="2"/>
        <v>46.418614578426755</v>
      </c>
      <c r="L14" s="18"/>
    </row>
    <row r="15" spans="1:15">
      <c r="A15" s="16"/>
      <c r="B15" s="12" t="s">
        <v>5</v>
      </c>
      <c r="C15" s="109">
        <v>95.364666666666665</v>
      </c>
      <c r="D15" s="109">
        <v>113.31400000000001</v>
      </c>
      <c r="E15" s="109">
        <v>140.74933333333334</v>
      </c>
      <c r="F15" s="109">
        <v>146.99566666666666</v>
      </c>
      <c r="G15" s="109">
        <v>270.16500000000002</v>
      </c>
      <c r="H15" s="50">
        <f t="shared" si="0"/>
        <v>83.791132164893753</v>
      </c>
      <c r="I15" s="36">
        <f t="shared" ref="I15:I39" si="4">IF(OR(OR(G15=0,F15=0),F15=""),"",(F15/E15-1)*100)</f>
        <v>4.4379132642428099</v>
      </c>
      <c r="J15" s="50">
        <f t="shared" si="1"/>
        <v>25.991599258056326</v>
      </c>
      <c r="K15" s="36">
        <f t="shared" si="2"/>
        <v>16.22803079368818</v>
      </c>
      <c r="L15" s="18"/>
      <c r="N15" s="23" t="s">
        <v>5</v>
      </c>
      <c r="O15" s="34">
        <f>J15</f>
        <v>25.991599258056326</v>
      </c>
    </row>
    <row r="16" spans="1:15">
      <c r="A16" s="16"/>
      <c r="B16" s="11" t="s">
        <v>25</v>
      </c>
      <c r="C16" s="55">
        <v>39.504333333333335</v>
      </c>
      <c r="D16" s="55">
        <v>50.505333333333333</v>
      </c>
      <c r="E16" s="55">
        <v>62.083666666666659</v>
      </c>
      <c r="F16" s="55">
        <v>101.62266666666666</v>
      </c>
      <c r="G16" s="56">
        <v>105.33499999999999</v>
      </c>
      <c r="H16" s="28">
        <f t="shared" si="0"/>
        <v>3.6530564047390968</v>
      </c>
      <c r="I16" s="27">
        <f t="shared" si="4"/>
        <v>63.686637924091684</v>
      </c>
      <c r="J16" s="28">
        <f t="shared" si="1"/>
        <v>10.133900053105926</v>
      </c>
      <c r="K16" s="27">
        <f t="shared" si="2"/>
        <v>11.218941356570891</v>
      </c>
      <c r="L16" s="18"/>
      <c r="N16" s="23" t="s">
        <v>40</v>
      </c>
      <c r="O16" s="34">
        <f>100-O15</f>
        <v>74.008400741943674</v>
      </c>
    </row>
    <row r="17" spans="1:12">
      <c r="A17" s="16"/>
      <c r="B17" s="11" t="s">
        <v>26</v>
      </c>
      <c r="C17" s="25">
        <v>53.695</v>
      </c>
      <c r="D17" s="25">
        <v>53.033999999999999</v>
      </c>
      <c r="E17" s="25">
        <v>52.387999999999998</v>
      </c>
      <c r="F17" s="25">
        <v>87.056333333333328</v>
      </c>
      <c r="G17" s="26">
        <v>57.375333333333323</v>
      </c>
      <c r="H17" s="28">
        <f t="shared" si="0"/>
        <v>-34.094015752252382</v>
      </c>
      <c r="I17" s="27">
        <f t="shared" si="4"/>
        <v>66.176096307042314</v>
      </c>
      <c r="J17" s="28">
        <f t="shared" si="1"/>
        <v>5.5198736745966377</v>
      </c>
      <c r="K17" s="27">
        <f t="shared" si="2"/>
        <v>9.6108469736222339</v>
      </c>
      <c r="L17" s="18"/>
    </row>
    <row r="18" spans="1:12">
      <c r="A18" s="16"/>
      <c r="B18" s="11" t="s">
        <v>21</v>
      </c>
      <c r="C18" s="25">
        <v>8.3416666666666668</v>
      </c>
      <c r="D18" s="25">
        <v>9.4703333333333344</v>
      </c>
      <c r="E18" s="25">
        <v>3.7256666666666667</v>
      </c>
      <c r="F18" s="25">
        <v>18.423999999999999</v>
      </c>
      <c r="G18" s="26">
        <v>25.343666666666664</v>
      </c>
      <c r="H18" s="28">
        <f t="shared" si="0"/>
        <v>37.557895498624958</v>
      </c>
      <c r="I18" s="27">
        <f t="shared" si="4"/>
        <v>394.51552294891297</v>
      </c>
      <c r="J18" s="28">
        <f t="shared" si="1"/>
        <v>2.4382226703302057</v>
      </c>
      <c r="K18" s="27">
        <f t="shared" si="2"/>
        <v>2.0339731512011308</v>
      </c>
      <c r="L18" s="18"/>
    </row>
    <row r="19" spans="1:12">
      <c r="A19" s="16"/>
      <c r="B19" s="11" t="s">
        <v>22</v>
      </c>
      <c r="C19" s="25">
        <v>8.2946666666666662</v>
      </c>
      <c r="D19" s="25">
        <v>15.160666666666666</v>
      </c>
      <c r="E19" s="25">
        <v>8.1936666666666671</v>
      </c>
      <c r="F19" s="25">
        <v>13.880333333333335</v>
      </c>
      <c r="G19" s="26">
        <v>18.739999999999998</v>
      </c>
      <c r="H19" s="28">
        <f t="shared" si="0"/>
        <v>35.011166878797304</v>
      </c>
      <c r="I19" s="27">
        <f t="shared" si="4"/>
        <v>69.403197591635831</v>
      </c>
      <c r="J19" s="28">
        <f t="shared" si="1"/>
        <v>1.8029077419205872</v>
      </c>
      <c r="K19" s="27">
        <f t="shared" si="2"/>
        <v>1.5323613400847862</v>
      </c>
      <c r="L19" s="18"/>
    </row>
    <row r="20" spans="1:12">
      <c r="A20" s="16"/>
      <c r="B20" s="11" t="s">
        <v>27</v>
      </c>
      <c r="C20" s="25">
        <v>20.117666666666668</v>
      </c>
      <c r="D20" s="25">
        <v>12.908999999999999</v>
      </c>
      <c r="E20" s="25">
        <v>12.045666666666667</v>
      </c>
      <c r="F20" s="25">
        <v>8.4909999999999997</v>
      </c>
      <c r="G20" s="26">
        <v>18.702333333333332</v>
      </c>
      <c r="H20" s="28">
        <f t="shared" si="0"/>
        <v>120.26066815844226</v>
      </c>
      <c r="I20" s="27">
        <f t="shared" si="4"/>
        <v>-29.509920580014949</v>
      </c>
      <c r="J20" s="28">
        <f t="shared" si="1"/>
        <v>1.7992839679106791</v>
      </c>
      <c r="K20" s="27">
        <f t="shared" si="2"/>
        <v>0.93738960197833276</v>
      </c>
      <c r="L20" s="18"/>
    </row>
    <row r="21" spans="1:12">
      <c r="A21" s="16"/>
      <c r="B21" s="11" t="s">
        <v>11</v>
      </c>
      <c r="C21" s="25">
        <v>7.0250000000000004</v>
      </c>
      <c r="D21" s="25">
        <v>5.1980000000000004</v>
      </c>
      <c r="E21" s="25">
        <v>7.165</v>
      </c>
      <c r="F21" s="25">
        <v>11.783666666666667</v>
      </c>
      <c r="G21" s="26">
        <v>15.535</v>
      </c>
      <c r="H21" s="28">
        <f t="shared" si="0"/>
        <v>31.835025883284771</v>
      </c>
      <c r="I21" s="27">
        <f t="shared" si="4"/>
        <v>64.46150267504072</v>
      </c>
      <c r="J21" s="28">
        <f t="shared" si="1"/>
        <v>1.4945662631129308</v>
      </c>
      <c r="K21" s="27">
        <f t="shared" si="2"/>
        <v>1.3008934879886955</v>
      </c>
      <c r="L21" s="18"/>
    </row>
    <row r="22" spans="1:12">
      <c r="A22" s="16"/>
      <c r="B22" s="11" t="s">
        <v>8</v>
      </c>
      <c r="C22" s="25">
        <v>13.852666666666666</v>
      </c>
      <c r="D22" s="25">
        <v>17.034000000000002</v>
      </c>
      <c r="E22" s="25">
        <v>14.554666666666668</v>
      </c>
      <c r="F22" s="25">
        <v>21.073333333333334</v>
      </c>
      <c r="G22" s="26">
        <v>14.962666666666665</v>
      </c>
      <c r="H22" s="28">
        <f t="shared" si="0"/>
        <v>-28.997152799746928</v>
      </c>
      <c r="I22" s="27">
        <f t="shared" si="4"/>
        <v>44.787467936973236</v>
      </c>
      <c r="J22" s="28">
        <f t="shared" si="1"/>
        <v>1.4395041394402583</v>
      </c>
      <c r="K22" s="27">
        <f t="shared" si="2"/>
        <v>2.3264543099387662</v>
      </c>
      <c r="L22" s="18"/>
    </row>
    <row r="23" spans="1:12">
      <c r="A23" s="16"/>
      <c r="B23" s="11" t="s">
        <v>24</v>
      </c>
      <c r="C23" s="25">
        <v>9.4090000000000007</v>
      </c>
      <c r="D23" s="25">
        <v>5.6706666666666665</v>
      </c>
      <c r="E23" s="25">
        <v>7.3369999999999997</v>
      </c>
      <c r="F23" s="25">
        <v>10.484</v>
      </c>
      <c r="G23" s="26">
        <v>12.113</v>
      </c>
      <c r="H23" s="28">
        <f t="shared" si="0"/>
        <v>15.537962609690958</v>
      </c>
      <c r="I23" s="27">
        <f t="shared" si="4"/>
        <v>42.892190268502127</v>
      </c>
      <c r="J23" s="28">
        <f t="shared" si="1"/>
        <v>1.1653479977526187</v>
      </c>
      <c r="K23" s="27">
        <f t="shared" si="2"/>
        <v>1.157412859161564</v>
      </c>
      <c r="L23" s="18"/>
    </row>
    <row r="24" spans="1:12">
      <c r="A24" s="16"/>
      <c r="B24" s="11" t="s">
        <v>10</v>
      </c>
      <c r="C24" s="25">
        <v>5.4116666666666662</v>
      </c>
      <c r="D24" s="25">
        <v>9.3896666666666651</v>
      </c>
      <c r="E24" s="25">
        <v>6.2583333333333329</v>
      </c>
      <c r="F24" s="25">
        <v>6.5609999999999999</v>
      </c>
      <c r="G24" s="26">
        <v>11.595333333333334</v>
      </c>
      <c r="H24" s="28">
        <f t="shared" si="0"/>
        <v>76.731189351216813</v>
      </c>
      <c r="I24" s="27">
        <f t="shared" si="4"/>
        <v>4.836218375499346</v>
      </c>
      <c r="J24" s="28">
        <f t="shared" si="1"/>
        <v>1.1155451567137951</v>
      </c>
      <c r="K24" s="27">
        <f t="shared" si="2"/>
        <v>0.72432142016015089</v>
      </c>
      <c r="L24" s="18"/>
    </row>
    <row r="25" spans="1:12">
      <c r="A25" s="16"/>
      <c r="B25" s="11" t="s">
        <v>23</v>
      </c>
      <c r="C25" s="25">
        <v>6.9140000000000006</v>
      </c>
      <c r="D25" s="25">
        <v>7.9230000000000009</v>
      </c>
      <c r="E25" s="25">
        <v>4.5066666666666668</v>
      </c>
      <c r="F25" s="25">
        <v>8.5840000000000014</v>
      </c>
      <c r="G25" s="26">
        <v>6.5326666666666666</v>
      </c>
      <c r="H25" s="28">
        <f t="shared" si="0"/>
        <v>-23.897173035104082</v>
      </c>
      <c r="I25" s="27">
        <f t="shared" si="4"/>
        <v>90.473372781065109</v>
      </c>
      <c r="J25" s="28">
        <f t="shared" si="1"/>
        <v>0.62848427474492485</v>
      </c>
      <c r="K25" s="27">
        <f t="shared" si="2"/>
        <v>0.94765661799340595</v>
      </c>
      <c r="L25" s="18"/>
    </row>
    <row r="26" spans="1:12">
      <c r="A26" s="16"/>
      <c r="B26" s="11" t="s">
        <v>4</v>
      </c>
      <c r="C26" s="25">
        <v>6.0783333333333331</v>
      </c>
      <c r="D26" s="25">
        <v>5.9660000000000002</v>
      </c>
      <c r="E26" s="25">
        <v>4.573999999999999</v>
      </c>
      <c r="F26" s="25">
        <v>9.261000000000001</v>
      </c>
      <c r="G26" s="26">
        <v>6.1296666666666679</v>
      </c>
      <c r="H26" s="28">
        <f t="shared" si="0"/>
        <v>-33.812043335852849</v>
      </c>
      <c r="I26" s="27">
        <f t="shared" si="4"/>
        <v>102.47048535198959</v>
      </c>
      <c r="J26" s="28">
        <f t="shared" si="1"/>
        <v>0.58971309971856434</v>
      </c>
      <c r="K26" s="27">
        <f t="shared" si="2"/>
        <v>1.0223960786622708</v>
      </c>
      <c r="L26" s="18"/>
    </row>
    <row r="27" spans="1:12">
      <c r="A27" s="16"/>
      <c r="B27" s="11" t="s">
        <v>20</v>
      </c>
      <c r="C27" s="25">
        <v>7.2873333333333337</v>
      </c>
      <c r="D27" s="25">
        <v>5.3689999999999998</v>
      </c>
      <c r="E27" s="25">
        <v>2.3236666666666665</v>
      </c>
      <c r="F27" s="25">
        <v>10.372666666666667</v>
      </c>
      <c r="G27" s="26">
        <v>5.907</v>
      </c>
      <c r="H27" s="28">
        <f t="shared" si="0"/>
        <v>-43.052252715470154</v>
      </c>
      <c r="I27" s="27">
        <f t="shared" si="4"/>
        <v>346.39219624157232</v>
      </c>
      <c r="J27" s="28">
        <f t="shared" si="1"/>
        <v>0.56829114362459499</v>
      </c>
      <c r="K27" s="27">
        <f t="shared" si="2"/>
        <v>1.1451218794159213</v>
      </c>
      <c r="L27" s="18"/>
    </row>
    <row r="28" spans="1:12">
      <c r="A28" s="16"/>
      <c r="B28" s="11" t="s">
        <v>12</v>
      </c>
      <c r="C28" s="25">
        <v>6.9039999999999999</v>
      </c>
      <c r="D28" s="25">
        <v>7.2563333333333331</v>
      </c>
      <c r="E28" s="25">
        <v>3.4033333333333338</v>
      </c>
      <c r="F28" s="25">
        <v>8.3216666666666672</v>
      </c>
      <c r="G28" s="26">
        <v>5.3483333333333327</v>
      </c>
      <c r="H28" s="28">
        <f t="shared" si="0"/>
        <v>-35.730022030843188</v>
      </c>
      <c r="I28" s="27">
        <f t="shared" si="4"/>
        <v>144.51518119490694</v>
      </c>
      <c r="J28" s="28">
        <f t="shared" si="1"/>
        <v>0.5145438406103845</v>
      </c>
      <c r="K28" s="27">
        <f t="shared" si="2"/>
        <v>0.91869553697597772</v>
      </c>
      <c r="L28" s="18"/>
    </row>
    <row r="29" spans="1:12">
      <c r="A29" s="16"/>
      <c r="B29" s="11" t="s">
        <v>9</v>
      </c>
      <c r="C29" s="25">
        <v>5.8693333333333335</v>
      </c>
      <c r="D29" s="25">
        <v>5.8393333333333333</v>
      </c>
      <c r="E29" s="25">
        <v>4.3896666666666668</v>
      </c>
      <c r="F29" s="25">
        <v>2.7916666666666665</v>
      </c>
      <c r="G29" s="26">
        <v>5.2656666666666672</v>
      </c>
      <c r="H29" s="28">
        <f t="shared" si="0"/>
        <v>88.620895522388082</v>
      </c>
      <c r="I29" s="27">
        <f t="shared" si="4"/>
        <v>-36.403675298048455</v>
      </c>
      <c r="J29" s="28">
        <f t="shared" si="1"/>
        <v>0.50659077906651584</v>
      </c>
      <c r="K29" s="27">
        <f t="shared" si="2"/>
        <v>0.30819447715496945</v>
      </c>
      <c r="L29" s="18"/>
    </row>
    <row r="30" spans="1:12">
      <c r="A30" s="16"/>
      <c r="B30" s="11" t="s">
        <v>19</v>
      </c>
      <c r="C30" s="25">
        <v>3.8646666666666665</v>
      </c>
      <c r="D30" s="25">
        <v>3.0026666666666668</v>
      </c>
      <c r="E30" s="25">
        <v>0.7673333333333332</v>
      </c>
      <c r="F30" s="25">
        <v>0.96499999999999997</v>
      </c>
      <c r="G30" s="26">
        <v>4.9743333333333331</v>
      </c>
      <c r="H30" s="28">
        <f t="shared" si="0"/>
        <v>415.47495682210706</v>
      </c>
      <c r="I30" s="27">
        <f t="shared" si="4"/>
        <v>25.760208514335382</v>
      </c>
      <c r="J30" s="28">
        <f t="shared" si="1"/>
        <v>0.47856265088368777</v>
      </c>
      <c r="K30" s="27">
        <f t="shared" si="2"/>
        <v>0.10653409090909093</v>
      </c>
      <c r="L30" s="18"/>
    </row>
    <row r="31" spans="1:12">
      <c r="A31" s="16"/>
      <c r="B31" s="11" t="s">
        <v>17</v>
      </c>
      <c r="C31" s="25">
        <v>5.4473333333333338</v>
      </c>
      <c r="D31" s="25">
        <v>7.163333333333334</v>
      </c>
      <c r="E31" s="25">
        <v>3.8806666666666665</v>
      </c>
      <c r="F31" s="25">
        <v>6.0106666666666664</v>
      </c>
      <c r="G31" s="26">
        <v>3.9039999999999999</v>
      </c>
      <c r="H31" s="28">
        <f t="shared" si="0"/>
        <v>-35.048802129547475</v>
      </c>
      <c r="I31" s="27">
        <f t="shared" si="4"/>
        <v>54.887476378629096</v>
      </c>
      <c r="J31" s="28">
        <f t="shared" si="1"/>
        <v>0.37558974516851507</v>
      </c>
      <c r="K31" s="27">
        <f t="shared" si="2"/>
        <v>0.66356570890249655</v>
      </c>
      <c r="L31" s="18"/>
    </row>
    <row r="32" spans="1:12">
      <c r="A32" s="16"/>
      <c r="B32" s="11" t="s">
        <v>6</v>
      </c>
      <c r="C32" s="25">
        <v>8.5646666666666675</v>
      </c>
      <c r="D32" s="25">
        <v>8.0563333333333329</v>
      </c>
      <c r="E32" s="25">
        <v>4.72</v>
      </c>
      <c r="F32" s="25">
        <v>5.8550000000000004</v>
      </c>
      <c r="G32" s="26">
        <v>3.3536666666666668</v>
      </c>
      <c r="H32" s="28">
        <f t="shared" si="0"/>
        <v>-42.721320808425844</v>
      </c>
      <c r="I32" s="27">
        <f t="shared" si="4"/>
        <v>24.046610169491544</v>
      </c>
      <c r="J32" s="28">
        <f t="shared" si="1"/>
        <v>0.32264416206800128</v>
      </c>
      <c r="K32" s="27">
        <f t="shared" si="2"/>
        <v>0.64638041686293002</v>
      </c>
      <c r="L32" s="18"/>
    </row>
    <row r="33" spans="1:15">
      <c r="A33" s="16"/>
      <c r="B33" s="11" t="s">
        <v>16</v>
      </c>
      <c r="C33" s="25">
        <v>4.08</v>
      </c>
      <c r="D33" s="25">
        <v>4.2476666666666665</v>
      </c>
      <c r="E33" s="25">
        <v>1.8293333333333333</v>
      </c>
      <c r="F33" s="25">
        <v>1.8733333333333333</v>
      </c>
      <c r="G33" s="26">
        <v>3.2146666666666666</v>
      </c>
      <c r="H33" s="28">
        <f t="shared" si="0"/>
        <v>71.60142348754448</v>
      </c>
      <c r="I33" s="27">
        <f t="shared" si="4"/>
        <v>2.4052478134110711</v>
      </c>
      <c r="J33" s="28">
        <f t="shared" si="1"/>
        <v>0.30927147390754434</v>
      </c>
      <c r="K33" s="27">
        <f t="shared" si="2"/>
        <v>0.20681229392369291</v>
      </c>
      <c r="L33" s="18"/>
    </row>
    <row r="34" spans="1:15">
      <c r="A34" s="16"/>
      <c r="B34" s="11" t="s">
        <v>18</v>
      </c>
      <c r="C34" s="25">
        <v>3.1080000000000001</v>
      </c>
      <c r="D34" s="25">
        <v>2.0256666666666665</v>
      </c>
      <c r="E34" s="25">
        <v>1.8193333333333335</v>
      </c>
      <c r="F34" s="25">
        <v>1.1103333333333334</v>
      </c>
      <c r="G34" s="26">
        <v>2.7403333333333335</v>
      </c>
      <c r="H34" s="28">
        <f t="shared" si="0"/>
        <v>146.80276193335337</v>
      </c>
      <c r="I34" s="27">
        <f t="shared" si="4"/>
        <v>-38.970318798094539</v>
      </c>
      <c r="J34" s="28">
        <f t="shared" si="1"/>
        <v>0.26363757641994218</v>
      </c>
      <c r="K34" s="27">
        <f t="shared" si="2"/>
        <v>0.12257860339142726</v>
      </c>
      <c r="L34" s="18"/>
    </row>
    <row r="35" spans="1:15">
      <c r="A35" s="16"/>
      <c r="B35" s="11" t="s">
        <v>14</v>
      </c>
      <c r="C35" s="25">
        <v>1.8746666666666669</v>
      </c>
      <c r="D35" s="25">
        <v>3.2239999999999998</v>
      </c>
      <c r="E35" s="25">
        <v>2.6943333333333332</v>
      </c>
      <c r="F35" s="25">
        <v>2.938333333333333</v>
      </c>
      <c r="G35" s="26">
        <v>2.6739999999999999</v>
      </c>
      <c r="H35" s="28">
        <f t="shared" si="0"/>
        <v>-8.9960294951786697</v>
      </c>
      <c r="I35" s="27">
        <f t="shared" si="4"/>
        <v>9.0560435481875423</v>
      </c>
      <c r="J35" s="28">
        <f t="shared" si="1"/>
        <v>0.25725588590691839</v>
      </c>
      <c r="K35" s="27">
        <f t="shared" si="2"/>
        <v>0.32438618699952898</v>
      </c>
      <c r="L35" s="18"/>
    </row>
    <row r="36" spans="1:15">
      <c r="A36" s="16"/>
      <c r="B36" s="11" t="s">
        <v>7</v>
      </c>
      <c r="C36" s="25">
        <v>2.3363333333333336</v>
      </c>
      <c r="D36" s="25">
        <v>1.5246666666666666</v>
      </c>
      <c r="E36" s="25">
        <v>0.91833333333333333</v>
      </c>
      <c r="F36" s="25">
        <v>0.246</v>
      </c>
      <c r="G36" s="26">
        <v>0.79733333333333334</v>
      </c>
      <c r="H36" s="28">
        <f t="shared" si="0"/>
        <v>224.11924119241192</v>
      </c>
      <c r="I36" s="27">
        <f t="shared" si="4"/>
        <v>-73.212341197822141</v>
      </c>
      <c r="J36" s="28">
        <f t="shared" si="1"/>
        <v>7.6708561342476778E-2</v>
      </c>
      <c r="K36" s="27">
        <f t="shared" si="2"/>
        <v>2.7157913330193129E-2</v>
      </c>
      <c r="L36" s="18"/>
    </row>
    <row r="37" spans="1:15">
      <c r="A37" s="16"/>
      <c r="B37" s="11" t="s">
        <v>13</v>
      </c>
      <c r="C37" s="25">
        <v>0.85599999999999998</v>
      </c>
      <c r="D37" s="25">
        <v>0.21366666666666667</v>
      </c>
      <c r="E37" s="25">
        <v>0.40566666666666668</v>
      </c>
      <c r="F37" s="25">
        <v>0.31566666666666671</v>
      </c>
      <c r="G37" s="26">
        <v>0.54266666666666663</v>
      </c>
      <c r="H37" s="28">
        <f t="shared" si="0"/>
        <v>71.911298838437148</v>
      </c>
      <c r="I37" s="27">
        <f t="shared" si="4"/>
        <v>-22.18570254724732</v>
      </c>
      <c r="J37" s="28">
        <f t="shared" si="1"/>
        <v>5.2208000779913132E-2</v>
      </c>
      <c r="K37" s="27">
        <f t="shared" si="2"/>
        <v>3.4848975506358931E-2</v>
      </c>
      <c r="L37" s="18"/>
    </row>
    <row r="38" spans="1:15">
      <c r="A38" s="16"/>
      <c r="B38" s="11" t="s">
        <v>15</v>
      </c>
      <c r="C38" s="158">
        <v>0.30099999999999999</v>
      </c>
      <c r="D38" s="158">
        <v>0.38</v>
      </c>
      <c r="E38" s="158">
        <v>0.11699999999999999</v>
      </c>
      <c r="F38" s="158">
        <v>0.33</v>
      </c>
      <c r="G38" s="159">
        <v>0.247</v>
      </c>
      <c r="H38" s="160">
        <f t="shared" si="0"/>
        <v>-25.151515151515159</v>
      </c>
      <c r="I38" s="161">
        <f t="shared" si="4"/>
        <v>182.05128205128207</v>
      </c>
      <c r="J38" s="160">
        <f t="shared" si="1"/>
        <v>2.3762978241962916E-2</v>
      </c>
      <c r="K38" s="161">
        <f t="shared" si="2"/>
        <v>3.6431347150259079E-2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B39" sqref="B3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866.62299999999993</v>
      </c>
      <c r="D13" s="26">
        <v>1072.873</v>
      </c>
      <c r="E13" s="26">
        <v>1016.513</v>
      </c>
      <c r="F13" s="26">
        <v>1259.7936666666667</v>
      </c>
      <c r="G13" s="26">
        <v>1575.6623333333334</v>
      </c>
      <c r="H13" s="28">
        <f t="shared" ref="H13:H38" si="0">IF(OR(OR(G13=0,F13=0),G13=""),"",(G13/F13-1)*100)</f>
        <v>25.073047676325832</v>
      </c>
      <c r="I13" s="27">
        <f>IF(OR(OR(G13=0,F13=0),F13=""),"",(F13/E13-1)*100)</f>
        <v>23.932863295075091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361.92833333333334</v>
      </c>
      <c r="D14" s="25">
        <f>D13-SUM(D15:D38)</f>
        <v>428.76900000000012</v>
      </c>
      <c r="E14" s="25">
        <f>E13-SUM(E15:E38)</f>
        <v>317.38966666666681</v>
      </c>
      <c r="F14" s="25">
        <f>F13-SUM(F15:F38)</f>
        <v>453.97333333333313</v>
      </c>
      <c r="G14" s="26">
        <f>G13-SUM(G15:G38)</f>
        <v>636.06166666666684</v>
      </c>
      <c r="H14" s="28">
        <f t="shared" si="0"/>
        <v>40.109918350564008</v>
      </c>
      <c r="I14" s="27">
        <f>IF(OR(OR(G14=0,F14=0),F14=""),"",(F14/E14-1)*100)</f>
        <v>43.033432090311564</v>
      </c>
      <c r="J14" s="28">
        <f t="shared" si="1"/>
        <v>40.367891851617117</v>
      </c>
      <c r="K14" s="27">
        <f t="shared" si="2"/>
        <v>36.035530686109688</v>
      </c>
      <c r="L14" s="18"/>
    </row>
    <row r="15" spans="1:15">
      <c r="A15" s="16"/>
      <c r="B15" s="12" t="s">
        <v>5</v>
      </c>
      <c r="C15" s="109">
        <v>161.99466666666669</v>
      </c>
      <c r="D15" s="109">
        <v>235.25966666666667</v>
      </c>
      <c r="E15" s="109">
        <v>356.76066666666662</v>
      </c>
      <c r="F15" s="109">
        <v>269.79033333333336</v>
      </c>
      <c r="G15" s="109">
        <v>370.71866666666665</v>
      </c>
      <c r="H15" s="50">
        <f t="shared" si="0"/>
        <v>37.4099146127054</v>
      </c>
      <c r="I15" s="36">
        <f t="shared" ref="I15:I38" si="3">IF(OR(OR(G15=0,F15=0),F15=""),"",(F15/E15-1)*100)</f>
        <v>-24.377780809169902</v>
      </c>
      <c r="J15" s="50">
        <f t="shared" si="1"/>
        <v>23.527798997543254</v>
      </c>
      <c r="K15" s="36">
        <f t="shared" si="2"/>
        <v>21.415438136562575</v>
      </c>
      <c r="L15" s="18"/>
      <c r="N15" s="23" t="s">
        <v>5</v>
      </c>
      <c r="O15" s="34">
        <f>J15</f>
        <v>23.527798997543254</v>
      </c>
    </row>
    <row r="16" spans="1:15">
      <c r="A16" s="16"/>
      <c r="B16" s="11" t="s">
        <v>25</v>
      </c>
      <c r="C16" s="55">
        <v>50.956999999999994</v>
      </c>
      <c r="D16" s="55">
        <v>70.202333333333328</v>
      </c>
      <c r="E16" s="55">
        <v>79.851333333333343</v>
      </c>
      <c r="F16" s="55">
        <v>134.52799999999999</v>
      </c>
      <c r="G16" s="56">
        <v>152.79300000000001</v>
      </c>
      <c r="H16" s="28">
        <f t="shared" si="0"/>
        <v>13.577099191246432</v>
      </c>
      <c r="I16" s="27">
        <f t="shared" si="3"/>
        <v>68.473079138732771</v>
      </c>
      <c r="J16" s="28">
        <f t="shared" si="1"/>
        <v>9.6970649591378191</v>
      </c>
      <c r="K16" s="27">
        <f t="shared" si="2"/>
        <v>10.678574083957134</v>
      </c>
      <c r="L16" s="18"/>
      <c r="N16" s="23" t="s">
        <v>40</v>
      </c>
      <c r="O16" s="34">
        <f>100-O15</f>
        <v>76.472201002456742</v>
      </c>
    </row>
    <row r="17" spans="1:12">
      <c r="A17" s="16"/>
      <c r="B17" s="11" t="s">
        <v>26</v>
      </c>
      <c r="C17" s="25">
        <v>65.451666666666668</v>
      </c>
      <c r="D17" s="25">
        <v>82.463999999999999</v>
      </c>
      <c r="E17" s="25">
        <v>75.423999999999992</v>
      </c>
      <c r="F17" s="25">
        <v>125.29733333333333</v>
      </c>
      <c r="G17" s="26">
        <v>95.009</v>
      </c>
      <c r="H17" s="28">
        <f t="shared" si="0"/>
        <v>-24.1731667606653</v>
      </c>
      <c r="I17" s="27">
        <f t="shared" si="3"/>
        <v>66.123957007495406</v>
      </c>
      <c r="J17" s="28">
        <f t="shared" si="1"/>
        <v>6.029781761616861</v>
      </c>
      <c r="K17" s="27">
        <f t="shared" si="2"/>
        <v>9.9458615048337276</v>
      </c>
      <c r="L17" s="18"/>
    </row>
    <row r="18" spans="1:12">
      <c r="A18" s="16"/>
      <c r="B18" s="11" t="s">
        <v>21</v>
      </c>
      <c r="C18" s="25">
        <v>14.981666666666667</v>
      </c>
      <c r="D18" s="25">
        <v>17.028333333333332</v>
      </c>
      <c r="E18" s="25">
        <v>16.780666666666669</v>
      </c>
      <c r="F18" s="25">
        <v>38.306666666666672</v>
      </c>
      <c r="G18" s="26">
        <v>53.21</v>
      </c>
      <c r="H18" s="28">
        <f t="shared" si="0"/>
        <v>38.905325443786978</v>
      </c>
      <c r="I18" s="27">
        <f t="shared" si="3"/>
        <v>128.27857455007751</v>
      </c>
      <c r="J18" s="28">
        <f t="shared" si="1"/>
        <v>3.3769925747627396</v>
      </c>
      <c r="K18" s="27">
        <f t="shared" si="2"/>
        <v>3.040709576515308</v>
      </c>
      <c r="L18" s="18"/>
    </row>
    <row r="19" spans="1:12">
      <c r="A19" s="16"/>
      <c r="B19" s="11" t="s">
        <v>27</v>
      </c>
      <c r="C19" s="25">
        <v>39.550999999999995</v>
      </c>
      <c r="D19" s="25">
        <v>26.696333333333332</v>
      </c>
      <c r="E19" s="25">
        <v>11.134</v>
      </c>
      <c r="F19" s="25">
        <v>32.322000000000003</v>
      </c>
      <c r="G19" s="26">
        <v>34.905000000000001</v>
      </c>
      <c r="H19" s="28">
        <f t="shared" si="0"/>
        <v>7.9914609244477353</v>
      </c>
      <c r="I19" s="27">
        <f t="shared" si="3"/>
        <v>190.29998203700382</v>
      </c>
      <c r="J19" s="28">
        <f t="shared" si="1"/>
        <v>2.2152588953597716</v>
      </c>
      <c r="K19" s="27">
        <f t="shared" si="2"/>
        <v>2.5656582387433287</v>
      </c>
      <c r="L19" s="18"/>
    </row>
    <row r="20" spans="1:12">
      <c r="A20" s="16"/>
      <c r="B20" s="11" t="s">
        <v>22</v>
      </c>
      <c r="C20" s="25">
        <v>13.186</v>
      </c>
      <c r="D20" s="25">
        <v>20.607333333333333</v>
      </c>
      <c r="E20" s="25">
        <v>14.487333333333334</v>
      </c>
      <c r="F20" s="25">
        <v>17.465</v>
      </c>
      <c r="G20" s="26">
        <v>29.090666666666664</v>
      </c>
      <c r="H20" s="28">
        <f t="shared" si="0"/>
        <v>66.565511976333596</v>
      </c>
      <c r="I20" s="27">
        <f t="shared" si="3"/>
        <v>20.553587041553545</v>
      </c>
      <c r="J20" s="28">
        <f t="shared" si="1"/>
        <v>1.8462500531522505</v>
      </c>
      <c r="K20" s="27">
        <f t="shared" si="2"/>
        <v>1.3863381331493172</v>
      </c>
      <c r="L20" s="18"/>
    </row>
    <row r="21" spans="1:12">
      <c r="A21" s="16"/>
      <c r="B21" s="11" t="s">
        <v>19</v>
      </c>
      <c r="C21" s="25">
        <v>10.710666666666668</v>
      </c>
      <c r="D21" s="25">
        <v>12.973666666666666</v>
      </c>
      <c r="E21" s="25">
        <v>8.2883333333333322</v>
      </c>
      <c r="F21" s="25">
        <v>14.544666666666666</v>
      </c>
      <c r="G21" s="26">
        <v>21.185999999999996</v>
      </c>
      <c r="H21" s="28">
        <f t="shared" si="0"/>
        <v>45.661640005500281</v>
      </c>
      <c r="I21" s="27">
        <f t="shared" si="3"/>
        <v>75.48361150211143</v>
      </c>
      <c r="J21" s="28">
        <f t="shared" si="1"/>
        <v>1.3445774232084833</v>
      </c>
      <c r="K21" s="27">
        <f t="shared" si="2"/>
        <v>1.1545276858829527</v>
      </c>
      <c r="L21" s="18"/>
    </row>
    <row r="22" spans="1:12">
      <c r="A22" s="16"/>
      <c r="B22" s="11" t="s">
        <v>10</v>
      </c>
      <c r="C22" s="25">
        <v>9.782</v>
      </c>
      <c r="D22" s="25">
        <v>13.139000000000001</v>
      </c>
      <c r="E22" s="25">
        <v>12.804333333333332</v>
      </c>
      <c r="F22" s="25">
        <v>18.206333333333333</v>
      </c>
      <c r="G22" s="26">
        <v>19.334666666666667</v>
      </c>
      <c r="H22" s="28">
        <f t="shared" si="0"/>
        <v>6.1974770684194214</v>
      </c>
      <c r="I22" s="27">
        <f t="shared" si="3"/>
        <v>42.188842319006589</v>
      </c>
      <c r="J22" s="28">
        <f t="shared" si="1"/>
        <v>1.2270818599670359</v>
      </c>
      <c r="K22" s="27">
        <f t="shared" si="2"/>
        <v>1.4451837483439749</v>
      </c>
      <c r="L22" s="18"/>
    </row>
    <row r="23" spans="1:12">
      <c r="A23" s="16"/>
      <c r="B23" s="11" t="s">
        <v>8</v>
      </c>
      <c r="C23" s="25">
        <v>19.855</v>
      </c>
      <c r="D23" s="25">
        <v>28.357333333333333</v>
      </c>
      <c r="E23" s="25">
        <v>22.148</v>
      </c>
      <c r="F23" s="25">
        <v>24.975666666666665</v>
      </c>
      <c r="G23" s="26">
        <v>18.194333333333333</v>
      </c>
      <c r="H23" s="28">
        <f t="shared" si="0"/>
        <v>-27.151761047419487</v>
      </c>
      <c r="I23" s="27">
        <f t="shared" si="3"/>
        <v>12.767142255132136</v>
      </c>
      <c r="J23" s="28">
        <f t="shared" si="1"/>
        <v>1.1547101779632565</v>
      </c>
      <c r="K23" s="27">
        <f t="shared" si="2"/>
        <v>1.9825204180261262</v>
      </c>
      <c r="L23" s="18"/>
    </row>
    <row r="24" spans="1:12">
      <c r="A24" s="16"/>
      <c r="B24" s="11" t="s">
        <v>6</v>
      </c>
      <c r="C24" s="25">
        <v>19.317333333333334</v>
      </c>
      <c r="D24" s="25">
        <v>25.162333333333336</v>
      </c>
      <c r="E24" s="25">
        <v>12.068</v>
      </c>
      <c r="F24" s="25">
        <v>10.989333333333335</v>
      </c>
      <c r="G24" s="26">
        <v>17.739666666666668</v>
      </c>
      <c r="H24" s="28">
        <f t="shared" si="0"/>
        <v>61.426231497209407</v>
      </c>
      <c r="I24" s="27">
        <f t="shared" si="3"/>
        <v>-8.9382388686332863</v>
      </c>
      <c r="J24" s="28">
        <f t="shared" si="1"/>
        <v>1.1258545877109456</v>
      </c>
      <c r="K24" s="27">
        <f t="shared" si="2"/>
        <v>0.87231215905461779</v>
      </c>
      <c r="L24" s="18"/>
    </row>
    <row r="25" spans="1:12">
      <c r="A25" s="16"/>
      <c r="B25" s="11" t="s">
        <v>24</v>
      </c>
      <c r="C25" s="25">
        <v>10.658666666666667</v>
      </c>
      <c r="D25" s="25">
        <v>13.357333333333335</v>
      </c>
      <c r="E25" s="25">
        <v>7.9273333333333333</v>
      </c>
      <c r="F25" s="25">
        <v>11.527999999999999</v>
      </c>
      <c r="G25" s="26">
        <v>15.510666666666667</v>
      </c>
      <c r="H25" s="28">
        <f t="shared" si="0"/>
        <v>34.547767753874645</v>
      </c>
      <c r="I25" s="27">
        <f t="shared" si="3"/>
        <v>45.420906567992581</v>
      </c>
      <c r="J25" s="28">
        <f t="shared" si="1"/>
        <v>0.9843902680502401</v>
      </c>
      <c r="K25" s="27">
        <f t="shared" si="2"/>
        <v>0.9150704837644047</v>
      </c>
      <c r="L25" s="18"/>
    </row>
    <row r="26" spans="1:12">
      <c r="A26" s="16"/>
      <c r="B26" s="11" t="s">
        <v>23</v>
      </c>
      <c r="C26" s="25">
        <v>8.7799999999999994</v>
      </c>
      <c r="D26" s="25">
        <v>11.151666666666666</v>
      </c>
      <c r="E26" s="25">
        <v>8.0640000000000001</v>
      </c>
      <c r="F26" s="25">
        <v>14.610666666666667</v>
      </c>
      <c r="G26" s="26">
        <v>14.755000000000001</v>
      </c>
      <c r="H26" s="28">
        <f t="shared" si="0"/>
        <v>0.98786274867677104</v>
      </c>
      <c r="I26" s="27">
        <f t="shared" si="3"/>
        <v>81.183862433862444</v>
      </c>
      <c r="J26" s="28">
        <f t="shared" si="1"/>
        <v>0.93643160008690529</v>
      </c>
      <c r="K26" s="27">
        <f t="shared" si="2"/>
        <v>1.1597666390342758</v>
      </c>
      <c r="L26" s="18"/>
    </row>
    <row r="27" spans="1:12">
      <c r="A27" s="16"/>
      <c r="B27" s="11" t="s">
        <v>11</v>
      </c>
      <c r="C27" s="25">
        <v>9.1859999999999999</v>
      </c>
      <c r="D27" s="25">
        <v>10.600333333333333</v>
      </c>
      <c r="E27" s="25">
        <v>7.7836666666666661</v>
      </c>
      <c r="F27" s="25">
        <v>12.258666666666665</v>
      </c>
      <c r="G27" s="26">
        <v>14.437333333333333</v>
      </c>
      <c r="H27" s="28">
        <f t="shared" si="0"/>
        <v>17.772460300195792</v>
      </c>
      <c r="I27" s="27">
        <f t="shared" si="3"/>
        <v>57.492184488886977</v>
      </c>
      <c r="J27" s="28">
        <f t="shared" si="1"/>
        <v>0.91627076613496083</v>
      </c>
      <c r="K27" s="27">
        <f t="shared" si="2"/>
        <v>0.97306939945985849</v>
      </c>
      <c r="L27" s="18"/>
    </row>
    <row r="28" spans="1:12">
      <c r="A28" s="16"/>
      <c r="B28" s="11" t="s">
        <v>20</v>
      </c>
      <c r="C28" s="25">
        <v>11.005666666666668</v>
      </c>
      <c r="D28" s="25">
        <v>12.374333333333333</v>
      </c>
      <c r="E28" s="25">
        <v>12.169666666666666</v>
      </c>
      <c r="F28" s="25">
        <v>19.897666666666666</v>
      </c>
      <c r="G28" s="26">
        <v>13.534666666666666</v>
      </c>
      <c r="H28" s="28">
        <f t="shared" si="0"/>
        <v>-31.978623959258201</v>
      </c>
      <c r="I28" s="27">
        <f t="shared" si="3"/>
        <v>63.50215015475635</v>
      </c>
      <c r="J28" s="28">
        <f t="shared" si="1"/>
        <v>0.85898268812670731</v>
      </c>
      <c r="K28" s="27">
        <f t="shared" si="2"/>
        <v>1.5794385376864624</v>
      </c>
      <c r="L28" s="18"/>
    </row>
    <row r="29" spans="1:12">
      <c r="A29" s="16"/>
      <c r="B29" s="11" t="s">
        <v>4</v>
      </c>
      <c r="C29" s="25">
        <v>8.8109999999999999</v>
      </c>
      <c r="D29" s="25">
        <v>7.742</v>
      </c>
      <c r="E29" s="25">
        <v>5.0963333333333329</v>
      </c>
      <c r="F29" s="25">
        <v>9.5636666666666681</v>
      </c>
      <c r="G29" s="26">
        <v>12.5</v>
      </c>
      <c r="H29" s="28">
        <f t="shared" si="0"/>
        <v>30.703007911888736</v>
      </c>
      <c r="I29" s="27">
        <f t="shared" si="3"/>
        <v>87.6577931846426</v>
      </c>
      <c r="J29" s="28">
        <f t="shared" si="1"/>
        <v>0.7933171806903635</v>
      </c>
      <c r="K29" s="27">
        <f t="shared" si="2"/>
        <v>0.75914547911417252</v>
      </c>
      <c r="L29" s="18"/>
    </row>
    <row r="30" spans="1:12">
      <c r="A30" s="16"/>
      <c r="B30" s="11" t="s">
        <v>12</v>
      </c>
      <c r="C30" s="25">
        <v>8.0116666666666667</v>
      </c>
      <c r="D30" s="25">
        <v>10.702</v>
      </c>
      <c r="E30" s="25">
        <v>6.4993333333333334</v>
      </c>
      <c r="F30" s="25">
        <v>12.581333333333333</v>
      </c>
      <c r="G30" s="26">
        <v>12.024666666666667</v>
      </c>
      <c r="H30" s="28">
        <f t="shared" si="0"/>
        <v>-4.4245442984315435</v>
      </c>
      <c r="I30" s="27">
        <f t="shared" si="3"/>
        <v>93.578828597804915</v>
      </c>
      <c r="J30" s="28">
        <f t="shared" si="1"/>
        <v>0.7631499726993114</v>
      </c>
      <c r="K30" s="27">
        <f t="shared" si="2"/>
        <v>0.9986820593107707</v>
      </c>
      <c r="L30" s="18"/>
    </row>
    <row r="31" spans="1:12">
      <c r="A31" s="16"/>
      <c r="B31" s="11" t="s">
        <v>16</v>
      </c>
      <c r="C31" s="25">
        <v>5.3666666666666671</v>
      </c>
      <c r="D31" s="25">
        <v>8.5843333333333334</v>
      </c>
      <c r="E31" s="25">
        <v>5.5796666666666654</v>
      </c>
      <c r="F31" s="25">
        <v>4.1073333333333339</v>
      </c>
      <c r="G31" s="26">
        <v>11.482999999999999</v>
      </c>
      <c r="H31" s="28">
        <f t="shared" si="0"/>
        <v>179.57312124655084</v>
      </c>
      <c r="I31" s="27">
        <f t="shared" si="3"/>
        <v>-26.38747834398707</v>
      </c>
      <c r="J31" s="28">
        <f t="shared" si="1"/>
        <v>0.72877289486939556</v>
      </c>
      <c r="K31" s="27">
        <f t="shared" si="2"/>
        <v>0.32603222591212688</v>
      </c>
      <c r="L31" s="18"/>
    </row>
    <row r="32" spans="1:12">
      <c r="A32" s="16"/>
      <c r="B32" s="11" t="s">
        <v>9</v>
      </c>
      <c r="C32" s="25">
        <v>8.6679999999999993</v>
      </c>
      <c r="D32" s="25">
        <v>7.3666666666666671</v>
      </c>
      <c r="E32" s="25">
        <v>9.8196666666666648</v>
      </c>
      <c r="F32" s="25">
        <v>5.4656666666666665</v>
      </c>
      <c r="G32" s="26">
        <v>9.8373333333333335</v>
      </c>
      <c r="H32" s="28">
        <f t="shared" si="0"/>
        <v>79.984143440873339</v>
      </c>
      <c r="I32" s="27">
        <f t="shared" si="3"/>
        <v>-44.339590617468339</v>
      </c>
      <c r="J32" s="28">
        <f t="shared" si="1"/>
        <v>0.62433004364090694</v>
      </c>
      <c r="K32" s="27">
        <f t="shared" si="2"/>
        <v>0.43385411526384876</v>
      </c>
      <c r="L32" s="18"/>
    </row>
    <row r="33" spans="1:14">
      <c r="A33" s="16"/>
      <c r="B33" s="11" t="s">
        <v>18</v>
      </c>
      <c r="C33" s="25">
        <v>4.6706666666666665</v>
      </c>
      <c r="D33" s="25">
        <v>3.1929999999999996</v>
      </c>
      <c r="E33" s="25">
        <v>5.1740000000000004</v>
      </c>
      <c r="F33" s="25">
        <v>3.5893333333333337</v>
      </c>
      <c r="G33" s="26">
        <v>7.2106666666666657</v>
      </c>
      <c r="H33" s="28">
        <f t="shared" si="0"/>
        <v>100.89153046062403</v>
      </c>
      <c r="I33" s="27">
        <f t="shared" si="3"/>
        <v>-30.627496456642177</v>
      </c>
      <c r="J33" s="28">
        <f t="shared" si="1"/>
        <v>0.45762766007183847</v>
      </c>
      <c r="K33" s="27">
        <f t="shared" si="2"/>
        <v>0.28491438148204695</v>
      </c>
      <c r="L33" s="18"/>
    </row>
    <row r="34" spans="1:14">
      <c r="A34" s="16"/>
      <c r="B34" s="11" t="s">
        <v>14</v>
      </c>
      <c r="C34" s="25">
        <v>5.062666666666666</v>
      </c>
      <c r="D34" s="25">
        <v>6.8286666666666669</v>
      </c>
      <c r="E34" s="25">
        <v>6.3260000000000005</v>
      </c>
      <c r="F34" s="25">
        <v>7.2236666666666665</v>
      </c>
      <c r="G34" s="26">
        <v>6.4030000000000014</v>
      </c>
      <c r="H34" s="28">
        <f t="shared" si="0"/>
        <v>-11.360804762124477</v>
      </c>
      <c r="I34" s="27">
        <f t="shared" si="3"/>
        <v>14.190114869849291</v>
      </c>
      <c r="J34" s="28">
        <f t="shared" si="1"/>
        <v>0.40636879263683195</v>
      </c>
      <c r="K34" s="27">
        <f t="shared" si="2"/>
        <v>0.57340077647635945</v>
      </c>
      <c r="L34" s="18"/>
    </row>
    <row r="35" spans="1:14">
      <c r="A35" s="16"/>
      <c r="B35" s="11" t="s">
        <v>17</v>
      </c>
      <c r="C35" s="25">
        <v>13.574666666666667</v>
      </c>
      <c r="D35" s="25">
        <v>16.039666666666665</v>
      </c>
      <c r="E35" s="25">
        <v>11.129</v>
      </c>
      <c r="F35" s="25">
        <v>15.160666666666666</v>
      </c>
      <c r="G35" s="26">
        <v>5.9903333333333331</v>
      </c>
      <c r="H35" s="28">
        <f t="shared" si="0"/>
        <v>-60.487665450068164</v>
      </c>
      <c r="I35" s="27">
        <f t="shared" si="3"/>
        <v>36.226675053164413</v>
      </c>
      <c r="J35" s="28">
        <f t="shared" si="1"/>
        <v>0.38017874811164065</v>
      </c>
      <c r="K35" s="27">
        <f t="shared" si="2"/>
        <v>1.2034245819619667</v>
      </c>
      <c r="L35" s="18"/>
    </row>
    <row r="36" spans="1:14">
      <c r="A36" s="16"/>
      <c r="B36" s="11" t="s">
        <v>13</v>
      </c>
      <c r="C36" s="25">
        <v>1.423</v>
      </c>
      <c r="D36" s="25">
        <v>1.0626666666666666</v>
      </c>
      <c r="E36" s="25">
        <v>1.6813333333333331</v>
      </c>
      <c r="F36" s="25">
        <v>1.7613333333333332</v>
      </c>
      <c r="G36" s="26">
        <v>2.3279999999999998</v>
      </c>
      <c r="H36" s="28">
        <f t="shared" si="0"/>
        <v>32.172596517789565</v>
      </c>
      <c r="I36" s="27">
        <f t="shared" si="3"/>
        <v>4.758128469468681</v>
      </c>
      <c r="J36" s="28">
        <f t="shared" si="1"/>
        <v>0.14774739173177331</v>
      </c>
      <c r="K36" s="27">
        <f t="shared" si="2"/>
        <v>0.13981125480601186</v>
      </c>
      <c r="L36" s="18"/>
    </row>
    <row r="37" spans="1:14">
      <c r="A37" s="16"/>
      <c r="B37" s="11" t="s">
        <v>7</v>
      </c>
      <c r="C37" s="25">
        <v>3.012</v>
      </c>
      <c r="D37" s="25">
        <v>2.5903333333333332</v>
      </c>
      <c r="E37" s="25">
        <v>1.8376666666666666</v>
      </c>
      <c r="F37" s="25">
        <v>1.147</v>
      </c>
      <c r="G37" s="26">
        <v>0.7576666666666666</v>
      </c>
      <c r="H37" s="28">
        <f t="shared" si="0"/>
        <v>-33.943621040395243</v>
      </c>
      <c r="I37" s="27">
        <f t="shared" si="3"/>
        <v>-37.583892617449656</v>
      </c>
      <c r="J37" s="28">
        <f t="shared" si="1"/>
        <v>4.8085598712245235E-2</v>
      </c>
      <c r="K37" s="27">
        <f t="shared" si="2"/>
        <v>9.1046655523748465E-2</v>
      </c>
      <c r="L37" s="18"/>
    </row>
    <row r="38" spans="1:14">
      <c r="A38" s="16"/>
      <c r="B38" s="11" t="s">
        <v>15</v>
      </c>
      <c r="C38" s="25">
        <v>0.67700000000000005</v>
      </c>
      <c r="D38" s="25">
        <v>0.6206666666666667</v>
      </c>
      <c r="E38" s="25">
        <v>0.28899999999999998</v>
      </c>
      <c r="F38" s="25">
        <v>0.5</v>
      </c>
      <c r="G38" s="26">
        <v>0.64733333333333343</v>
      </c>
      <c r="H38" s="28">
        <f t="shared" si="0"/>
        <v>29.466666666666686</v>
      </c>
      <c r="I38" s="27">
        <f t="shared" si="3"/>
        <v>73.010380622837374</v>
      </c>
      <c r="J38" s="28">
        <f t="shared" si="1"/>
        <v>4.1083252397351638E-2</v>
      </c>
      <c r="K38" s="27">
        <f t="shared" si="2"/>
        <v>3.9689039025173699E-2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SheetLayoutView="100" workbookViewId="0">
      <pane ySplit="11" topLeftCell="A12" activePane="bottomLeft" state="frozen"/>
      <selection activeCell="T30" sqref="T30:U30"/>
      <selection pane="bottomLeft" activeCell="B40" sqref="B4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106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28</v>
      </c>
      <c r="C13" s="26">
        <v>1470.8010000000002</v>
      </c>
      <c r="D13" s="26">
        <v>1598.5836666666667</v>
      </c>
      <c r="E13" s="26">
        <v>1576.9966666666667</v>
      </c>
      <c r="F13" s="26">
        <v>2003.0033333333333</v>
      </c>
      <c r="G13" s="26">
        <v>2396.4543333333331</v>
      </c>
      <c r="H13" s="28">
        <f t="shared" ref="H13:H38" si="0">IF(OR(OR(G13=0,F13=0),G13=""),"",(G13/F13-1)*100)</f>
        <v>19.643052682555016</v>
      </c>
      <c r="I13" s="27">
        <f>IF(OR(OR(G13=0,F13=0),F13=""),"",(F13/E13-1)*100)</f>
        <v>27.013796266743316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31</v>
      </c>
      <c r="C14" s="25">
        <f>C13-SUM(C15:C38)</f>
        <v>686.02833333333376</v>
      </c>
      <c r="D14" s="25">
        <f>D13-SUM(D15:D38)</f>
        <v>695.0813333333333</v>
      </c>
      <c r="E14" s="25">
        <f>E13-SUM(E15:E38)</f>
        <v>552.19599999999991</v>
      </c>
      <c r="F14" s="25">
        <f>F13-SUM(F15:F38)</f>
        <v>836.13833333333378</v>
      </c>
      <c r="G14" s="26">
        <f>G13-SUM(G15:G38)</f>
        <v>1056.6856666666667</v>
      </c>
      <c r="H14" s="28">
        <f t="shared" si="0"/>
        <v>26.376895370183906</v>
      </c>
      <c r="I14" s="27">
        <f>IF(OR(OR(G14=0,F14=0),F14=""),"",(F14/E14-1)*100)</f>
        <v>51.420570473769089</v>
      </c>
      <c r="J14" s="28">
        <f t="shared" si="1"/>
        <v>44.093711779471981</v>
      </c>
      <c r="K14" s="27">
        <f t="shared" si="2"/>
        <v>41.744230746828535</v>
      </c>
      <c r="L14" s="18"/>
    </row>
    <row r="15" spans="1:15">
      <c r="A15" s="16"/>
      <c r="B15" s="12" t="s">
        <v>5</v>
      </c>
      <c r="C15" s="109">
        <v>214.02599999999998</v>
      </c>
      <c r="D15" s="109">
        <v>278.423</v>
      </c>
      <c r="E15" s="109">
        <v>442.77133333333336</v>
      </c>
      <c r="F15" s="109">
        <v>327.05833333333334</v>
      </c>
      <c r="G15" s="109">
        <v>469.85399999999998</v>
      </c>
      <c r="H15" s="50">
        <f t="shared" si="0"/>
        <v>43.660611002114806</v>
      </c>
      <c r="I15" s="36">
        <f t="shared" ref="I15:I38" si="3">IF(OR(OR(G15=0,F15=0),F15=""),"",(F15/E15-1)*100)</f>
        <v>-26.133805711601322</v>
      </c>
      <c r="J15" s="50">
        <f t="shared" si="1"/>
        <v>19.606215460257051</v>
      </c>
      <c r="K15" s="36">
        <f t="shared" si="2"/>
        <v>16.328396857385826</v>
      </c>
      <c r="L15" s="18"/>
      <c r="N15" s="23" t="s">
        <v>5</v>
      </c>
      <c r="O15" s="34">
        <f>J15</f>
        <v>19.606215460257051</v>
      </c>
    </row>
    <row r="16" spans="1:15">
      <c r="A16" s="16"/>
      <c r="B16" s="11" t="s">
        <v>25</v>
      </c>
      <c r="C16" s="55">
        <v>93.777333333333331</v>
      </c>
      <c r="D16" s="55">
        <v>107.66500000000001</v>
      </c>
      <c r="E16" s="55">
        <v>137.36433333333335</v>
      </c>
      <c r="F16" s="55">
        <v>199.41266666666664</v>
      </c>
      <c r="G16" s="56">
        <v>193.42033333333333</v>
      </c>
      <c r="H16" s="28">
        <f t="shared" si="0"/>
        <v>-3.0049913245229987</v>
      </c>
      <c r="I16" s="27">
        <f t="shared" si="3"/>
        <v>45.170628959967729</v>
      </c>
      <c r="J16" s="28">
        <f t="shared" si="1"/>
        <v>8.0711044914549461</v>
      </c>
      <c r="K16" s="27">
        <f t="shared" si="2"/>
        <v>9.9556832157044148</v>
      </c>
      <c r="L16" s="18"/>
      <c r="N16" s="23" t="s">
        <v>40</v>
      </c>
      <c r="O16" s="34">
        <f>100-O15</f>
        <v>80.393784539742953</v>
      </c>
    </row>
    <row r="17" spans="1:12">
      <c r="A17" s="16"/>
      <c r="B17" s="11" t="s">
        <v>26</v>
      </c>
      <c r="C17" s="25">
        <v>108.93066666666668</v>
      </c>
      <c r="D17" s="25">
        <v>128.745</v>
      </c>
      <c r="E17" s="25">
        <v>100.431</v>
      </c>
      <c r="F17" s="25">
        <v>173.52566666666667</v>
      </c>
      <c r="G17" s="26">
        <v>142.63766666666666</v>
      </c>
      <c r="H17" s="28">
        <f t="shared" si="0"/>
        <v>-17.800248570336375</v>
      </c>
      <c r="I17" s="27">
        <f t="shared" si="3"/>
        <v>72.780980640107799</v>
      </c>
      <c r="J17" s="28">
        <f t="shared" si="1"/>
        <v>5.9520294078905183</v>
      </c>
      <c r="K17" s="27">
        <f t="shared" si="2"/>
        <v>8.6632739835680077</v>
      </c>
      <c r="L17" s="18"/>
    </row>
    <row r="18" spans="1:12">
      <c r="A18" s="16"/>
      <c r="B18" s="11" t="s">
        <v>27</v>
      </c>
      <c r="C18" s="25">
        <v>79.850999999999999</v>
      </c>
      <c r="D18" s="25">
        <v>46.252333333333333</v>
      </c>
      <c r="E18" s="25">
        <v>31.919</v>
      </c>
      <c r="F18" s="25">
        <v>46.06733333333333</v>
      </c>
      <c r="G18" s="26">
        <v>73.418333333333337</v>
      </c>
      <c r="H18" s="28">
        <f t="shared" si="0"/>
        <v>59.371789120273235</v>
      </c>
      <c r="I18" s="27">
        <f t="shared" si="3"/>
        <v>44.325741199076816</v>
      </c>
      <c r="J18" s="28">
        <f t="shared" si="1"/>
        <v>3.0636233001449504</v>
      </c>
      <c r="K18" s="27">
        <f t="shared" si="2"/>
        <v>2.2999129640323446</v>
      </c>
      <c r="L18" s="18"/>
    </row>
    <row r="19" spans="1:12">
      <c r="A19" s="16"/>
      <c r="B19" s="11" t="s">
        <v>21</v>
      </c>
      <c r="C19" s="25">
        <v>27.253666666666664</v>
      </c>
      <c r="D19" s="25">
        <v>26.15733333333333</v>
      </c>
      <c r="E19" s="25">
        <v>19.195333333333334</v>
      </c>
      <c r="F19" s="25">
        <v>49.37766666666667</v>
      </c>
      <c r="G19" s="26">
        <v>68.590333333333334</v>
      </c>
      <c r="H19" s="28">
        <f t="shared" si="0"/>
        <v>38.909628509515095</v>
      </c>
      <c r="I19" s="27">
        <f t="shared" si="3"/>
        <v>157.23787031570174</v>
      </c>
      <c r="J19" s="28">
        <f t="shared" si="1"/>
        <v>2.8621589979529483</v>
      </c>
      <c r="K19" s="27">
        <f t="shared" si="2"/>
        <v>2.4651814525188014</v>
      </c>
      <c r="L19" s="18"/>
    </row>
    <row r="20" spans="1:12">
      <c r="A20" s="16"/>
      <c r="B20" s="11" t="s">
        <v>6</v>
      </c>
      <c r="C20" s="25">
        <v>25.428333333333331</v>
      </c>
      <c r="D20" s="25">
        <v>37.008333333333333</v>
      </c>
      <c r="E20" s="25">
        <v>29.165333333333333</v>
      </c>
      <c r="F20" s="25">
        <v>58.007000000000005</v>
      </c>
      <c r="G20" s="26">
        <v>49.696666666666665</v>
      </c>
      <c r="H20" s="28">
        <f t="shared" si="0"/>
        <v>-14.326431867418311</v>
      </c>
      <c r="I20" s="27">
        <f t="shared" si="3"/>
        <v>98.890234982170639</v>
      </c>
      <c r="J20" s="28">
        <f t="shared" si="1"/>
        <v>2.0737581340655633</v>
      </c>
      <c r="K20" s="27">
        <f t="shared" si="2"/>
        <v>2.8960011715740199</v>
      </c>
      <c r="L20" s="18"/>
    </row>
    <row r="21" spans="1:12">
      <c r="A21" s="16"/>
      <c r="B21" s="11" t="s">
        <v>22</v>
      </c>
      <c r="C21" s="25">
        <v>23.378666666666664</v>
      </c>
      <c r="D21" s="25">
        <v>29.013999999999999</v>
      </c>
      <c r="E21" s="25">
        <v>25.598333333333333</v>
      </c>
      <c r="F21" s="25">
        <v>29.412333333333336</v>
      </c>
      <c r="G21" s="26">
        <v>38.423333333333339</v>
      </c>
      <c r="H21" s="28">
        <f t="shared" si="0"/>
        <v>30.636807688384703</v>
      </c>
      <c r="I21" s="27">
        <f t="shared" si="3"/>
        <v>14.899407513509999</v>
      </c>
      <c r="J21" s="28">
        <f t="shared" si="1"/>
        <v>1.6033409357685797</v>
      </c>
      <c r="K21" s="27">
        <f t="shared" si="2"/>
        <v>1.4684116019111304</v>
      </c>
      <c r="L21" s="18"/>
    </row>
    <row r="22" spans="1:12">
      <c r="A22" s="16"/>
      <c r="B22" s="11" t="s">
        <v>24</v>
      </c>
      <c r="C22" s="25">
        <v>20.171666666666667</v>
      </c>
      <c r="D22" s="25">
        <v>21.111333333333331</v>
      </c>
      <c r="E22" s="25">
        <v>25.443333333333339</v>
      </c>
      <c r="F22" s="25">
        <v>27.833333333333332</v>
      </c>
      <c r="G22" s="26">
        <v>34.805666666666667</v>
      </c>
      <c r="H22" s="28">
        <f t="shared" si="0"/>
        <v>25.050299401197606</v>
      </c>
      <c r="I22" s="27">
        <f t="shared" si="3"/>
        <v>9.3934232935935835</v>
      </c>
      <c r="J22" s="28">
        <f t="shared" si="1"/>
        <v>1.4523818035060965</v>
      </c>
      <c r="K22" s="27">
        <f t="shared" si="2"/>
        <v>1.3895799807289386</v>
      </c>
      <c r="L22" s="18"/>
    </row>
    <row r="23" spans="1:12">
      <c r="A23" s="16"/>
      <c r="B23" s="11" t="s">
        <v>8</v>
      </c>
      <c r="C23" s="25">
        <v>32.681333333333335</v>
      </c>
      <c r="D23" s="25">
        <v>40.591999999999999</v>
      </c>
      <c r="E23" s="25">
        <v>37.36033333333333</v>
      </c>
      <c r="F23" s="25">
        <v>38.788666666666664</v>
      </c>
      <c r="G23" s="26">
        <v>32.575333333333333</v>
      </c>
      <c r="H23" s="28">
        <f t="shared" si="0"/>
        <v>-16.018424625749784</v>
      </c>
      <c r="I23" s="27">
        <f t="shared" si="3"/>
        <v>3.8231279164175902</v>
      </c>
      <c r="J23" s="28">
        <f t="shared" si="1"/>
        <v>1.3593137528317878</v>
      </c>
      <c r="K23" s="27">
        <f t="shared" si="2"/>
        <v>1.9365253178144151</v>
      </c>
      <c r="L23" s="18"/>
    </row>
    <row r="24" spans="1:12">
      <c r="A24" s="16"/>
      <c r="B24" s="11" t="s">
        <v>9</v>
      </c>
      <c r="C24" s="25">
        <v>16.141666666666666</v>
      </c>
      <c r="D24" s="25">
        <v>19.236333333333334</v>
      </c>
      <c r="E24" s="25">
        <v>18.690333333333331</v>
      </c>
      <c r="F24" s="25">
        <v>19.660333333333334</v>
      </c>
      <c r="G24" s="26">
        <v>32.1</v>
      </c>
      <c r="H24" s="28">
        <f t="shared" si="0"/>
        <v>63.272918397450042</v>
      </c>
      <c r="I24" s="27">
        <f t="shared" si="3"/>
        <v>5.1898485848299591</v>
      </c>
      <c r="J24" s="28">
        <f t="shared" si="1"/>
        <v>1.3394788940271902</v>
      </c>
      <c r="K24" s="27">
        <f t="shared" si="2"/>
        <v>0.98154271668710824</v>
      </c>
      <c r="L24" s="18"/>
    </row>
    <row r="25" spans="1:12">
      <c r="A25" s="16"/>
      <c r="B25" s="11" t="s">
        <v>11</v>
      </c>
      <c r="C25" s="25">
        <v>16.066333333333333</v>
      </c>
      <c r="D25" s="25">
        <v>21.578999999999997</v>
      </c>
      <c r="E25" s="25">
        <v>20.597333333333335</v>
      </c>
      <c r="F25" s="25">
        <v>27.387333333333334</v>
      </c>
      <c r="G25" s="26">
        <v>29.112333333333329</v>
      </c>
      <c r="H25" s="28">
        <f t="shared" si="0"/>
        <v>6.2985321681555684</v>
      </c>
      <c r="I25" s="27">
        <f t="shared" si="3"/>
        <v>32.965432418436038</v>
      </c>
      <c r="J25" s="28">
        <f t="shared" si="1"/>
        <v>1.2148085998717826</v>
      </c>
      <c r="K25" s="27">
        <f t="shared" si="2"/>
        <v>1.3673134176844439</v>
      </c>
      <c r="L25" s="18"/>
    </row>
    <row r="26" spans="1:12">
      <c r="A26" s="16"/>
      <c r="B26" s="11" t="s">
        <v>19</v>
      </c>
      <c r="C26" s="25">
        <v>12.360333333333335</v>
      </c>
      <c r="D26" s="25">
        <v>15.588000000000001</v>
      </c>
      <c r="E26" s="25">
        <v>9.9153333333333347</v>
      </c>
      <c r="F26" s="25">
        <v>15.876666666666665</v>
      </c>
      <c r="G26" s="26">
        <v>22.035666666666668</v>
      </c>
      <c r="H26" s="28">
        <f t="shared" si="0"/>
        <v>38.792777661137954</v>
      </c>
      <c r="I26" s="27">
        <f t="shared" si="3"/>
        <v>60.122369394204235</v>
      </c>
      <c r="J26" s="28">
        <f t="shared" si="1"/>
        <v>0.91951122790711792</v>
      </c>
      <c r="K26" s="27">
        <f t="shared" si="2"/>
        <v>0.79264304769005212</v>
      </c>
      <c r="L26" s="18"/>
    </row>
    <row r="27" spans="1:12">
      <c r="A27" s="16"/>
      <c r="B27" s="11" t="s">
        <v>10</v>
      </c>
      <c r="C27" s="25">
        <v>10.844333333333333</v>
      </c>
      <c r="D27" s="25">
        <v>16.72</v>
      </c>
      <c r="E27" s="25">
        <v>16.206</v>
      </c>
      <c r="F27" s="25">
        <v>22.087333333333333</v>
      </c>
      <c r="G27" s="26">
        <v>22.015000000000001</v>
      </c>
      <c r="H27" s="28">
        <f t="shared" si="0"/>
        <v>-0.32748785125712443</v>
      </c>
      <c r="I27" s="27">
        <f t="shared" si="3"/>
        <v>36.291085606154105</v>
      </c>
      <c r="J27" s="28">
        <f t="shared" si="1"/>
        <v>0.91864884274170056</v>
      </c>
      <c r="K27" s="27">
        <f t="shared" si="2"/>
        <v>1.1027107626713886</v>
      </c>
      <c r="L27" s="18"/>
    </row>
    <row r="28" spans="1:12">
      <c r="A28" s="16"/>
      <c r="B28" s="11" t="s">
        <v>20</v>
      </c>
      <c r="C28" s="25">
        <v>16.699000000000002</v>
      </c>
      <c r="D28" s="25">
        <v>16.646666666666665</v>
      </c>
      <c r="E28" s="25">
        <v>20.802666666666667</v>
      </c>
      <c r="F28" s="25">
        <v>24.828000000000003</v>
      </c>
      <c r="G28" s="26">
        <v>21.020666666666667</v>
      </c>
      <c r="H28" s="28">
        <f t="shared" si="0"/>
        <v>-15.334837011975733</v>
      </c>
      <c r="I28" s="27">
        <f t="shared" si="3"/>
        <v>19.350083322650956</v>
      </c>
      <c r="J28" s="28">
        <f t="shared" si="1"/>
        <v>0.87715698873460701</v>
      </c>
      <c r="K28" s="27">
        <f t="shared" si="2"/>
        <v>1.2395386261630452</v>
      </c>
      <c r="L28" s="18"/>
    </row>
    <row r="29" spans="1:12">
      <c r="A29" s="16"/>
      <c r="B29" s="11" t="s">
        <v>12</v>
      </c>
      <c r="C29" s="25">
        <v>15.025</v>
      </c>
      <c r="D29" s="25">
        <v>18.246666666666666</v>
      </c>
      <c r="E29" s="25">
        <v>17.652000000000001</v>
      </c>
      <c r="F29" s="25">
        <v>19.440999999999999</v>
      </c>
      <c r="G29" s="26">
        <v>18.346</v>
      </c>
      <c r="H29" s="28">
        <f t="shared" si="0"/>
        <v>-5.632426315518746</v>
      </c>
      <c r="I29" s="27">
        <f t="shared" si="3"/>
        <v>10.134828914570582</v>
      </c>
      <c r="J29" s="28">
        <f t="shared" si="1"/>
        <v>0.76554765700382643</v>
      </c>
      <c r="K29" s="27">
        <f t="shared" si="2"/>
        <v>0.97059249360543587</v>
      </c>
      <c r="L29" s="18"/>
    </row>
    <row r="30" spans="1:12">
      <c r="A30" s="16"/>
      <c r="B30" s="11" t="s">
        <v>16</v>
      </c>
      <c r="C30" s="25">
        <v>8.8466666666666658</v>
      </c>
      <c r="D30" s="25">
        <v>11.016</v>
      </c>
      <c r="E30" s="25">
        <v>8.615333333333334</v>
      </c>
      <c r="F30" s="25">
        <v>8.6056666666666661</v>
      </c>
      <c r="G30" s="26">
        <v>16.741</v>
      </c>
      <c r="H30" s="28">
        <f t="shared" si="0"/>
        <v>94.53460897858001</v>
      </c>
      <c r="I30" s="27">
        <f t="shared" si="3"/>
        <v>-0.11220304882768595</v>
      </c>
      <c r="J30" s="28">
        <f t="shared" si="1"/>
        <v>0.6985737123024669</v>
      </c>
      <c r="K30" s="27">
        <f t="shared" si="2"/>
        <v>0.42963816002968869</v>
      </c>
      <c r="L30" s="18"/>
    </row>
    <row r="31" spans="1:12">
      <c r="A31" s="16"/>
      <c r="B31" s="11" t="s">
        <v>23</v>
      </c>
      <c r="C31" s="25">
        <v>15.336333333333334</v>
      </c>
      <c r="D31" s="25">
        <v>15.793000000000001</v>
      </c>
      <c r="E31" s="25">
        <v>11.487</v>
      </c>
      <c r="F31" s="25">
        <v>18.053999999999998</v>
      </c>
      <c r="G31" s="26">
        <v>16.684000000000001</v>
      </c>
      <c r="H31" s="28">
        <f t="shared" si="0"/>
        <v>-7.5883460728924153</v>
      </c>
      <c r="I31" s="27">
        <f t="shared" si="3"/>
        <v>57.168973622355693</v>
      </c>
      <c r="J31" s="28">
        <f t="shared" si="1"/>
        <v>0.69619519837849342</v>
      </c>
      <c r="K31" s="27">
        <f t="shared" si="2"/>
        <v>0.90134647803881163</v>
      </c>
      <c r="L31" s="18"/>
    </row>
    <row r="32" spans="1:12">
      <c r="A32" s="16"/>
      <c r="B32" s="11" t="s">
        <v>17</v>
      </c>
      <c r="C32" s="25">
        <v>17.28233333333333</v>
      </c>
      <c r="D32" s="25">
        <v>24.884</v>
      </c>
      <c r="E32" s="25">
        <v>25.293333333333333</v>
      </c>
      <c r="F32" s="25">
        <v>27.825666666666667</v>
      </c>
      <c r="G32" s="26">
        <v>16.045666666666666</v>
      </c>
      <c r="H32" s="28">
        <f t="shared" si="0"/>
        <v>-42.33501443511387</v>
      </c>
      <c r="I32" s="27">
        <f t="shared" si="3"/>
        <v>10.011860832894047</v>
      </c>
      <c r="J32" s="28">
        <f t="shared" si="1"/>
        <v>0.66955862431762037</v>
      </c>
      <c r="K32" s="27">
        <f t="shared" si="2"/>
        <v>1.3891972221713726</v>
      </c>
      <c r="L32" s="18"/>
    </row>
    <row r="33" spans="1:14">
      <c r="A33" s="16"/>
      <c r="B33" s="11" t="s">
        <v>4</v>
      </c>
      <c r="C33" s="25">
        <v>11.375666666666667</v>
      </c>
      <c r="D33" s="25">
        <v>10.538</v>
      </c>
      <c r="E33" s="25">
        <v>7.9826666666666668</v>
      </c>
      <c r="F33" s="25">
        <v>13.458333333333334</v>
      </c>
      <c r="G33" s="26">
        <v>13.092666666666666</v>
      </c>
      <c r="H33" s="28">
        <f t="shared" si="0"/>
        <v>-2.7170278637770995</v>
      </c>
      <c r="I33" s="27">
        <f t="shared" si="3"/>
        <v>68.594454651745451</v>
      </c>
      <c r="J33" s="28">
        <f t="shared" si="1"/>
        <v>0.54633491173001003</v>
      </c>
      <c r="K33" s="27">
        <f t="shared" si="2"/>
        <v>0.67190768529258571</v>
      </c>
      <c r="L33" s="18"/>
    </row>
    <row r="34" spans="1:14">
      <c r="A34" s="16"/>
      <c r="B34" s="11" t="s">
        <v>14</v>
      </c>
      <c r="C34" s="25">
        <v>5.3589999999999991</v>
      </c>
      <c r="D34" s="25">
        <v>7.461666666666666</v>
      </c>
      <c r="E34" s="25">
        <v>7.488666666666667</v>
      </c>
      <c r="F34" s="25">
        <v>11.11</v>
      </c>
      <c r="G34" s="26">
        <v>12.304000000000002</v>
      </c>
      <c r="H34" s="28">
        <f t="shared" si="0"/>
        <v>10.747074707470761</v>
      </c>
      <c r="I34" s="27">
        <f t="shared" si="3"/>
        <v>48.357518027241156</v>
      </c>
      <c r="J34" s="28">
        <f t="shared" si="1"/>
        <v>0.51342518106263391</v>
      </c>
      <c r="K34" s="27">
        <f t="shared" si="2"/>
        <v>0.55466707494246137</v>
      </c>
      <c r="L34" s="18"/>
    </row>
    <row r="35" spans="1:14">
      <c r="A35" s="16"/>
      <c r="B35" s="11" t="s">
        <v>18</v>
      </c>
      <c r="C35" s="25">
        <v>6.0373333333333328</v>
      </c>
      <c r="D35" s="25">
        <v>4.1663333333333332</v>
      </c>
      <c r="E35" s="25">
        <v>6.0143333333333331</v>
      </c>
      <c r="F35" s="25">
        <v>4.0756666666666668</v>
      </c>
      <c r="G35" s="26">
        <v>10.017333333333333</v>
      </c>
      <c r="H35" s="28">
        <f t="shared" si="0"/>
        <v>145.78392083094789</v>
      </c>
      <c r="I35" s="27">
        <f t="shared" si="3"/>
        <v>-32.234107410075929</v>
      </c>
      <c r="J35" s="28">
        <f t="shared" si="1"/>
        <v>0.4180064353406554</v>
      </c>
      <c r="K35" s="27">
        <f t="shared" si="2"/>
        <v>0.20347777753739801</v>
      </c>
      <c r="L35" s="18"/>
    </row>
    <row r="36" spans="1:14">
      <c r="A36" s="16"/>
      <c r="B36" s="11" t="s">
        <v>7</v>
      </c>
      <c r="C36" s="25">
        <v>4.5750000000000002</v>
      </c>
      <c r="D36" s="25">
        <v>4.2743333333333338</v>
      </c>
      <c r="E36" s="25">
        <v>2.3770000000000002</v>
      </c>
      <c r="F36" s="25">
        <v>2.1513333333333331</v>
      </c>
      <c r="G36" s="26">
        <v>3.5049999999999999</v>
      </c>
      <c r="H36" s="28">
        <f t="shared" si="0"/>
        <v>62.922218779051754</v>
      </c>
      <c r="I36" s="27">
        <f t="shared" si="3"/>
        <v>-9.4937596410040843</v>
      </c>
      <c r="J36" s="28">
        <f t="shared" si="1"/>
        <v>0.14625774216714332</v>
      </c>
      <c r="K36" s="27">
        <f t="shared" si="2"/>
        <v>0.10740537958831819</v>
      </c>
      <c r="L36" s="18"/>
    </row>
    <row r="37" spans="1:14">
      <c r="A37" s="16"/>
      <c r="B37" s="11" t="s">
        <v>13</v>
      </c>
      <c r="C37" s="25">
        <v>2.3346666666666667</v>
      </c>
      <c r="D37" s="25">
        <v>1.2376666666666667</v>
      </c>
      <c r="E37" s="25">
        <v>2.0016666666666669</v>
      </c>
      <c r="F37" s="25">
        <v>1.7463333333333333</v>
      </c>
      <c r="G37" s="26">
        <v>2.6303333333333332</v>
      </c>
      <c r="H37" s="28">
        <f t="shared" si="0"/>
        <v>50.620347394540929</v>
      </c>
      <c r="I37" s="27">
        <f t="shared" si="3"/>
        <v>-12.756036636136569</v>
      </c>
      <c r="J37" s="28">
        <f t="shared" si="1"/>
        <v>0.10975937645657897</v>
      </c>
      <c r="K37" s="27">
        <f t="shared" si="2"/>
        <v>8.7185742742980951E-2</v>
      </c>
      <c r="L37" s="18"/>
    </row>
    <row r="38" spans="1:14">
      <c r="A38" s="16"/>
      <c r="B38" s="11" t="s">
        <v>15</v>
      </c>
      <c r="C38" s="25">
        <v>0.99033333333333318</v>
      </c>
      <c r="D38" s="25">
        <v>1.1463333333333334</v>
      </c>
      <c r="E38" s="25">
        <v>0.4286666666666667</v>
      </c>
      <c r="F38" s="25">
        <v>1.0743333333333334</v>
      </c>
      <c r="G38" s="26">
        <v>0.69733333333333325</v>
      </c>
      <c r="H38" s="28">
        <f t="shared" si="0"/>
        <v>-35.091529630778787</v>
      </c>
      <c r="I38" s="27">
        <f t="shared" si="3"/>
        <v>150.62208398133748</v>
      </c>
      <c r="J38" s="28">
        <f t="shared" si="1"/>
        <v>2.9098544613757854E-2</v>
      </c>
      <c r="K38" s="27">
        <f t="shared" si="2"/>
        <v>5.3636123088495448E-2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192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108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186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SheetLayoutView="100" workbookViewId="0">
      <pane ySplit="11" topLeftCell="A12" activePane="bottomLeft" state="frozen"/>
      <selection activeCell="T30" sqref="T30:U30"/>
      <selection pane="bottomLeft" activeCell="D11" sqref="D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86" t="s">
        <v>176</v>
      </c>
      <c r="D7" s="186"/>
      <c r="E7" s="186"/>
      <c r="F7" s="186"/>
      <c r="G7" s="186"/>
      <c r="H7" s="186"/>
      <c r="I7" s="186"/>
      <c r="J7" s="18"/>
    </row>
    <row r="8" spans="1:13">
      <c r="A8" s="16"/>
      <c r="B8" s="10"/>
      <c r="C8" s="186" t="s">
        <v>194</v>
      </c>
      <c r="D8" s="186"/>
      <c r="E8" s="186"/>
      <c r="F8" s="186"/>
      <c r="G8" s="186"/>
      <c r="H8" s="186"/>
      <c r="I8" s="18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7" t="s">
        <v>2</v>
      </c>
      <c r="D10" s="187"/>
      <c r="E10" s="187"/>
      <c r="F10" s="187"/>
      <c r="G10" s="188" t="s">
        <v>112</v>
      </c>
      <c r="H10" s="188"/>
      <c r="I10" s="188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111</v>
      </c>
      <c r="H11" s="76" t="s">
        <v>113</v>
      </c>
      <c r="I11" s="18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35</v>
      </c>
      <c r="C13" s="25">
        <v>3300.4770000000003</v>
      </c>
      <c r="D13" s="25">
        <v>3371.5686666666666</v>
      </c>
      <c r="E13" s="25">
        <v>3478.9326666666661</v>
      </c>
      <c r="F13" s="29">
        <v>3812.57</v>
      </c>
      <c r="G13" s="28">
        <f>IF(OR(OR(F13=0,E13=0),F13=""),"",(F13/E13-1)*100)</f>
        <v>9.5902210620537396</v>
      </c>
      <c r="H13" s="26">
        <f>F13-E13</f>
        <v>333.63733333333403</v>
      </c>
      <c r="I13" s="28">
        <f>IF(F13=0,"",F13/$F$13*100)</f>
        <v>100</v>
      </c>
      <c r="J13" s="18"/>
    </row>
    <row r="14" spans="1:13">
      <c r="A14" s="16"/>
      <c r="B14" s="11" t="s">
        <v>66</v>
      </c>
      <c r="C14" s="25">
        <v>1807.4269999999999</v>
      </c>
      <c r="D14" s="25">
        <v>1670.4583333333333</v>
      </c>
      <c r="E14" s="25">
        <v>1774.1490000000001</v>
      </c>
      <c r="F14" s="29">
        <v>1892.4726666666666</v>
      </c>
      <c r="G14" s="28">
        <f>IF(OR(OR(F14=0,E14=0),F14=""),"",(F14/E14-1)*100)</f>
        <v>6.6693195817637774</v>
      </c>
      <c r="H14" s="26">
        <f>F14-E14</f>
        <v>118.32366666666644</v>
      </c>
      <c r="I14" s="28">
        <f>IF(F14=0,"",F14/$F$13*100)</f>
        <v>49.637715941390361</v>
      </c>
      <c r="J14" s="18"/>
    </row>
    <row r="15" spans="1:13">
      <c r="A15" s="16"/>
      <c r="B15" s="11" t="s">
        <v>67</v>
      </c>
      <c r="C15" s="25">
        <v>179.60733333333334</v>
      </c>
      <c r="D15" s="25">
        <v>166.23699999999999</v>
      </c>
      <c r="E15" s="25">
        <v>145.72900000000001</v>
      </c>
      <c r="F15" s="29">
        <v>161.47333333333336</v>
      </c>
      <c r="G15" s="28">
        <f t="shared" ref="G15:G22" si="0">IF(OR(OR(F15=0,E15=0),F15=""),"",(F15/E15-1)*100)</f>
        <v>10.803843664152879</v>
      </c>
      <c r="H15" s="26">
        <f t="shared" ref="H15:H22" si="1">F15-E15</f>
        <v>15.744333333333344</v>
      </c>
      <c r="I15" s="28">
        <f>IF(F15=0,"",F15/$F$13*100)</f>
        <v>4.2352883575470974</v>
      </c>
      <c r="J15" s="18"/>
      <c r="M15" s="34"/>
    </row>
    <row r="16" spans="1:13">
      <c r="A16" s="16"/>
      <c r="B16" s="11" t="s">
        <v>68</v>
      </c>
      <c r="C16" s="25">
        <v>144.40766666666667</v>
      </c>
      <c r="D16" s="25">
        <v>144.36500000000001</v>
      </c>
      <c r="E16" s="25">
        <v>134.51933333333332</v>
      </c>
      <c r="F16" s="29">
        <v>118.099</v>
      </c>
      <c r="G16" s="28">
        <f t="shared" si="0"/>
        <v>-12.206671655623225</v>
      </c>
      <c r="H16" s="26">
        <f t="shared" si="1"/>
        <v>-16.420333333333318</v>
      </c>
      <c r="I16" s="28">
        <f t="shared" ref="I16:I22" si="2">IF(F16=0,"",F16/$F$13*100)</f>
        <v>3.097621814156855</v>
      </c>
      <c r="J16" s="18"/>
      <c r="M16" s="34"/>
    </row>
    <row r="17" spans="1:12">
      <c r="A17" s="16"/>
      <c r="B17" s="11" t="s">
        <v>69</v>
      </c>
      <c r="C17" s="25">
        <v>923.17399999999998</v>
      </c>
      <c r="D17" s="25">
        <v>1105.1199999999999</v>
      </c>
      <c r="E17" s="25">
        <v>1182.4736666666668</v>
      </c>
      <c r="F17" s="29">
        <v>1344.3903333333335</v>
      </c>
      <c r="G17" s="28">
        <f t="shared" si="0"/>
        <v>13.693046300396826</v>
      </c>
      <c r="H17" s="26">
        <f t="shared" si="1"/>
        <v>161.91666666666674</v>
      </c>
      <c r="I17" s="28">
        <f t="shared" si="2"/>
        <v>35.262049833401967</v>
      </c>
      <c r="J17" s="18"/>
    </row>
    <row r="18" spans="1:12">
      <c r="A18" s="16"/>
      <c r="B18" s="11" t="s">
        <v>70</v>
      </c>
      <c r="C18" s="25">
        <v>175.904</v>
      </c>
      <c r="D18" s="25">
        <v>221.56899999999999</v>
      </c>
      <c r="E18" s="25">
        <v>173.10499999999999</v>
      </c>
      <c r="F18" s="29">
        <v>180.24133333333336</v>
      </c>
      <c r="G18" s="28">
        <f t="shared" si="0"/>
        <v>4.1225460462340102</v>
      </c>
      <c r="H18" s="26">
        <f t="shared" si="1"/>
        <v>7.1363333333333685</v>
      </c>
      <c r="I18" s="28">
        <f t="shared" si="2"/>
        <v>4.7275547290497846</v>
      </c>
      <c r="J18" s="18"/>
    </row>
    <row r="19" spans="1:12">
      <c r="A19" s="16"/>
      <c r="B19" s="11" t="s">
        <v>71</v>
      </c>
      <c r="C19" s="25">
        <v>61.246000000000002</v>
      </c>
      <c r="D19" s="25">
        <v>57.817666666666661</v>
      </c>
      <c r="E19" s="25">
        <v>58.601333333333336</v>
      </c>
      <c r="F19" s="29">
        <v>98.36866666666667</v>
      </c>
      <c r="G19" s="28">
        <f t="shared" si="0"/>
        <v>67.86079952674568</v>
      </c>
      <c r="H19" s="26">
        <f t="shared" si="1"/>
        <v>39.767333333333333</v>
      </c>
      <c r="I19" s="28">
        <f t="shared" si="2"/>
        <v>2.5801143760420571</v>
      </c>
      <c r="J19" s="18"/>
    </row>
    <row r="20" spans="1:12">
      <c r="A20" s="16"/>
      <c r="B20" s="11" t="s">
        <v>72</v>
      </c>
      <c r="C20" s="25">
        <v>7.0853333333333337</v>
      </c>
      <c r="D20" s="25">
        <v>6.0010000000000003</v>
      </c>
      <c r="E20" s="25">
        <v>4.2583333333333337</v>
      </c>
      <c r="F20" s="29">
        <v>8.945333333333334</v>
      </c>
      <c r="G20" s="28">
        <f t="shared" si="0"/>
        <v>110.06653620352252</v>
      </c>
      <c r="H20" s="26">
        <f t="shared" si="1"/>
        <v>4.6870000000000003</v>
      </c>
      <c r="I20" s="28">
        <f t="shared" si="2"/>
        <v>0.23462738607640865</v>
      </c>
      <c r="J20" s="18"/>
    </row>
    <row r="21" spans="1:12">
      <c r="A21" s="16"/>
      <c r="B21" s="11" t="s">
        <v>73</v>
      </c>
      <c r="C21" s="25">
        <v>0.8676666666666667</v>
      </c>
      <c r="D21" s="25">
        <v>0</v>
      </c>
      <c r="E21" s="25">
        <v>0</v>
      </c>
      <c r="F21" s="29">
        <v>2.0443333333333329</v>
      </c>
      <c r="G21" s="28" t="str">
        <f t="shared" si="0"/>
        <v/>
      </c>
      <c r="H21" s="26">
        <f t="shared" si="1"/>
        <v>2.0443333333333329</v>
      </c>
      <c r="I21" s="28">
        <f t="shared" si="2"/>
        <v>5.3620873409100232E-2</v>
      </c>
      <c r="J21" s="18"/>
      <c r="L21" s="23" t="s">
        <v>122</v>
      </c>
    </row>
    <row r="22" spans="1:12">
      <c r="A22" s="16"/>
      <c r="B22" s="11" t="s">
        <v>74</v>
      </c>
      <c r="C22" s="25">
        <v>0.75800000000000001</v>
      </c>
      <c r="D22" s="25">
        <v>0</v>
      </c>
      <c r="E22" s="25">
        <v>6.0973333333333342</v>
      </c>
      <c r="F22" s="29">
        <v>6.5350000000000001</v>
      </c>
      <c r="G22" s="28">
        <f t="shared" si="0"/>
        <v>7.1780013120489761</v>
      </c>
      <c r="H22" s="26">
        <f t="shared" si="1"/>
        <v>0.43766666666666598</v>
      </c>
      <c r="I22" s="28">
        <f t="shared" si="2"/>
        <v>0.17140668892636723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192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55</v>
      </c>
      <c r="F50" s="34">
        <f>F15-F16</f>
        <v>43.374333333333354</v>
      </c>
    </row>
  </sheetData>
  <mergeCells count="5">
    <mergeCell ref="C7:I7"/>
    <mergeCell ref="C8:I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6317.0830000000014</v>
      </c>
      <c r="D13" s="26">
        <v>6748.9033333333327</v>
      </c>
      <c r="E13" s="26">
        <v>6145.44</v>
      </c>
      <c r="F13" s="26">
        <v>6465.5153333333337</v>
      </c>
      <c r="G13" s="26">
        <v>6687.6530000000012</v>
      </c>
      <c r="H13" s="28">
        <f t="shared" ref="H13:H27" si="0">IF(OR(OR(G13=0,F13=0),G13=""),"",(G13/F13-1)*100)</f>
        <v>3.4357302583666316</v>
      </c>
      <c r="I13" s="27">
        <f>IF(OR(OR(G13=0,F13=0),F13=""),"",(F13/E13-1)*100)</f>
        <v>5.2083387574092921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2239.4326666666675</v>
      </c>
      <c r="D14" s="25">
        <f t="shared" ref="D14:G14" si="3">D13-SUM(D15:D27)</f>
        <v>2514.572666666666</v>
      </c>
      <c r="E14" s="25">
        <f t="shared" si="3"/>
        <v>2183.2433333333333</v>
      </c>
      <c r="F14" s="25">
        <f t="shared" si="3"/>
        <v>2286.4950000000008</v>
      </c>
      <c r="G14" s="26">
        <f t="shared" si="3"/>
        <v>2343.3790000000017</v>
      </c>
      <c r="H14" s="54">
        <f t="shared" ref="H14" si="4">IF(OR(OR(G14=0,F14=0),G14=""),"",(G14/F14-1)*100)</f>
        <v>2.4878252521873367</v>
      </c>
      <c r="I14" s="53">
        <f t="shared" ref="I14" si="5">IF(OR(OR(G14=0,F14=0),F14=""),"",(F14/E14-1)*100)</f>
        <v>4.7292789168408733</v>
      </c>
      <c r="J14" s="54">
        <f t="shared" ref="J14" si="6">IF(G14=0,"",G14/$G$13*100)</f>
        <v>35.040379636921969</v>
      </c>
      <c r="K14" s="53">
        <f t="shared" ref="K14" si="7">IF(F14=0,"",F14/$F$13*100)</f>
        <v>35.364466436446996</v>
      </c>
      <c r="L14" s="18"/>
    </row>
    <row r="15" spans="1:15">
      <c r="A15" s="16"/>
      <c r="B15" s="12" t="s">
        <v>5</v>
      </c>
      <c r="C15" s="109">
        <v>1745.8543333333334</v>
      </c>
      <c r="D15" s="109">
        <v>1807.4269999999999</v>
      </c>
      <c r="E15" s="109">
        <v>1670.4583333333333</v>
      </c>
      <c r="F15" s="109">
        <v>1774.1490000000001</v>
      </c>
      <c r="G15" s="109">
        <v>1892.4726666666666</v>
      </c>
      <c r="H15" s="50">
        <f t="shared" si="0"/>
        <v>6.6693195817637774</v>
      </c>
      <c r="I15" s="36">
        <f>IF(OR(OR(G15=0,F15=0),F15=""),"",(F15/E15-1)*100)</f>
        <v>6.2073183507520557</v>
      </c>
      <c r="J15" s="50">
        <f t="shared" si="1"/>
        <v>28.298009281681725</v>
      </c>
      <c r="K15" s="36">
        <f t="shared" si="2"/>
        <v>27.4401792979018</v>
      </c>
      <c r="L15" s="18"/>
    </row>
    <row r="16" spans="1:15">
      <c r="A16" s="16"/>
      <c r="B16" s="11" t="s">
        <v>25</v>
      </c>
      <c r="C16" s="55">
        <v>743.50300000000004</v>
      </c>
      <c r="D16" s="55">
        <v>783.98599999999999</v>
      </c>
      <c r="E16" s="55">
        <v>736.95166666666671</v>
      </c>
      <c r="F16" s="55">
        <v>799.93499999999995</v>
      </c>
      <c r="G16" s="56">
        <v>818.55333333333328</v>
      </c>
      <c r="H16" s="54">
        <f t="shared" si="0"/>
        <v>2.3274807744795956</v>
      </c>
      <c r="I16" s="53">
        <f t="shared" ref="I16:I27" si="8">IF(OR(OR(G16=0,F16=0),F16=""),"",(F16/E16-1)*100)</f>
        <v>8.546467316942973</v>
      </c>
      <c r="J16" s="54">
        <f t="shared" si="1"/>
        <v>12.239769816605813</v>
      </c>
      <c r="K16" s="53">
        <f t="shared" si="2"/>
        <v>12.372331651212539</v>
      </c>
      <c r="L16" s="18"/>
      <c r="N16" s="23" t="s">
        <v>5</v>
      </c>
      <c r="O16" s="34">
        <f>J15</f>
        <v>28.298009281681725</v>
      </c>
    </row>
    <row r="17" spans="1:15">
      <c r="A17" s="16"/>
      <c r="B17" s="11" t="s">
        <v>26</v>
      </c>
      <c r="C17" s="55">
        <v>506.83366666666666</v>
      </c>
      <c r="D17" s="55">
        <v>510.24033333333335</v>
      </c>
      <c r="E17" s="55">
        <v>450.92866666666663</v>
      </c>
      <c r="F17" s="55">
        <v>476.21033333333327</v>
      </c>
      <c r="G17" s="56">
        <v>470.16166666666663</v>
      </c>
      <c r="H17" s="28">
        <f t="shared" si="0"/>
        <v>-1.2701670340346749</v>
      </c>
      <c r="I17" s="27">
        <f t="shared" si="8"/>
        <v>5.6065778327096805</v>
      </c>
      <c r="J17" s="28">
        <f t="shared" si="1"/>
        <v>7.0302939860466234</v>
      </c>
      <c r="K17" s="27">
        <f t="shared" si="2"/>
        <v>7.3653886624969189</v>
      </c>
      <c r="L17" s="18"/>
      <c r="N17" s="23" t="s">
        <v>40</v>
      </c>
      <c r="O17" s="34">
        <f>100-O16</f>
        <v>71.701990718318271</v>
      </c>
    </row>
    <row r="18" spans="1:15">
      <c r="A18" s="16"/>
      <c r="B18" s="11" t="s">
        <v>27</v>
      </c>
      <c r="C18" s="25">
        <v>218.43066666666667</v>
      </c>
      <c r="D18" s="25">
        <v>239.57566666666665</v>
      </c>
      <c r="E18" s="25">
        <v>251.673</v>
      </c>
      <c r="F18" s="25">
        <v>252.51433333333333</v>
      </c>
      <c r="G18" s="26">
        <v>285.32200000000006</v>
      </c>
      <c r="H18" s="28">
        <f t="shared" si="0"/>
        <v>12.992397791280519</v>
      </c>
      <c r="I18" s="27">
        <f t="shared" si="8"/>
        <v>0.33429622300895634</v>
      </c>
      <c r="J18" s="28">
        <f t="shared" si="1"/>
        <v>4.2663995874187854</v>
      </c>
      <c r="K18" s="27">
        <f t="shared" si="2"/>
        <v>3.9055561747952439</v>
      </c>
      <c r="L18" s="18"/>
    </row>
    <row r="19" spans="1:15">
      <c r="A19" s="16"/>
      <c r="B19" s="11" t="s">
        <v>21</v>
      </c>
      <c r="C19" s="25">
        <v>199.24433333333334</v>
      </c>
      <c r="D19" s="25">
        <v>195.65566666666666</v>
      </c>
      <c r="E19" s="25">
        <v>211.68233333333333</v>
      </c>
      <c r="F19" s="25">
        <v>194.10299999999998</v>
      </c>
      <c r="G19" s="26">
        <v>182.73366666666666</v>
      </c>
      <c r="H19" s="28">
        <f t="shared" si="0"/>
        <v>-5.8573712582151272</v>
      </c>
      <c r="I19" s="27">
        <f t="shared" si="8"/>
        <v>-8.3045821805315274</v>
      </c>
      <c r="J19" s="28">
        <f t="shared" si="1"/>
        <v>2.7324035303067702</v>
      </c>
      <c r="K19" s="27">
        <f t="shared" si="2"/>
        <v>3.0021272859611186</v>
      </c>
      <c r="L19" s="18"/>
    </row>
    <row r="20" spans="1:15">
      <c r="A20" s="16"/>
      <c r="B20" s="11" t="s">
        <v>24</v>
      </c>
      <c r="C20" s="25">
        <v>121.26833333333333</v>
      </c>
      <c r="D20" s="25">
        <v>127.41333333333334</v>
      </c>
      <c r="E20" s="25">
        <v>118.81166666666667</v>
      </c>
      <c r="F20" s="25">
        <v>116.90366666666667</v>
      </c>
      <c r="G20" s="26">
        <v>124.54166666666664</v>
      </c>
      <c r="H20" s="28">
        <f t="shared" si="0"/>
        <v>6.5335846323610891</v>
      </c>
      <c r="I20" s="27">
        <f t="shared" si="8"/>
        <v>-1.6059028995469071</v>
      </c>
      <c r="J20" s="28">
        <f t="shared" si="1"/>
        <v>1.8622626901644961</v>
      </c>
      <c r="K20" s="27">
        <f t="shared" si="2"/>
        <v>1.808110578037966</v>
      </c>
      <c r="L20" s="18"/>
    </row>
    <row r="21" spans="1:15">
      <c r="A21" s="16"/>
      <c r="B21" s="11" t="s">
        <v>22</v>
      </c>
      <c r="C21" s="25">
        <v>132.63133333333334</v>
      </c>
      <c r="D21" s="25">
        <v>112.39633333333335</v>
      </c>
      <c r="E21" s="25">
        <v>85.751333333333335</v>
      </c>
      <c r="F21" s="25">
        <v>121.67333333333333</v>
      </c>
      <c r="G21" s="26">
        <v>121.01966666666665</v>
      </c>
      <c r="H21" s="28">
        <f t="shared" si="0"/>
        <v>-0.5372308366664913</v>
      </c>
      <c r="I21" s="27">
        <f t="shared" si="8"/>
        <v>41.890893824780171</v>
      </c>
      <c r="J21" s="28">
        <f t="shared" si="1"/>
        <v>1.8095984744822529</v>
      </c>
      <c r="K21" s="27">
        <f t="shared" si="2"/>
        <v>1.8818814442530127</v>
      </c>
      <c r="L21" s="18"/>
    </row>
    <row r="22" spans="1:15">
      <c r="A22" s="16"/>
      <c r="B22" s="11" t="s">
        <v>6</v>
      </c>
      <c r="C22" s="25">
        <v>90.933666666666667</v>
      </c>
      <c r="D22" s="25">
        <v>117.194</v>
      </c>
      <c r="E22" s="25">
        <v>103.48533333333334</v>
      </c>
      <c r="F22" s="25">
        <v>114.49866666666668</v>
      </c>
      <c r="G22" s="26">
        <v>105.32233333333333</v>
      </c>
      <c r="H22" s="28">
        <f t="shared" si="0"/>
        <v>-8.0143582458020006</v>
      </c>
      <c r="I22" s="27">
        <f t="shared" si="8"/>
        <v>10.642409874507175</v>
      </c>
      <c r="J22" s="28">
        <f t="shared" si="1"/>
        <v>1.5748773647994789</v>
      </c>
      <c r="K22" s="27">
        <f t="shared" si="2"/>
        <v>1.7709132337272833</v>
      </c>
      <c r="L22" s="18"/>
    </row>
    <row r="23" spans="1:15">
      <c r="A23" s="16"/>
      <c r="B23" s="11" t="s">
        <v>8</v>
      </c>
      <c r="C23" s="25">
        <v>85.299666666666667</v>
      </c>
      <c r="D23" s="25">
        <v>96.12133333333334</v>
      </c>
      <c r="E23" s="25">
        <v>89.911333333333346</v>
      </c>
      <c r="F23" s="25">
        <v>86.766333333333321</v>
      </c>
      <c r="G23" s="26">
        <v>87.337666666666678</v>
      </c>
      <c r="H23" s="28">
        <f t="shared" si="0"/>
        <v>0.65847352467742759</v>
      </c>
      <c r="I23" s="27">
        <f t="shared" si="8"/>
        <v>-3.4978905143586148</v>
      </c>
      <c r="J23" s="28">
        <f t="shared" si="1"/>
        <v>1.305953922350138</v>
      </c>
      <c r="K23" s="27">
        <f t="shared" si="2"/>
        <v>1.3419863515906385</v>
      </c>
      <c r="L23" s="18"/>
    </row>
    <row r="24" spans="1:15">
      <c r="A24" s="16"/>
      <c r="B24" s="11" t="s">
        <v>23</v>
      </c>
      <c r="C24" s="25">
        <v>74.299666666666667</v>
      </c>
      <c r="D24" s="25">
        <v>79.608000000000004</v>
      </c>
      <c r="E24" s="25">
        <v>81.23</v>
      </c>
      <c r="F24" s="25">
        <v>78.367000000000004</v>
      </c>
      <c r="G24" s="26">
        <v>85.717333333333329</v>
      </c>
      <c r="H24" s="28">
        <f t="shared" si="0"/>
        <v>9.379373120488621</v>
      </c>
      <c r="I24" s="27">
        <f t="shared" si="8"/>
        <v>-3.5245598916656351</v>
      </c>
      <c r="J24" s="28">
        <f t="shared" si="1"/>
        <v>1.2817251931781346</v>
      </c>
      <c r="K24" s="27">
        <f t="shared" si="2"/>
        <v>1.212076624363946</v>
      </c>
      <c r="L24" s="18"/>
    </row>
    <row r="25" spans="1:15">
      <c r="A25" s="16"/>
      <c r="B25" s="11" t="s">
        <v>20</v>
      </c>
      <c r="C25" s="25">
        <v>61.954000000000008</v>
      </c>
      <c r="D25" s="25">
        <v>63.712333333333333</v>
      </c>
      <c r="E25" s="25">
        <v>62.664999999999999</v>
      </c>
      <c r="F25" s="25">
        <v>68.550333333333342</v>
      </c>
      <c r="G25" s="26">
        <v>67.013666666666666</v>
      </c>
      <c r="H25" s="28">
        <f t="shared" si="0"/>
        <v>-2.2416618445813663</v>
      </c>
      <c r="I25" s="27">
        <f t="shared" si="8"/>
        <v>9.3917391419984675</v>
      </c>
      <c r="J25" s="28">
        <f t="shared" si="1"/>
        <v>1.0020505948300047</v>
      </c>
      <c r="K25" s="27">
        <f t="shared" si="2"/>
        <v>1.0602454684457738</v>
      </c>
      <c r="L25" s="18"/>
    </row>
    <row r="26" spans="1:15">
      <c r="A26" s="16"/>
      <c r="B26" s="11" t="s">
        <v>11</v>
      </c>
      <c r="C26" s="25">
        <v>54.682333333333332</v>
      </c>
      <c r="D26" s="25">
        <v>55.626666666666665</v>
      </c>
      <c r="E26" s="25">
        <v>53.015333333333331</v>
      </c>
      <c r="F26" s="25">
        <v>54.06966666666667</v>
      </c>
      <c r="G26" s="26">
        <v>58.772333333333336</v>
      </c>
      <c r="H26" s="28">
        <f t="shared" si="0"/>
        <v>8.6974212281685901</v>
      </c>
      <c r="I26" s="27">
        <f t="shared" si="8"/>
        <v>1.9887328194359011</v>
      </c>
      <c r="J26" s="28">
        <f t="shared" si="1"/>
        <v>0.8788185232297987</v>
      </c>
      <c r="K26" s="27">
        <f t="shared" si="2"/>
        <v>0.83627775790596948</v>
      </c>
      <c r="L26" s="18"/>
    </row>
    <row r="27" spans="1:15">
      <c r="A27" s="16"/>
      <c r="B27" s="11" t="s">
        <v>9</v>
      </c>
      <c r="C27" s="25">
        <v>42.715333333333326</v>
      </c>
      <c r="D27" s="25">
        <v>45.373999999999995</v>
      </c>
      <c r="E27" s="25">
        <v>45.632666666666672</v>
      </c>
      <c r="F27" s="25">
        <v>41.279666666666664</v>
      </c>
      <c r="G27" s="26">
        <v>45.306000000000004</v>
      </c>
      <c r="H27" s="28">
        <f t="shared" si="0"/>
        <v>9.7537932315345124</v>
      </c>
      <c r="I27" s="27">
        <f t="shared" si="8"/>
        <v>-9.539218980554887</v>
      </c>
      <c r="J27" s="28">
        <f t="shared" si="1"/>
        <v>0.67745739798401616</v>
      </c>
      <c r="K27" s="27">
        <f t="shared" si="2"/>
        <v>0.63845903286079897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1001.5210000000001</v>
      </c>
      <c r="D13" s="26">
        <v>1019.2396666666667</v>
      </c>
      <c r="E13" s="26">
        <v>910.65633333333335</v>
      </c>
      <c r="F13" s="26">
        <v>847.27833333333331</v>
      </c>
      <c r="G13" s="26">
        <v>797.88633333333337</v>
      </c>
      <c r="H13" s="28">
        <f t="shared" ref="H13:H27" si="0">IF(OR(OR(G13=0,F13=0),G13=""),"",(G13/F13-1)*100)</f>
        <v>-5.8294893256249818</v>
      </c>
      <c r="I13" s="27">
        <f>IF(OR(OR(G13=0,F13=0),F13=""),"",(F13/E13-1)*100)</f>
        <v>-6.9595958080051474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564.56966666666676</v>
      </c>
      <c r="D14" s="25">
        <f t="shared" ref="D14:G14" si="3">D13-SUM(D15:D27)</f>
        <v>588.01933333333341</v>
      </c>
      <c r="E14" s="25">
        <f t="shared" si="3"/>
        <v>508.62099999999992</v>
      </c>
      <c r="F14" s="25">
        <f t="shared" si="3"/>
        <v>465.97599999999994</v>
      </c>
      <c r="G14" s="26">
        <f t="shared" si="3"/>
        <v>412.83700000000005</v>
      </c>
      <c r="H14" s="54">
        <f t="shared" si="0"/>
        <v>-11.403806204611378</v>
      </c>
      <c r="I14" s="53">
        <f t="shared" ref="I14" si="4">IF(OR(OR(G14=0,F14=0),F14=""),"",(F14/E14-1)*100)</f>
        <v>-8.3844355620393163</v>
      </c>
      <c r="J14" s="54">
        <f t="shared" si="1"/>
        <v>51.741329905387531</v>
      </c>
      <c r="K14" s="53">
        <f t="shared" si="2"/>
        <v>54.996803490391777</v>
      </c>
      <c r="L14" s="18"/>
    </row>
    <row r="15" spans="1:15">
      <c r="A15" s="16"/>
      <c r="B15" s="12" t="s">
        <v>5</v>
      </c>
      <c r="C15" s="109">
        <v>183.18033333333332</v>
      </c>
      <c r="D15" s="109">
        <v>179.60733333333334</v>
      </c>
      <c r="E15" s="109">
        <v>166.23699999999999</v>
      </c>
      <c r="F15" s="109">
        <v>145.72900000000001</v>
      </c>
      <c r="G15" s="109">
        <v>161.47333333333336</v>
      </c>
      <c r="H15" s="50">
        <f t="shared" si="0"/>
        <v>10.803843664152879</v>
      </c>
      <c r="I15" s="36">
        <f>IF(OR(OR(G15=0,F15=0),F15=""),"",(F15/E15-1)*100)</f>
        <v>-12.336603764504883</v>
      </c>
      <c r="J15" s="50">
        <f t="shared" si="1"/>
        <v>20.237636187944901</v>
      </c>
      <c r="K15" s="36">
        <f t="shared" si="2"/>
        <v>17.199660874919108</v>
      </c>
      <c r="L15" s="18"/>
    </row>
    <row r="16" spans="1:15">
      <c r="A16" s="16"/>
      <c r="B16" s="11" t="s">
        <v>25</v>
      </c>
      <c r="C16" s="55">
        <v>64.942999999999998</v>
      </c>
      <c r="D16" s="55">
        <v>67.665666666666667</v>
      </c>
      <c r="E16" s="55">
        <v>51.902666666666669</v>
      </c>
      <c r="F16" s="55">
        <v>63.960666666666668</v>
      </c>
      <c r="G16" s="56">
        <v>55.908333333333331</v>
      </c>
      <c r="H16" s="54">
        <f t="shared" si="0"/>
        <v>-12.589508135208105</v>
      </c>
      <c r="I16" s="53">
        <f t="shared" ref="I16:I27" si="5">IF(OR(OR(G16=0,F16=0),F16=""),"",(F16/E16-1)*100)</f>
        <v>23.231946977676166</v>
      </c>
      <c r="J16" s="54">
        <f t="shared" si="1"/>
        <v>7.0070548896062474</v>
      </c>
      <c r="K16" s="53">
        <f t="shared" si="2"/>
        <v>7.5489557740766031</v>
      </c>
      <c r="L16" s="18"/>
      <c r="N16" s="23" t="s">
        <v>5</v>
      </c>
      <c r="O16" s="34">
        <f>J15</f>
        <v>20.237636187944901</v>
      </c>
    </row>
    <row r="17" spans="1:15">
      <c r="A17" s="16"/>
      <c r="B17" s="11" t="s">
        <v>26</v>
      </c>
      <c r="C17" s="55">
        <v>33.670333333333339</v>
      </c>
      <c r="D17" s="55">
        <v>34.024666666666668</v>
      </c>
      <c r="E17" s="55">
        <v>31.639333333333337</v>
      </c>
      <c r="F17" s="55">
        <v>27.991666666666664</v>
      </c>
      <c r="G17" s="56">
        <v>29.780666666666662</v>
      </c>
      <c r="H17" s="28">
        <f t="shared" si="0"/>
        <v>6.3911878535278355</v>
      </c>
      <c r="I17" s="27">
        <f t="shared" si="5"/>
        <v>-11.528898628289696</v>
      </c>
      <c r="J17" s="28">
        <f t="shared" si="1"/>
        <v>3.7324447634353928</v>
      </c>
      <c r="K17" s="27">
        <f t="shared" si="2"/>
        <v>3.3037156227685904</v>
      </c>
      <c r="L17" s="18"/>
      <c r="N17" s="23" t="s">
        <v>40</v>
      </c>
      <c r="O17" s="34">
        <f>100-O16</f>
        <v>79.762363812055099</v>
      </c>
    </row>
    <row r="18" spans="1:15">
      <c r="A18" s="16"/>
      <c r="B18" s="11" t="s">
        <v>27</v>
      </c>
      <c r="C18" s="25">
        <v>24.593666666666664</v>
      </c>
      <c r="D18" s="25">
        <v>20.497666666666664</v>
      </c>
      <c r="E18" s="25">
        <v>21.67</v>
      </c>
      <c r="F18" s="25">
        <v>29.148666666666667</v>
      </c>
      <c r="G18" s="26">
        <v>28.13</v>
      </c>
      <c r="H18" s="28">
        <f t="shared" si="0"/>
        <v>-3.4947281751023573</v>
      </c>
      <c r="I18" s="27">
        <f t="shared" si="5"/>
        <v>34.511613597907996</v>
      </c>
      <c r="J18" s="28">
        <f t="shared" si="1"/>
        <v>3.5255648360940297</v>
      </c>
      <c r="K18" s="27">
        <f t="shared" si="2"/>
        <v>3.4402705132315829</v>
      </c>
      <c r="L18" s="18"/>
    </row>
    <row r="19" spans="1:15">
      <c r="A19" s="16"/>
      <c r="B19" s="11" t="s">
        <v>21</v>
      </c>
      <c r="C19" s="25">
        <v>19.632999999999999</v>
      </c>
      <c r="D19" s="25">
        <v>22.338333333333335</v>
      </c>
      <c r="E19" s="25">
        <v>23.053333333333331</v>
      </c>
      <c r="F19" s="25">
        <v>20.041666666666668</v>
      </c>
      <c r="G19" s="26">
        <v>21.215999999999998</v>
      </c>
      <c r="H19" s="28">
        <f t="shared" si="0"/>
        <v>5.8594594594594485</v>
      </c>
      <c r="I19" s="27">
        <f t="shared" si="5"/>
        <v>-13.063909774436077</v>
      </c>
      <c r="J19" s="28">
        <f t="shared" si="1"/>
        <v>2.6590253666040145</v>
      </c>
      <c r="K19" s="27">
        <f t="shared" si="2"/>
        <v>2.3654171100799228</v>
      </c>
      <c r="L19" s="18"/>
    </row>
    <row r="20" spans="1:15">
      <c r="A20" s="16"/>
      <c r="B20" s="11" t="s">
        <v>6</v>
      </c>
      <c r="C20" s="25">
        <v>25.885999999999999</v>
      </c>
      <c r="D20" s="25">
        <v>25.237666666666669</v>
      </c>
      <c r="E20" s="25">
        <v>24.711000000000002</v>
      </c>
      <c r="F20" s="25">
        <v>20.508333333333336</v>
      </c>
      <c r="G20" s="26">
        <v>16.701999999999998</v>
      </c>
      <c r="H20" s="28">
        <f t="shared" si="0"/>
        <v>-18.55993498577816</v>
      </c>
      <c r="I20" s="27">
        <f t="shared" si="5"/>
        <v>-17.007270716145307</v>
      </c>
      <c r="J20" s="28">
        <f t="shared" si="1"/>
        <v>2.0932806218429607</v>
      </c>
      <c r="K20" s="27">
        <f t="shared" si="2"/>
        <v>2.4204954294830312</v>
      </c>
      <c r="L20" s="18"/>
    </row>
    <row r="21" spans="1:15">
      <c r="A21" s="16"/>
      <c r="B21" s="11" t="s">
        <v>22</v>
      </c>
      <c r="C21" s="25">
        <v>14.997999999999999</v>
      </c>
      <c r="D21" s="25">
        <v>14.371666666666668</v>
      </c>
      <c r="E21" s="25">
        <v>13.077333333333334</v>
      </c>
      <c r="F21" s="25">
        <v>13.202</v>
      </c>
      <c r="G21" s="26">
        <v>13.982999999999999</v>
      </c>
      <c r="H21" s="28">
        <f t="shared" si="0"/>
        <v>5.9157703378275972</v>
      </c>
      <c r="I21" s="27">
        <f t="shared" si="5"/>
        <v>0.95330342577486515</v>
      </c>
      <c r="J21" s="28">
        <f t="shared" si="1"/>
        <v>1.7525052649521085</v>
      </c>
      <c r="K21" s="27">
        <f t="shared" si="2"/>
        <v>1.5581656559139363</v>
      </c>
      <c r="L21" s="18"/>
    </row>
    <row r="22" spans="1:15">
      <c r="A22" s="16"/>
      <c r="B22" s="11" t="s">
        <v>8</v>
      </c>
      <c r="C22" s="25">
        <v>12.372</v>
      </c>
      <c r="D22" s="25">
        <v>11.178333333333333</v>
      </c>
      <c r="E22" s="25">
        <v>10.204333333333333</v>
      </c>
      <c r="F22" s="25">
        <v>11.079666666666668</v>
      </c>
      <c r="G22" s="26">
        <v>12.564333333333332</v>
      </c>
      <c r="H22" s="28">
        <f t="shared" si="0"/>
        <v>13.399921778633516</v>
      </c>
      <c r="I22" s="27">
        <f t="shared" si="5"/>
        <v>8.5780550746415116</v>
      </c>
      <c r="J22" s="28">
        <f t="shared" si="1"/>
        <v>1.5747021610012117</v>
      </c>
      <c r="K22" s="27">
        <f t="shared" si="2"/>
        <v>1.3076773275999427</v>
      </c>
      <c r="L22" s="18"/>
    </row>
    <row r="23" spans="1:15">
      <c r="A23" s="16"/>
      <c r="B23" s="11" t="s">
        <v>24</v>
      </c>
      <c r="C23" s="25">
        <v>15.478999999999999</v>
      </c>
      <c r="D23" s="25">
        <v>14.738333333333335</v>
      </c>
      <c r="E23" s="25">
        <v>17.284666666666666</v>
      </c>
      <c r="F23" s="25">
        <v>12.863999999999999</v>
      </c>
      <c r="G23" s="26">
        <v>11.320666666666666</v>
      </c>
      <c r="H23" s="28">
        <f t="shared" si="0"/>
        <v>-11.997305140961856</v>
      </c>
      <c r="I23" s="27">
        <f t="shared" si="5"/>
        <v>-25.575654722875775</v>
      </c>
      <c r="J23" s="28">
        <f t="shared" si="1"/>
        <v>1.4188320057284682</v>
      </c>
      <c r="K23" s="27">
        <f t="shared" si="2"/>
        <v>1.5182732160033989</v>
      </c>
      <c r="L23" s="18"/>
    </row>
    <row r="24" spans="1:15">
      <c r="A24" s="16"/>
      <c r="B24" s="11" t="s">
        <v>23</v>
      </c>
      <c r="C24" s="25">
        <v>13.889666666666665</v>
      </c>
      <c r="D24" s="25">
        <v>10.409666666666666</v>
      </c>
      <c r="E24" s="25">
        <v>11.540999999999999</v>
      </c>
      <c r="F24" s="25">
        <v>11.808333333333332</v>
      </c>
      <c r="G24" s="26">
        <v>9.8523333333333341</v>
      </c>
      <c r="H24" s="28">
        <f t="shared" si="0"/>
        <v>-16.564573041637242</v>
      </c>
      <c r="I24" s="27">
        <f t="shared" si="5"/>
        <v>2.3163792854460796</v>
      </c>
      <c r="J24" s="28">
        <f t="shared" si="1"/>
        <v>1.2348041220574861</v>
      </c>
      <c r="K24" s="27">
        <f t="shared" si="2"/>
        <v>1.3936781891822245</v>
      </c>
      <c r="L24" s="18"/>
    </row>
    <row r="25" spans="1:15">
      <c r="A25" s="16"/>
      <c r="B25" s="11" t="s">
        <v>11</v>
      </c>
      <c r="C25" s="25">
        <v>10.464333333333334</v>
      </c>
      <c r="D25" s="25">
        <v>10.331333333333333</v>
      </c>
      <c r="E25" s="25">
        <v>11.79</v>
      </c>
      <c r="F25" s="25">
        <v>8.3623333333333338</v>
      </c>
      <c r="G25" s="26">
        <v>9.3819999999999997</v>
      </c>
      <c r="H25" s="28">
        <f t="shared" si="0"/>
        <v>12.193566388966381</v>
      </c>
      <c r="I25" s="27">
        <f t="shared" si="5"/>
        <v>-29.072660446706234</v>
      </c>
      <c r="J25" s="28">
        <f t="shared" si="1"/>
        <v>1.1758567114196299</v>
      </c>
      <c r="K25" s="27">
        <f t="shared" si="2"/>
        <v>0.9869641420469859</v>
      </c>
      <c r="L25" s="18"/>
    </row>
    <row r="26" spans="1:15">
      <c r="A26" s="16"/>
      <c r="B26" s="11" t="s">
        <v>20</v>
      </c>
      <c r="C26" s="25">
        <v>10.122333333333332</v>
      </c>
      <c r="D26" s="25">
        <v>12.511333333333333</v>
      </c>
      <c r="E26" s="25">
        <v>11.470666666666666</v>
      </c>
      <c r="F26" s="25">
        <v>9.3666666666666671</v>
      </c>
      <c r="G26" s="26">
        <v>7.4189999999999996</v>
      </c>
      <c r="H26" s="28">
        <f t="shared" si="0"/>
        <v>-20.793594306049833</v>
      </c>
      <c r="I26" s="27">
        <f t="shared" si="5"/>
        <v>-18.342438684179928</v>
      </c>
      <c r="J26" s="28">
        <f t="shared" si="1"/>
        <v>0.9298316928184005</v>
      </c>
      <c r="K26" s="27">
        <f t="shared" si="2"/>
        <v>1.1055005537338185</v>
      </c>
      <c r="L26" s="18"/>
    </row>
    <row r="27" spans="1:15">
      <c r="A27" s="16"/>
      <c r="B27" s="11" t="s">
        <v>9</v>
      </c>
      <c r="C27" s="25">
        <v>7.719666666666666</v>
      </c>
      <c r="D27" s="25">
        <v>8.3083333333333336</v>
      </c>
      <c r="E27" s="25">
        <v>7.4540000000000006</v>
      </c>
      <c r="F27" s="25">
        <v>7.2393333333333318</v>
      </c>
      <c r="G27" s="26">
        <v>7.3176666666666668</v>
      </c>
      <c r="H27" s="28">
        <f t="shared" si="0"/>
        <v>1.0820517543052022</v>
      </c>
      <c r="I27" s="27">
        <f t="shared" si="5"/>
        <v>-2.8798855200787288</v>
      </c>
      <c r="J27" s="28">
        <f t="shared" si="1"/>
        <v>0.91713147110762216</v>
      </c>
      <c r="K27" s="27">
        <f t="shared" si="2"/>
        <v>0.85442210056907686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630.95833333333337</v>
      </c>
      <c r="D13" s="26">
        <v>655.37166666666667</v>
      </c>
      <c r="E13" s="26">
        <v>612.8180000000001</v>
      </c>
      <c r="F13" s="26">
        <v>732.94033333333334</v>
      </c>
      <c r="G13" s="26">
        <v>698.17133333333334</v>
      </c>
      <c r="H13" s="28">
        <f t="shared" ref="H13:H27" si="0">IF(OR(OR(G13=0,F13=0),G13=""),"",(G13/F13-1)*100)</f>
        <v>-4.7437695019285293</v>
      </c>
      <c r="I13" s="27">
        <f>IF(OR(OR(G13=0,F13=0),F13=""),"",(F13/E13-1)*100)</f>
        <v>19.601632676150714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276.20033333333339</v>
      </c>
      <c r="D14" s="25">
        <f t="shared" ref="D14:G14" si="3">D13-SUM(D15:D27)</f>
        <v>261.89166666666671</v>
      </c>
      <c r="E14" s="25">
        <f t="shared" si="3"/>
        <v>259.68033333333341</v>
      </c>
      <c r="F14" s="25">
        <f t="shared" si="3"/>
        <v>350.9740000000001</v>
      </c>
      <c r="G14" s="26">
        <f t="shared" si="3"/>
        <v>335.34799999999996</v>
      </c>
      <c r="H14" s="54">
        <f t="shared" si="0"/>
        <v>-4.4521816430847183</v>
      </c>
      <c r="I14" s="53">
        <f t="shared" ref="I14" si="4">IF(OR(OR(G14=0,F14=0),F14=""),"",(F14/E14-1)*100)</f>
        <v>35.156172781663606</v>
      </c>
      <c r="J14" s="54">
        <f t="shared" si="1"/>
        <v>48.032335902266581</v>
      </c>
      <c r="K14" s="53">
        <f t="shared" si="2"/>
        <v>47.885753319619937</v>
      </c>
      <c r="L14" s="18"/>
    </row>
    <row r="15" spans="1:15">
      <c r="A15" s="16"/>
      <c r="B15" s="12" t="s">
        <v>5</v>
      </c>
      <c r="C15" s="109">
        <v>120.22633333333334</v>
      </c>
      <c r="D15" s="109">
        <v>144.40766666666667</v>
      </c>
      <c r="E15" s="109">
        <v>144.36500000000001</v>
      </c>
      <c r="F15" s="109">
        <v>134.51933333333332</v>
      </c>
      <c r="G15" s="109">
        <v>118.099</v>
      </c>
      <c r="H15" s="50">
        <f t="shared" si="0"/>
        <v>-12.206671655623225</v>
      </c>
      <c r="I15" s="36">
        <f>IF(OR(OR(G15=0,F15=0),F15=""),"",(F15/E15-1)*100)</f>
        <v>-6.8199817591983454</v>
      </c>
      <c r="J15" s="50">
        <f t="shared" si="1"/>
        <v>16.915475379968814</v>
      </c>
      <c r="K15" s="36">
        <f t="shared" si="2"/>
        <v>18.353381198378585</v>
      </c>
      <c r="L15" s="18"/>
    </row>
    <row r="16" spans="1:15">
      <c r="A16" s="16"/>
      <c r="B16" s="11" t="s">
        <v>25</v>
      </c>
      <c r="C16" s="55">
        <v>51.645000000000003</v>
      </c>
      <c r="D16" s="55">
        <v>60.466666666666669</v>
      </c>
      <c r="E16" s="55">
        <v>49.367999999999995</v>
      </c>
      <c r="F16" s="55">
        <v>57.934333333333335</v>
      </c>
      <c r="G16" s="56">
        <v>71.470333333333329</v>
      </c>
      <c r="H16" s="54">
        <f t="shared" si="0"/>
        <v>23.364383813858215</v>
      </c>
      <c r="I16" s="53">
        <f t="shared" ref="I16:I27" si="5">IF(OR(OR(G16=0,F16=0),F16=""),"",(F16/E16-1)*100)</f>
        <v>17.35199589477665</v>
      </c>
      <c r="J16" s="54">
        <f t="shared" si="1"/>
        <v>10.236790014294485</v>
      </c>
      <c r="K16" s="53">
        <f t="shared" si="2"/>
        <v>7.9043723886573751</v>
      </c>
      <c r="L16" s="18"/>
      <c r="N16" s="23" t="s">
        <v>5</v>
      </c>
      <c r="O16" s="34">
        <f>J15</f>
        <v>16.915475379968814</v>
      </c>
    </row>
    <row r="17" spans="1:15">
      <c r="A17" s="16"/>
      <c r="B17" s="11" t="s">
        <v>26</v>
      </c>
      <c r="C17" s="55">
        <v>58.714333333333336</v>
      </c>
      <c r="D17" s="55">
        <v>56.943000000000005</v>
      </c>
      <c r="E17" s="55">
        <v>48.948999999999991</v>
      </c>
      <c r="F17" s="55">
        <v>59.961666666666666</v>
      </c>
      <c r="G17" s="56">
        <v>45.660333333333334</v>
      </c>
      <c r="H17" s="28">
        <f t="shared" si="0"/>
        <v>-23.85079356255385</v>
      </c>
      <c r="I17" s="27">
        <f t="shared" si="5"/>
        <v>22.498246474221496</v>
      </c>
      <c r="J17" s="28">
        <f t="shared" si="1"/>
        <v>6.5399897064426407</v>
      </c>
      <c r="K17" s="27">
        <f t="shared" si="2"/>
        <v>8.1809751680559728</v>
      </c>
      <c r="L17" s="18"/>
      <c r="N17" s="23" t="s">
        <v>40</v>
      </c>
      <c r="O17" s="34">
        <f>100-O16</f>
        <v>83.084524620031189</v>
      </c>
    </row>
    <row r="18" spans="1:15">
      <c r="A18" s="16"/>
      <c r="B18" s="11" t="s">
        <v>27</v>
      </c>
      <c r="C18" s="25">
        <v>36.599333333333341</v>
      </c>
      <c r="D18" s="25">
        <v>31.280666666666665</v>
      </c>
      <c r="E18" s="25">
        <v>27.321666666666669</v>
      </c>
      <c r="F18" s="25">
        <v>32.252000000000002</v>
      </c>
      <c r="G18" s="26">
        <v>36.617333333333335</v>
      </c>
      <c r="H18" s="28">
        <f t="shared" si="0"/>
        <v>13.535077927983785</v>
      </c>
      <c r="I18" s="27">
        <f t="shared" si="5"/>
        <v>18.045507228695179</v>
      </c>
      <c r="J18" s="28">
        <f t="shared" si="1"/>
        <v>5.2447489011770747</v>
      </c>
      <c r="K18" s="27">
        <f t="shared" si="2"/>
        <v>4.4003581919583272</v>
      </c>
      <c r="L18" s="18"/>
    </row>
    <row r="19" spans="1:15">
      <c r="A19" s="16"/>
      <c r="B19" s="11" t="s">
        <v>6</v>
      </c>
      <c r="C19" s="25">
        <v>17.925666666666668</v>
      </c>
      <c r="D19" s="25">
        <v>20.603666666666665</v>
      </c>
      <c r="E19" s="25">
        <v>16.598666666666666</v>
      </c>
      <c r="F19" s="25">
        <v>20.035333333333334</v>
      </c>
      <c r="G19" s="26">
        <v>16.785</v>
      </c>
      <c r="H19" s="28">
        <f t="shared" si="0"/>
        <v>-16.223006022693241</v>
      </c>
      <c r="I19" s="27">
        <f t="shared" si="5"/>
        <v>20.704474254960246</v>
      </c>
      <c r="J19" s="28">
        <f t="shared" si="1"/>
        <v>2.4041376663034955</v>
      </c>
      <c r="K19" s="27">
        <f t="shared" si="2"/>
        <v>2.7335558465195664</v>
      </c>
      <c r="L19" s="18"/>
    </row>
    <row r="20" spans="1:15">
      <c r="A20" s="16"/>
      <c r="B20" s="11" t="s">
        <v>21</v>
      </c>
      <c r="C20" s="25">
        <v>13.685</v>
      </c>
      <c r="D20" s="25">
        <v>15.216333333333333</v>
      </c>
      <c r="E20" s="25">
        <v>10.036</v>
      </c>
      <c r="F20" s="25">
        <v>16.371666666666666</v>
      </c>
      <c r="G20" s="26">
        <v>15.723333333333334</v>
      </c>
      <c r="H20" s="28">
        <f t="shared" si="0"/>
        <v>-3.9600936577420254</v>
      </c>
      <c r="I20" s="27">
        <f t="shared" si="5"/>
        <v>63.129400823701353</v>
      </c>
      <c r="J20" s="28">
        <f t="shared" si="1"/>
        <v>2.2520737507603199</v>
      </c>
      <c r="K20" s="27">
        <f t="shared" si="2"/>
        <v>2.2336970585600193</v>
      </c>
      <c r="L20" s="18"/>
    </row>
    <row r="21" spans="1:15">
      <c r="A21" s="16"/>
      <c r="B21" s="11" t="s">
        <v>9</v>
      </c>
      <c r="C21" s="25">
        <v>9.854000000000001</v>
      </c>
      <c r="D21" s="25">
        <v>10.092333333333334</v>
      </c>
      <c r="E21" s="25">
        <v>10.794666666666666</v>
      </c>
      <c r="F21" s="25">
        <v>9.6430000000000007</v>
      </c>
      <c r="G21" s="26">
        <v>11.527666666666667</v>
      </c>
      <c r="H21" s="28">
        <f t="shared" si="0"/>
        <v>19.544401811331191</v>
      </c>
      <c r="I21" s="27">
        <f t="shared" si="5"/>
        <v>-10.668848814229237</v>
      </c>
      <c r="J21" s="28">
        <f t="shared" si="1"/>
        <v>1.6511228857863924</v>
      </c>
      <c r="K21" s="27">
        <f t="shared" si="2"/>
        <v>1.3156596194051269</v>
      </c>
      <c r="L21" s="18"/>
    </row>
    <row r="22" spans="1:15">
      <c r="A22" s="16"/>
      <c r="B22" s="11" t="s">
        <v>22</v>
      </c>
      <c r="C22" s="25">
        <v>10.323</v>
      </c>
      <c r="D22" s="25">
        <v>12.200333333333333</v>
      </c>
      <c r="E22" s="25">
        <v>10.069000000000001</v>
      </c>
      <c r="F22" s="25">
        <v>11.683333333333332</v>
      </c>
      <c r="G22" s="26">
        <v>11.148666666666665</v>
      </c>
      <c r="H22" s="28">
        <f t="shared" si="0"/>
        <v>-4.5763195435092658</v>
      </c>
      <c r="I22" s="27">
        <f t="shared" si="5"/>
        <v>16.032707650544541</v>
      </c>
      <c r="J22" s="28">
        <f t="shared" si="1"/>
        <v>1.596838216407243</v>
      </c>
      <c r="K22" s="27">
        <f t="shared" si="2"/>
        <v>1.5940360766065083</v>
      </c>
      <c r="L22" s="18"/>
    </row>
    <row r="23" spans="1:15">
      <c r="A23" s="16"/>
      <c r="B23" s="11" t="s">
        <v>24</v>
      </c>
      <c r="C23" s="25">
        <v>7.7560000000000002</v>
      </c>
      <c r="D23" s="25">
        <v>11.384666666666668</v>
      </c>
      <c r="E23" s="25">
        <v>8.2349999999999994</v>
      </c>
      <c r="F23" s="25">
        <v>8.7530000000000001</v>
      </c>
      <c r="G23" s="26">
        <v>8.3710000000000004</v>
      </c>
      <c r="H23" s="28">
        <f t="shared" si="0"/>
        <v>-4.3642179824060268</v>
      </c>
      <c r="I23" s="27">
        <f t="shared" si="5"/>
        <v>6.2902246508804049</v>
      </c>
      <c r="J23" s="28">
        <f t="shared" si="1"/>
        <v>1.1989893598228516</v>
      </c>
      <c r="K23" s="27">
        <f t="shared" si="2"/>
        <v>1.194230908291307</v>
      </c>
      <c r="L23" s="18"/>
    </row>
    <row r="24" spans="1:15">
      <c r="A24" s="16"/>
      <c r="B24" s="11" t="s">
        <v>11</v>
      </c>
      <c r="C24" s="25">
        <v>8.2676666666666669</v>
      </c>
      <c r="D24" s="25">
        <v>7.9019999999999984</v>
      </c>
      <c r="E24" s="25">
        <v>8.4926666666666666</v>
      </c>
      <c r="F24" s="25">
        <v>9.1689999999999987</v>
      </c>
      <c r="G24" s="26">
        <v>7.85</v>
      </c>
      <c r="H24" s="28">
        <f t="shared" si="0"/>
        <v>-14.385429163485652</v>
      </c>
      <c r="I24" s="27">
        <f t="shared" si="5"/>
        <v>7.9637334170656882</v>
      </c>
      <c r="J24" s="28">
        <f t="shared" si="1"/>
        <v>1.1243658433412236</v>
      </c>
      <c r="K24" s="27">
        <f t="shared" si="2"/>
        <v>1.2509885979804629</v>
      </c>
      <c r="L24" s="18"/>
    </row>
    <row r="25" spans="1:15">
      <c r="A25" s="16"/>
      <c r="B25" s="11" t="s">
        <v>8</v>
      </c>
      <c r="C25" s="25">
        <v>7.4446666666666665</v>
      </c>
      <c r="D25" s="25">
        <v>9.2023333333333337</v>
      </c>
      <c r="E25" s="25">
        <v>7.626666666666666</v>
      </c>
      <c r="F25" s="25">
        <v>8.2756666666666661</v>
      </c>
      <c r="G25" s="26">
        <v>7.3996666666666657</v>
      </c>
      <c r="H25" s="28">
        <f t="shared" si="0"/>
        <v>-10.58524992951223</v>
      </c>
      <c r="I25" s="27">
        <f t="shared" si="5"/>
        <v>8.5096153846153868</v>
      </c>
      <c r="J25" s="28">
        <f t="shared" si="1"/>
        <v>1.0598640066382941</v>
      </c>
      <c r="K25" s="27">
        <f t="shared" si="2"/>
        <v>1.1291050976864418</v>
      </c>
      <c r="L25" s="18"/>
    </row>
    <row r="26" spans="1:15">
      <c r="A26" s="16"/>
      <c r="B26" s="11" t="s">
        <v>23</v>
      </c>
      <c r="C26" s="25">
        <v>6.9416666666666664</v>
      </c>
      <c r="D26" s="25">
        <v>8.5423333333333336</v>
      </c>
      <c r="E26" s="25">
        <v>6.7966666666666669</v>
      </c>
      <c r="F26" s="25">
        <v>8.2036666666666669</v>
      </c>
      <c r="G26" s="26">
        <v>6.4316666666666675</v>
      </c>
      <c r="H26" s="28">
        <f t="shared" si="0"/>
        <v>-21.600097517370276</v>
      </c>
      <c r="I26" s="27">
        <f t="shared" si="5"/>
        <v>20.701324178518888</v>
      </c>
      <c r="J26" s="28">
        <f t="shared" si="1"/>
        <v>0.92121609117914705</v>
      </c>
      <c r="K26" s="27">
        <f t="shared" si="2"/>
        <v>1.119281651394088</v>
      </c>
      <c r="L26" s="18"/>
    </row>
    <row r="27" spans="1:15">
      <c r="A27" s="16"/>
      <c r="B27" s="11" t="s">
        <v>20</v>
      </c>
      <c r="C27" s="25">
        <v>5.3753333333333337</v>
      </c>
      <c r="D27" s="25">
        <v>5.2380000000000004</v>
      </c>
      <c r="E27" s="25">
        <v>4.4846666666666666</v>
      </c>
      <c r="F27" s="25">
        <v>5.1643333333333334</v>
      </c>
      <c r="G27" s="26">
        <v>5.7393333333333336</v>
      </c>
      <c r="H27" s="28">
        <f t="shared" si="0"/>
        <v>11.134060543471257</v>
      </c>
      <c r="I27" s="27">
        <f t="shared" si="5"/>
        <v>15.155344135573067</v>
      </c>
      <c r="J27" s="28">
        <f t="shared" si="1"/>
        <v>0.82205227561143057</v>
      </c>
      <c r="K27" s="27">
        <f t="shared" si="2"/>
        <v>0.70460487688629503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SheetLayoutView="100" workbookViewId="0">
      <selection activeCell="B28" sqref="B2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6027.4989999999998</v>
      </c>
      <c r="D13" s="26">
        <v>6638.3960000000006</v>
      </c>
      <c r="E13" s="26">
        <v>7338.0976666666675</v>
      </c>
      <c r="F13" s="26">
        <v>8137.9150000000009</v>
      </c>
      <c r="G13" s="26">
        <v>8687.6730000000007</v>
      </c>
      <c r="H13" s="28">
        <f t="shared" ref="H13:H27" si="0">IF(OR(OR(G13=0,F13=0),G13=""),"",(G13/F13-1)*100)</f>
        <v>6.7555141581105094</v>
      </c>
      <c r="I13" s="27">
        <f>IF(OR(OR(G13=0,F13=0),F13=""),"",(F13/E13-1)*100)</f>
        <v>10.899518780821161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3456.7009999999996</v>
      </c>
      <c r="D14" s="25">
        <f t="shared" ref="D14:G14" si="3">D13-SUM(D15:D27)</f>
        <v>3698.4320000000002</v>
      </c>
      <c r="E14" s="25">
        <f t="shared" si="3"/>
        <v>4059.525000000001</v>
      </c>
      <c r="F14" s="25">
        <f t="shared" si="3"/>
        <v>4741.1410000000014</v>
      </c>
      <c r="G14" s="26">
        <f t="shared" si="3"/>
        <v>5009.0839999999998</v>
      </c>
      <c r="H14" s="54">
        <f t="shared" si="0"/>
        <v>5.6514455064719193</v>
      </c>
      <c r="I14" s="53">
        <f t="shared" ref="I14" si="4">IF(OR(OR(G14=0,F14=0),F14=""),"",(F14/E14-1)*100)</f>
        <v>16.790535838552543</v>
      </c>
      <c r="J14" s="54">
        <f t="shared" si="1"/>
        <v>57.657372693470386</v>
      </c>
      <c r="K14" s="53">
        <f t="shared" si="2"/>
        <v>58.259898266324981</v>
      </c>
      <c r="L14" s="18"/>
    </row>
    <row r="15" spans="1:15">
      <c r="A15" s="16"/>
      <c r="B15" s="12" t="s">
        <v>5</v>
      </c>
      <c r="C15" s="109">
        <v>857.27333333333343</v>
      </c>
      <c r="D15" s="109">
        <v>923.17399999999998</v>
      </c>
      <c r="E15" s="109">
        <v>1105.1199999999999</v>
      </c>
      <c r="F15" s="109">
        <v>1182.4736666666668</v>
      </c>
      <c r="G15" s="109">
        <v>1344.3903333333335</v>
      </c>
      <c r="H15" s="50">
        <f t="shared" si="0"/>
        <v>13.693046300396826</v>
      </c>
      <c r="I15" s="36">
        <f>IF(OR(OR(G15=0,F15=0),F15=""),"",(F15/E15-1)*100)</f>
        <v>6.999571690555495</v>
      </c>
      <c r="J15" s="50">
        <f t="shared" si="1"/>
        <v>15.474688484860485</v>
      </c>
      <c r="K15" s="36">
        <f t="shared" si="2"/>
        <v>14.530425381275998</v>
      </c>
      <c r="L15" s="18"/>
    </row>
    <row r="16" spans="1:15">
      <c r="A16" s="16"/>
      <c r="B16" s="11" t="s">
        <v>25</v>
      </c>
      <c r="C16" s="55">
        <v>352.77366666666666</v>
      </c>
      <c r="D16" s="55">
        <v>440.78966666666673</v>
      </c>
      <c r="E16" s="55">
        <v>517.89066666666668</v>
      </c>
      <c r="F16" s="55">
        <v>487.25066666666663</v>
      </c>
      <c r="G16" s="56">
        <v>531.64466666666669</v>
      </c>
      <c r="H16" s="54">
        <f t="shared" si="0"/>
        <v>9.1111214487820327</v>
      </c>
      <c r="I16" s="53">
        <f t="shared" ref="I16:I27" si="5">IF(OR(OR(G16=0,F16=0),F16=""),"",(F16/E16-1)*100)</f>
        <v>-5.9163066593206359</v>
      </c>
      <c r="J16" s="54">
        <f t="shared" si="1"/>
        <v>6.1195289770536556</v>
      </c>
      <c r="K16" s="53">
        <f t="shared" si="2"/>
        <v>5.9874140571223293</v>
      </c>
      <c r="L16" s="18"/>
      <c r="N16" s="23" t="s">
        <v>5</v>
      </c>
      <c r="O16" s="34">
        <f>J15</f>
        <v>15.474688484860485</v>
      </c>
    </row>
    <row r="17" spans="1:15">
      <c r="A17" s="16"/>
      <c r="B17" s="11" t="s">
        <v>26</v>
      </c>
      <c r="C17" s="55">
        <v>304.49900000000002</v>
      </c>
      <c r="D17" s="55">
        <v>373.98633333333333</v>
      </c>
      <c r="E17" s="55">
        <v>423.29566666666665</v>
      </c>
      <c r="F17" s="55">
        <v>450.43866666666662</v>
      </c>
      <c r="G17" s="56">
        <v>442.22266666666661</v>
      </c>
      <c r="H17" s="28">
        <f t="shared" si="0"/>
        <v>-1.8239997158325694</v>
      </c>
      <c r="I17" s="27">
        <f t="shared" si="5"/>
        <v>6.4123028269444493</v>
      </c>
      <c r="J17" s="28">
        <f t="shared" si="1"/>
        <v>5.0902314885316997</v>
      </c>
      <c r="K17" s="27">
        <f t="shared" si="2"/>
        <v>5.5350623183784373</v>
      </c>
      <c r="L17" s="18"/>
      <c r="N17" s="23" t="s">
        <v>40</v>
      </c>
      <c r="O17" s="34">
        <f>100-O16</f>
        <v>84.525311515139521</v>
      </c>
    </row>
    <row r="18" spans="1:15">
      <c r="A18" s="16"/>
      <c r="B18" s="11" t="s">
        <v>27</v>
      </c>
      <c r="C18" s="25">
        <v>305.22066666666666</v>
      </c>
      <c r="D18" s="25">
        <v>318.65966666666668</v>
      </c>
      <c r="E18" s="25">
        <v>308.84066666666672</v>
      </c>
      <c r="F18" s="25">
        <v>344.62866666666667</v>
      </c>
      <c r="G18" s="26">
        <v>347.47766666666666</v>
      </c>
      <c r="H18" s="28">
        <f t="shared" si="0"/>
        <v>0.82668688810951796</v>
      </c>
      <c r="I18" s="27">
        <f t="shared" si="5"/>
        <v>11.587852204264969</v>
      </c>
      <c r="J18" s="28">
        <f t="shared" si="1"/>
        <v>3.9996632776885899</v>
      </c>
      <c r="K18" s="27">
        <f t="shared" si="2"/>
        <v>4.2348521294049721</v>
      </c>
      <c r="L18" s="18"/>
    </row>
    <row r="19" spans="1:15">
      <c r="A19" s="16"/>
      <c r="B19" s="11" t="s">
        <v>21</v>
      </c>
      <c r="C19" s="25">
        <v>135.44966666666667</v>
      </c>
      <c r="D19" s="25">
        <v>191.79066666666668</v>
      </c>
      <c r="E19" s="25">
        <v>177.11966666666663</v>
      </c>
      <c r="F19" s="25">
        <v>203.17233333333331</v>
      </c>
      <c r="G19" s="26">
        <v>239.61033333333333</v>
      </c>
      <c r="H19" s="28">
        <f t="shared" si="0"/>
        <v>17.934528487310452</v>
      </c>
      <c r="I19" s="27">
        <f t="shared" si="5"/>
        <v>14.709076161314671</v>
      </c>
      <c r="J19" s="28">
        <f t="shared" si="1"/>
        <v>2.7580496334672508</v>
      </c>
      <c r="K19" s="27">
        <f t="shared" si="2"/>
        <v>2.4966140999670468</v>
      </c>
      <c r="L19" s="18"/>
    </row>
    <row r="20" spans="1:15">
      <c r="A20" s="16"/>
      <c r="B20" s="11" t="s">
        <v>6</v>
      </c>
      <c r="C20" s="25">
        <v>154.46233333333333</v>
      </c>
      <c r="D20" s="25">
        <v>168.755</v>
      </c>
      <c r="E20" s="25">
        <v>167.84866666666667</v>
      </c>
      <c r="F20" s="25">
        <v>165.78533333333334</v>
      </c>
      <c r="G20" s="26">
        <v>202.49566666666666</v>
      </c>
      <c r="H20" s="28">
        <f t="shared" si="0"/>
        <v>22.143293737282743</v>
      </c>
      <c r="I20" s="27">
        <f t="shared" si="5"/>
        <v>-1.229281932534465</v>
      </c>
      <c r="J20" s="28">
        <f t="shared" si="1"/>
        <v>2.3308389561470215</v>
      </c>
      <c r="K20" s="27">
        <f t="shared" si="2"/>
        <v>2.0371966693352452</v>
      </c>
      <c r="L20" s="18"/>
    </row>
    <row r="21" spans="1:15">
      <c r="A21" s="16"/>
      <c r="B21" s="11" t="s">
        <v>22</v>
      </c>
      <c r="C21" s="25">
        <v>112.19166666666666</v>
      </c>
      <c r="D21" s="25">
        <v>155.68033333333335</v>
      </c>
      <c r="E21" s="25">
        <v>190.57966666666667</v>
      </c>
      <c r="F21" s="25">
        <v>139.51066666666668</v>
      </c>
      <c r="G21" s="26">
        <v>141.23533333333333</v>
      </c>
      <c r="H21" s="28">
        <f t="shared" si="0"/>
        <v>1.2362256649431691</v>
      </c>
      <c r="I21" s="27">
        <f t="shared" si="5"/>
        <v>-26.796667710266387</v>
      </c>
      <c r="J21" s="28">
        <f t="shared" si="1"/>
        <v>1.6256980820218869</v>
      </c>
      <c r="K21" s="27">
        <f t="shared" si="2"/>
        <v>1.7143293665105457</v>
      </c>
      <c r="L21" s="18"/>
    </row>
    <row r="22" spans="1:15">
      <c r="A22" s="16"/>
      <c r="B22" s="11" t="s">
        <v>24</v>
      </c>
      <c r="C22" s="25">
        <v>71.268666666666661</v>
      </c>
      <c r="D22" s="25">
        <v>68.484333333333339</v>
      </c>
      <c r="E22" s="25">
        <v>80.331000000000003</v>
      </c>
      <c r="F22" s="25">
        <v>82.251999999999995</v>
      </c>
      <c r="G22" s="26">
        <v>89.152000000000001</v>
      </c>
      <c r="H22" s="28">
        <f t="shared" si="0"/>
        <v>8.3888537664737797</v>
      </c>
      <c r="I22" s="27">
        <f t="shared" si="5"/>
        <v>2.3913557655201423</v>
      </c>
      <c r="J22" s="28">
        <f t="shared" si="1"/>
        <v>1.0261896367416221</v>
      </c>
      <c r="K22" s="27">
        <f t="shared" si="2"/>
        <v>1.0107257202858468</v>
      </c>
      <c r="L22" s="18"/>
    </row>
    <row r="23" spans="1:15">
      <c r="A23" s="16"/>
      <c r="B23" s="11" t="s">
        <v>8</v>
      </c>
      <c r="C23" s="25">
        <v>71.902000000000001</v>
      </c>
      <c r="D23" s="25">
        <v>76.266000000000005</v>
      </c>
      <c r="E23" s="25">
        <v>76.706333333333319</v>
      </c>
      <c r="F23" s="25">
        <v>85.820999999999984</v>
      </c>
      <c r="G23" s="26">
        <v>84.617000000000004</v>
      </c>
      <c r="H23" s="28">
        <f t="shared" si="0"/>
        <v>-1.4029200312277612</v>
      </c>
      <c r="I23" s="27">
        <f t="shared" si="5"/>
        <v>11.882547725307347</v>
      </c>
      <c r="J23" s="28">
        <f t="shared" si="1"/>
        <v>0.97398923739417909</v>
      </c>
      <c r="K23" s="27">
        <f t="shared" si="2"/>
        <v>1.0545821626301082</v>
      </c>
      <c r="L23" s="18"/>
    </row>
    <row r="24" spans="1:15">
      <c r="A24" s="16"/>
      <c r="B24" s="11" t="s">
        <v>20</v>
      </c>
      <c r="C24" s="25">
        <v>64.529000000000011</v>
      </c>
      <c r="D24" s="25">
        <v>64.896666666666661</v>
      </c>
      <c r="E24" s="25">
        <v>73.63600000000001</v>
      </c>
      <c r="F24" s="25">
        <v>78.549333333333337</v>
      </c>
      <c r="G24" s="26">
        <v>78.347999999999999</v>
      </c>
      <c r="H24" s="28">
        <f t="shared" si="0"/>
        <v>-0.25631450298750913</v>
      </c>
      <c r="I24" s="27">
        <f t="shared" si="5"/>
        <v>6.6724609339634533</v>
      </c>
      <c r="J24" s="28">
        <f t="shared" si="1"/>
        <v>0.901829523279709</v>
      </c>
      <c r="K24" s="27">
        <f t="shared" si="2"/>
        <v>0.9652267605809759</v>
      </c>
      <c r="L24" s="18"/>
    </row>
    <row r="25" spans="1:15">
      <c r="A25" s="16"/>
      <c r="B25" s="11" t="s">
        <v>9</v>
      </c>
      <c r="C25" s="25">
        <v>47.386333333333333</v>
      </c>
      <c r="D25" s="25">
        <v>50.420666666666669</v>
      </c>
      <c r="E25" s="25">
        <v>57.501666666666665</v>
      </c>
      <c r="F25" s="25">
        <v>62.5</v>
      </c>
      <c r="G25" s="26">
        <v>64.39266666666667</v>
      </c>
      <c r="H25" s="28">
        <f t="shared" si="0"/>
        <v>3.028266666666668</v>
      </c>
      <c r="I25" s="27">
        <f t="shared" si="5"/>
        <v>8.6925016666183694</v>
      </c>
      <c r="J25" s="28">
        <f t="shared" si="1"/>
        <v>0.74119579163104632</v>
      </c>
      <c r="K25" s="27">
        <f t="shared" si="2"/>
        <v>0.76800998781628949</v>
      </c>
      <c r="L25" s="18"/>
    </row>
    <row r="26" spans="1:15">
      <c r="A26" s="16"/>
      <c r="B26" s="11" t="s">
        <v>11</v>
      </c>
      <c r="C26" s="25">
        <v>48.003333333333337</v>
      </c>
      <c r="D26" s="25">
        <v>54.702999999999996</v>
      </c>
      <c r="E26" s="25">
        <v>56.405999999999999</v>
      </c>
      <c r="F26" s="25">
        <v>63.696666666666658</v>
      </c>
      <c r="G26" s="26">
        <v>64.060333333333332</v>
      </c>
      <c r="H26" s="28">
        <f t="shared" si="0"/>
        <v>0.5709351614422653</v>
      </c>
      <c r="I26" s="27">
        <f t="shared" si="5"/>
        <v>12.92533891193608</v>
      </c>
      <c r="J26" s="28">
        <f t="shared" si="1"/>
        <v>0.7373704481434018</v>
      </c>
      <c r="K26" s="27">
        <f t="shared" si="2"/>
        <v>0.78271481904967855</v>
      </c>
      <c r="L26" s="18"/>
    </row>
    <row r="27" spans="1:15">
      <c r="A27" s="16"/>
      <c r="B27" s="11" t="s">
        <v>23</v>
      </c>
      <c r="C27" s="25">
        <v>45.838333333333331</v>
      </c>
      <c r="D27" s="25">
        <v>52.357666666666667</v>
      </c>
      <c r="E27" s="25">
        <v>43.296666666666674</v>
      </c>
      <c r="F27" s="25">
        <v>50.695</v>
      </c>
      <c r="G27" s="26">
        <v>48.94233333333333</v>
      </c>
      <c r="H27" s="28">
        <f t="shared" si="0"/>
        <v>-3.4572771805240543</v>
      </c>
      <c r="I27" s="27">
        <f t="shared" si="5"/>
        <v>17.087535607052097</v>
      </c>
      <c r="J27" s="28">
        <f t="shared" si="1"/>
        <v>0.56335376956905869</v>
      </c>
      <c r="K27" s="27">
        <f t="shared" si="2"/>
        <v>0.62294826131754877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8" sqref="B2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780.32699999999988</v>
      </c>
      <c r="D13" s="26">
        <v>874.02700000000004</v>
      </c>
      <c r="E13" s="26">
        <v>944.54666666666662</v>
      </c>
      <c r="F13" s="26">
        <v>963.54866666666669</v>
      </c>
      <c r="G13" s="26">
        <v>1016.87</v>
      </c>
      <c r="H13" s="28">
        <f t="shared" ref="H13:H27" si="0">IF(OR(OR(G13=0,F13=0),G13=""),"",(G13/F13-1)*100)</f>
        <v>5.5338495270607302</v>
      </c>
      <c r="I13" s="27">
        <f>IF(OR(OR(G13=0,F13=0),F13=""),"",(F13/E13-1)*100)</f>
        <v>2.0117587272906912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417.06766666666658</v>
      </c>
      <c r="D14" s="25">
        <f t="shared" ref="D14:G14" si="3">D13-SUM(D15:D27)</f>
        <v>446.56966666666671</v>
      </c>
      <c r="E14" s="25">
        <f t="shared" si="3"/>
        <v>486.47933333333327</v>
      </c>
      <c r="F14" s="25">
        <f t="shared" si="3"/>
        <v>518.99900000000002</v>
      </c>
      <c r="G14" s="26">
        <f t="shared" si="3"/>
        <v>548.64700000000005</v>
      </c>
      <c r="H14" s="54">
        <f t="shared" si="0"/>
        <v>5.7125350915897766</v>
      </c>
      <c r="I14" s="53">
        <f t="shared" ref="I14" si="4">IF(OR(OR(G14=0,F14=0),F14=""),"",(F14/E14-1)*100)</f>
        <v>6.6846964379439378</v>
      </c>
      <c r="J14" s="54">
        <f t="shared" si="1"/>
        <v>53.954487790966397</v>
      </c>
      <c r="K14" s="53">
        <f t="shared" si="2"/>
        <v>53.863288690486485</v>
      </c>
      <c r="L14" s="18"/>
    </row>
    <row r="15" spans="1:15">
      <c r="A15" s="16"/>
      <c r="B15" s="12" t="s">
        <v>5</v>
      </c>
      <c r="C15" s="109">
        <v>166.00533333333334</v>
      </c>
      <c r="D15" s="109">
        <v>175.904</v>
      </c>
      <c r="E15" s="109">
        <v>221.56899999999999</v>
      </c>
      <c r="F15" s="109">
        <v>173.10499999999999</v>
      </c>
      <c r="G15" s="109">
        <v>180.24133333333336</v>
      </c>
      <c r="H15" s="50">
        <f t="shared" si="0"/>
        <v>4.1225460462340102</v>
      </c>
      <c r="I15" s="36">
        <f>IF(OR(OR(G15=0,F15=0),F15=""),"",(F15/E15-1)*100)</f>
        <v>-21.873095965590849</v>
      </c>
      <c r="J15" s="50">
        <f t="shared" si="1"/>
        <v>17.725110715561808</v>
      </c>
      <c r="K15" s="36">
        <f t="shared" si="2"/>
        <v>17.965361375969245</v>
      </c>
      <c r="L15" s="18"/>
    </row>
    <row r="16" spans="1:15">
      <c r="A16" s="16"/>
      <c r="B16" s="11" t="s">
        <v>25</v>
      </c>
      <c r="C16" s="55">
        <v>59.709666666666664</v>
      </c>
      <c r="D16" s="55">
        <v>74.129000000000005</v>
      </c>
      <c r="E16" s="55">
        <v>56.798666666666669</v>
      </c>
      <c r="F16" s="55">
        <v>75.22399999999999</v>
      </c>
      <c r="G16" s="56">
        <v>89.61399999999999</v>
      </c>
      <c r="H16" s="54">
        <f t="shared" si="0"/>
        <v>19.129533127725207</v>
      </c>
      <c r="I16" s="53">
        <f t="shared" ref="I16:I27" si="5">IF(OR(OR(G16=0,F16=0),F16=""),"",(F16/E16-1)*100)</f>
        <v>32.439728632127498</v>
      </c>
      <c r="J16" s="54">
        <f t="shared" si="1"/>
        <v>8.8127292574272023</v>
      </c>
      <c r="K16" s="53">
        <f t="shared" si="2"/>
        <v>7.8069746347356253</v>
      </c>
      <c r="L16" s="18"/>
      <c r="N16" s="23" t="s">
        <v>5</v>
      </c>
      <c r="O16" s="34">
        <f>J15</f>
        <v>17.725110715561808</v>
      </c>
    </row>
    <row r="17" spans="1:15">
      <c r="A17" s="16"/>
      <c r="B17" s="11" t="s">
        <v>26</v>
      </c>
      <c r="C17" s="55">
        <v>48.028333333333336</v>
      </c>
      <c r="D17" s="55">
        <v>55.392666666666663</v>
      </c>
      <c r="E17" s="55">
        <v>52.715666666666664</v>
      </c>
      <c r="F17" s="55">
        <v>49.52</v>
      </c>
      <c r="G17" s="56">
        <v>51.259666666666668</v>
      </c>
      <c r="H17" s="28">
        <f t="shared" si="0"/>
        <v>3.513058696822835</v>
      </c>
      <c r="I17" s="27">
        <f t="shared" si="5"/>
        <v>-6.0620814811536032</v>
      </c>
      <c r="J17" s="28">
        <f t="shared" si="1"/>
        <v>5.040926240981312</v>
      </c>
      <c r="K17" s="27">
        <f t="shared" si="2"/>
        <v>5.1393356363940796</v>
      </c>
      <c r="L17" s="18"/>
      <c r="N17" s="23" t="s">
        <v>40</v>
      </c>
      <c r="O17" s="34">
        <f>100-O16</f>
        <v>82.274889284438188</v>
      </c>
    </row>
    <row r="18" spans="1:15">
      <c r="A18" s="16"/>
      <c r="B18" s="11" t="s">
        <v>21</v>
      </c>
      <c r="C18" s="25">
        <v>11.359</v>
      </c>
      <c r="D18" s="25">
        <v>17.520333333333333</v>
      </c>
      <c r="E18" s="25">
        <v>25.629333333333335</v>
      </c>
      <c r="F18" s="25">
        <v>40.022999999999996</v>
      </c>
      <c r="G18" s="26">
        <v>40.338333333333331</v>
      </c>
      <c r="H18" s="28">
        <f t="shared" si="0"/>
        <v>0.7878803021595937</v>
      </c>
      <c r="I18" s="27">
        <f t="shared" si="5"/>
        <v>56.160909374674816</v>
      </c>
      <c r="J18" s="28">
        <f t="shared" si="1"/>
        <v>3.9669115357256417</v>
      </c>
      <c r="K18" s="27">
        <f t="shared" si="2"/>
        <v>4.1537082022496001</v>
      </c>
      <c r="L18" s="18"/>
    </row>
    <row r="19" spans="1:15">
      <c r="A19" s="16"/>
      <c r="B19" s="11" t="s">
        <v>27</v>
      </c>
      <c r="C19" s="25">
        <v>15.888333333333334</v>
      </c>
      <c r="D19" s="25">
        <v>20.241666666666671</v>
      </c>
      <c r="E19" s="25">
        <v>21.663666666666668</v>
      </c>
      <c r="F19" s="25">
        <v>23.842333333333332</v>
      </c>
      <c r="G19" s="26">
        <v>21.275333333333332</v>
      </c>
      <c r="H19" s="28">
        <f t="shared" si="0"/>
        <v>-10.766563675255503</v>
      </c>
      <c r="I19" s="27">
        <f t="shared" si="5"/>
        <v>10.056777092212755</v>
      </c>
      <c r="J19" s="28">
        <f t="shared" si="1"/>
        <v>2.0922372902468687</v>
      </c>
      <c r="K19" s="27">
        <f t="shared" si="2"/>
        <v>2.4744295911709702</v>
      </c>
      <c r="L19" s="18"/>
    </row>
    <row r="20" spans="1:15">
      <c r="A20" s="16"/>
      <c r="B20" s="11" t="s">
        <v>22</v>
      </c>
      <c r="C20" s="25">
        <v>10.951666666666666</v>
      </c>
      <c r="D20" s="25">
        <v>17.919666666666668</v>
      </c>
      <c r="E20" s="25">
        <v>13.274000000000001</v>
      </c>
      <c r="F20" s="25">
        <v>17.693999999999999</v>
      </c>
      <c r="G20" s="26">
        <v>18.422333333333331</v>
      </c>
      <c r="H20" s="28">
        <f t="shared" si="0"/>
        <v>4.1162729362118844</v>
      </c>
      <c r="I20" s="27">
        <f t="shared" si="5"/>
        <v>33.298176887147804</v>
      </c>
      <c r="J20" s="28">
        <f t="shared" si="1"/>
        <v>1.8116704527946867</v>
      </c>
      <c r="K20" s="27">
        <f t="shared" si="2"/>
        <v>1.8363369295306309</v>
      </c>
      <c r="L20" s="18"/>
    </row>
    <row r="21" spans="1:15">
      <c r="A21" s="16"/>
      <c r="B21" s="11" t="s">
        <v>20</v>
      </c>
      <c r="C21" s="25">
        <v>8.0266666666666655</v>
      </c>
      <c r="D21" s="25">
        <v>11.349333333333334</v>
      </c>
      <c r="E21" s="25">
        <v>12.084000000000001</v>
      </c>
      <c r="F21" s="25">
        <v>12.224666666666666</v>
      </c>
      <c r="G21" s="26">
        <v>14.291000000000002</v>
      </c>
      <c r="H21" s="28">
        <f t="shared" si="0"/>
        <v>16.902983039755703</v>
      </c>
      <c r="I21" s="27">
        <f t="shared" si="5"/>
        <v>1.1640737062782458</v>
      </c>
      <c r="J21" s="28">
        <f t="shared" si="1"/>
        <v>1.405391052936954</v>
      </c>
      <c r="K21" s="27">
        <f t="shared" si="2"/>
        <v>1.2687129451340633</v>
      </c>
      <c r="L21" s="18"/>
    </row>
    <row r="22" spans="1:15">
      <c r="A22" s="16"/>
      <c r="B22" s="11" t="s">
        <v>24</v>
      </c>
      <c r="C22" s="25">
        <v>8.2916666666666661</v>
      </c>
      <c r="D22" s="25">
        <v>10.241333333333332</v>
      </c>
      <c r="E22" s="25">
        <v>13.028333333333334</v>
      </c>
      <c r="F22" s="25">
        <v>10.119</v>
      </c>
      <c r="G22" s="26">
        <v>11.461</v>
      </c>
      <c r="H22" s="28">
        <f t="shared" si="0"/>
        <v>13.262180057317918</v>
      </c>
      <c r="I22" s="27">
        <f t="shared" si="5"/>
        <v>-22.330817449149297</v>
      </c>
      <c r="J22" s="28">
        <f t="shared" si="1"/>
        <v>1.1270860581981965</v>
      </c>
      <c r="K22" s="27">
        <f t="shared" si="2"/>
        <v>1.0501804786888467</v>
      </c>
      <c r="L22" s="18"/>
    </row>
    <row r="23" spans="1:15">
      <c r="A23" s="16"/>
      <c r="B23" s="11" t="s">
        <v>8</v>
      </c>
      <c r="C23" s="25">
        <v>8.7246666666666659</v>
      </c>
      <c r="D23" s="25">
        <v>12.289666666666667</v>
      </c>
      <c r="E23" s="25">
        <v>12.753333333333332</v>
      </c>
      <c r="F23" s="25">
        <v>11.486333333333334</v>
      </c>
      <c r="G23" s="26">
        <v>11.234666666666667</v>
      </c>
      <c r="H23" s="28">
        <f t="shared" si="0"/>
        <v>-2.1910096056182771</v>
      </c>
      <c r="I23" s="27">
        <f t="shared" si="5"/>
        <v>-9.9346576058546567</v>
      </c>
      <c r="J23" s="28">
        <f t="shared" si="1"/>
        <v>1.104828214684932</v>
      </c>
      <c r="K23" s="27">
        <f t="shared" si="2"/>
        <v>1.1920864747879887</v>
      </c>
      <c r="L23" s="18"/>
    </row>
    <row r="24" spans="1:15">
      <c r="A24" s="16"/>
      <c r="B24" s="11" t="s">
        <v>9</v>
      </c>
      <c r="C24" s="25">
        <v>7.6563333333333334</v>
      </c>
      <c r="D24" s="25">
        <v>8.8949999999999996</v>
      </c>
      <c r="E24" s="25">
        <v>8.7590000000000003</v>
      </c>
      <c r="F24" s="25">
        <v>8.0960000000000001</v>
      </c>
      <c r="G24" s="26">
        <v>8.4309999999999992</v>
      </c>
      <c r="H24" s="28">
        <f t="shared" si="0"/>
        <v>4.1378458498023685</v>
      </c>
      <c r="I24" s="27">
        <f t="shared" si="5"/>
        <v>-7.5693572325608027</v>
      </c>
      <c r="J24" s="28">
        <f t="shared" si="1"/>
        <v>0.82911286595139977</v>
      </c>
      <c r="K24" s="27">
        <f t="shared" si="2"/>
        <v>0.84022740937492857</v>
      </c>
      <c r="L24" s="18"/>
    </row>
    <row r="25" spans="1:15">
      <c r="A25" s="16"/>
      <c r="B25" s="11" t="s">
        <v>11</v>
      </c>
      <c r="C25" s="25">
        <v>9.288666666666666</v>
      </c>
      <c r="D25" s="25">
        <v>9.3866666666666667</v>
      </c>
      <c r="E25" s="25">
        <v>8.9700000000000006</v>
      </c>
      <c r="F25" s="25">
        <v>7.9266666666666667</v>
      </c>
      <c r="G25" s="26">
        <v>7.6756666666666673</v>
      </c>
      <c r="H25" s="28">
        <f t="shared" si="0"/>
        <v>-3.1665264928511294</v>
      </c>
      <c r="I25" s="27">
        <f t="shared" si="5"/>
        <v>-11.631363805276852</v>
      </c>
      <c r="J25" s="28">
        <f t="shared" si="1"/>
        <v>0.75483264002937123</v>
      </c>
      <c r="K25" s="27">
        <f t="shared" si="2"/>
        <v>0.82265348299307495</v>
      </c>
      <c r="L25" s="18"/>
    </row>
    <row r="26" spans="1:15">
      <c r="A26" s="16"/>
      <c r="B26" s="11" t="s">
        <v>6</v>
      </c>
      <c r="C26" s="25">
        <v>5.1273333333333335</v>
      </c>
      <c r="D26" s="25">
        <v>6.2623333333333333</v>
      </c>
      <c r="E26" s="25">
        <v>4.1589999999999998</v>
      </c>
      <c r="F26" s="25">
        <v>7.0696666666666665</v>
      </c>
      <c r="G26" s="26">
        <v>7.1613333333333342</v>
      </c>
      <c r="H26" s="28">
        <f t="shared" si="0"/>
        <v>1.2966193597057973</v>
      </c>
      <c r="I26" s="27">
        <f t="shared" si="5"/>
        <v>69.984771980444009</v>
      </c>
      <c r="J26" s="28">
        <f t="shared" si="1"/>
        <v>0.70425259210452995</v>
      </c>
      <c r="K26" s="27">
        <f t="shared" si="2"/>
        <v>0.73371142644239384</v>
      </c>
      <c r="L26" s="18"/>
    </row>
    <row r="27" spans="1:15">
      <c r="A27" s="16"/>
      <c r="B27" s="11" t="s">
        <v>23</v>
      </c>
      <c r="C27" s="25">
        <v>4.2016666666666671</v>
      </c>
      <c r="D27" s="25">
        <v>7.9256666666666673</v>
      </c>
      <c r="E27" s="25">
        <v>6.663333333333334</v>
      </c>
      <c r="F27" s="25">
        <v>8.2189999999999994</v>
      </c>
      <c r="G27" s="26">
        <v>6.817333333333333</v>
      </c>
      <c r="H27" s="28">
        <f t="shared" si="0"/>
        <v>-17.053980614024411</v>
      </c>
      <c r="I27" s="27">
        <f t="shared" si="5"/>
        <v>23.34667333666831</v>
      </c>
      <c r="J27" s="28">
        <f t="shared" si="1"/>
        <v>0.67042329239070209</v>
      </c>
      <c r="K27" s="27">
        <f t="shared" si="2"/>
        <v>0.85299272204206245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8" sqref="B2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602.28533333333337</v>
      </c>
      <c r="D13" s="26">
        <v>741.41399999999987</v>
      </c>
      <c r="E13" s="26">
        <v>641.26033333333328</v>
      </c>
      <c r="F13" s="26">
        <v>915.73266666666666</v>
      </c>
      <c r="G13" s="26">
        <v>1033.3010000000002</v>
      </c>
      <c r="H13" s="28">
        <f t="shared" ref="H13:H27" si="0">IF(OR(OR(G13=0,F13=0),G13=""),"",(G13/F13-1)*100)</f>
        <v>12.838717849969328</v>
      </c>
      <c r="I13" s="27">
        <f>IF(OR(OR(G13=0,F13=0),F13=""),"",(F13/E13-1)*100)</f>
        <v>42.802013326880783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439.88200000000006</v>
      </c>
      <c r="D14" s="25">
        <f t="shared" ref="D14:G14" si="3">D13-SUM(D15:D27)</f>
        <v>540.59633333333318</v>
      </c>
      <c r="E14" s="25">
        <f t="shared" si="3"/>
        <v>439.46933333333328</v>
      </c>
      <c r="F14" s="25">
        <f t="shared" si="3"/>
        <v>679.29700000000003</v>
      </c>
      <c r="G14" s="26">
        <f t="shared" si="3"/>
        <v>763.20800000000008</v>
      </c>
      <c r="H14" s="54">
        <f t="shared" si="0"/>
        <v>12.352623373870353</v>
      </c>
      <c r="I14" s="53">
        <f t="shared" ref="I14" si="4">IF(OR(OR(G14=0,F14=0),F14=""),"",(F14/E14-1)*100)</f>
        <v>54.572105144993067</v>
      </c>
      <c r="J14" s="54">
        <f t="shared" si="1"/>
        <v>73.861149848882363</v>
      </c>
      <c r="K14" s="53">
        <f t="shared" si="2"/>
        <v>74.180710673202299</v>
      </c>
      <c r="L14" s="18"/>
    </row>
    <row r="15" spans="1:15">
      <c r="A15" s="16"/>
      <c r="B15" s="12" t="s">
        <v>5</v>
      </c>
      <c r="C15" s="109">
        <v>57.126666666666665</v>
      </c>
      <c r="D15" s="109">
        <v>61.246000000000002</v>
      </c>
      <c r="E15" s="109">
        <v>57.817666666666661</v>
      </c>
      <c r="F15" s="109">
        <v>58.601333333333336</v>
      </c>
      <c r="G15" s="109">
        <v>98.36866666666667</v>
      </c>
      <c r="H15" s="50">
        <f t="shared" si="0"/>
        <v>67.86079952674568</v>
      </c>
      <c r="I15" s="36">
        <f>IF(OR(OR(G15=0,F15=0),F15=""),"",(F15/E15-1)*100)</f>
        <v>1.3554103993589139</v>
      </c>
      <c r="J15" s="50">
        <f t="shared" si="1"/>
        <v>9.5198462661573604</v>
      </c>
      <c r="K15" s="36">
        <f t="shared" si="2"/>
        <v>6.3993931271062374</v>
      </c>
      <c r="L15" s="18"/>
    </row>
    <row r="16" spans="1:15">
      <c r="A16" s="16"/>
      <c r="B16" s="11" t="s">
        <v>26</v>
      </c>
      <c r="C16" s="55">
        <v>19.919</v>
      </c>
      <c r="D16" s="55">
        <v>24.756333333333334</v>
      </c>
      <c r="E16" s="55">
        <v>25.162333333333333</v>
      </c>
      <c r="F16" s="55">
        <v>36.982666666666667</v>
      </c>
      <c r="G16" s="56">
        <v>38.531333333333329</v>
      </c>
      <c r="H16" s="54">
        <f t="shared" si="0"/>
        <v>4.1875473194649571</v>
      </c>
      <c r="I16" s="53">
        <f t="shared" ref="I16:I27" si="5">IF(OR(OR(G16=0,F16=0),F16=""),"",(F16/E16-1)*100)</f>
        <v>46.976300555062458</v>
      </c>
      <c r="J16" s="54">
        <f t="shared" si="1"/>
        <v>3.7289553898944567</v>
      </c>
      <c r="K16" s="53">
        <f t="shared" si="2"/>
        <v>4.0385876809753061</v>
      </c>
      <c r="L16" s="18"/>
      <c r="N16" s="23" t="s">
        <v>5</v>
      </c>
      <c r="O16" s="34">
        <f>J15</f>
        <v>9.5198462661573604</v>
      </c>
    </row>
    <row r="17" spans="1:15">
      <c r="A17" s="16"/>
      <c r="B17" s="11" t="s">
        <v>25</v>
      </c>
      <c r="C17" s="55">
        <v>13.513</v>
      </c>
      <c r="D17" s="55">
        <v>22.193666666666669</v>
      </c>
      <c r="E17" s="55">
        <v>25.976333333333333</v>
      </c>
      <c r="F17" s="55">
        <v>29.386333333333329</v>
      </c>
      <c r="G17" s="56">
        <v>32.99433333333333</v>
      </c>
      <c r="H17" s="28">
        <f t="shared" si="0"/>
        <v>12.277816218423542</v>
      </c>
      <c r="I17" s="27">
        <f t="shared" si="5"/>
        <v>13.127333855175859</v>
      </c>
      <c r="J17" s="28">
        <f t="shared" si="1"/>
        <v>3.1930999131263134</v>
      </c>
      <c r="K17" s="27">
        <f t="shared" si="2"/>
        <v>3.2090515499792875</v>
      </c>
      <c r="L17" s="18"/>
      <c r="N17" s="23" t="s">
        <v>40</v>
      </c>
      <c r="O17" s="34">
        <f>100-O16</f>
        <v>90.480153733842641</v>
      </c>
    </row>
    <row r="18" spans="1:15">
      <c r="A18" s="16"/>
      <c r="B18" s="11" t="s">
        <v>27</v>
      </c>
      <c r="C18" s="25">
        <v>14.484</v>
      </c>
      <c r="D18" s="25">
        <v>14.829333333333333</v>
      </c>
      <c r="E18" s="25">
        <v>15.044666666666666</v>
      </c>
      <c r="F18" s="25">
        <v>17.761666666666667</v>
      </c>
      <c r="G18" s="26">
        <v>28.965999999999998</v>
      </c>
      <c r="H18" s="28">
        <f t="shared" si="0"/>
        <v>63.081542648024765</v>
      </c>
      <c r="I18" s="27">
        <f t="shared" si="5"/>
        <v>18.059555988833264</v>
      </c>
      <c r="J18" s="28">
        <f t="shared" si="1"/>
        <v>2.803249004888217</v>
      </c>
      <c r="K18" s="27">
        <f t="shared" si="2"/>
        <v>1.939612652600941</v>
      </c>
      <c r="L18" s="18"/>
    </row>
    <row r="19" spans="1:15">
      <c r="A19" s="16"/>
      <c r="B19" s="11" t="s">
        <v>21</v>
      </c>
      <c r="C19" s="25">
        <v>8.5486666666666675</v>
      </c>
      <c r="D19" s="25">
        <v>13.448</v>
      </c>
      <c r="E19" s="25">
        <v>14.699666666666666</v>
      </c>
      <c r="F19" s="25">
        <v>20.604333333333333</v>
      </c>
      <c r="G19" s="26">
        <v>14.535</v>
      </c>
      <c r="H19" s="28">
        <f t="shared" si="0"/>
        <v>-29.456586802129003</v>
      </c>
      <c r="I19" s="27">
        <f t="shared" si="5"/>
        <v>40.168711308646451</v>
      </c>
      <c r="J19" s="28">
        <f t="shared" si="1"/>
        <v>1.4066569179745299</v>
      </c>
      <c r="K19" s="27">
        <f t="shared" si="2"/>
        <v>2.2500380387580363</v>
      </c>
      <c r="L19" s="18"/>
    </row>
    <row r="20" spans="1:15">
      <c r="A20" s="16"/>
      <c r="B20" s="11" t="s">
        <v>20</v>
      </c>
      <c r="C20" s="25">
        <v>7.5160000000000009</v>
      </c>
      <c r="D20" s="25">
        <v>7.63</v>
      </c>
      <c r="E20" s="25">
        <v>8.4830000000000005</v>
      </c>
      <c r="F20" s="25">
        <v>11.189</v>
      </c>
      <c r="G20" s="26">
        <v>10.325333333333333</v>
      </c>
      <c r="H20" s="28">
        <f t="shared" si="0"/>
        <v>-7.7188905770548484</v>
      </c>
      <c r="I20" s="27">
        <f t="shared" si="5"/>
        <v>31.899092302251564</v>
      </c>
      <c r="J20" s="28">
        <f t="shared" si="1"/>
        <v>0.99925707352778448</v>
      </c>
      <c r="K20" s="27">
        <f t="shared" si="2"/>
        <v>1.221863149288839</v>
      </c>
      <c r="L20" s="18"/>
    </row>
    <row r="21" spans="1:15">
      <c r="A21" s="16"/>
      <c r="B21" s="11" t="s">
        <v>8</v>
      </c>
      <c r="C21" s="25">
        <v>10.947000000000001</v>
      </c>
      <c r="D21" s="25">
        <v>15.135666666666665</v>
      </c>
      <c r="E21" s="25">
        <v>15.054</v>
      </c>
      <c r="F21" s="25">
        <v>16.754333333333335</v>
      </c>
      <c r="G21" s="26">
        <v>9.4219999999999988</v>
      </c>
      <c r="H21" s="28">
        <f t="shared" si="0"/>
        <v>-43.76380239937928</v>
      </c>
      <c r="I21" s="27">
        <f t="shared" si="5"/>
        <v>11.294893937380991</v>
      </c>
      <c r="J21" s="28">
        <f t="shared" si="1"/>
        <v>0.9118349832236684</v>
      </c>
      <c r="K21" s="27">
        <f t="shared" si="2"/>
        <v>1.8296096604613139</v>
      </c>
      <c r="L21" s="18"/>
    </row>
    <row r="22" spans="1:15">
      <c r="A22" s="16"/>
      <c r="B22" s="11" t="s">
        <v>22</v>
      </c>
      <c r="C22" s="25">
        <v>8.6263333333333332</v>
      </c>
      <c r="D22" s="25">
        <v>11.546999999999999</v>
      </c>
      <c r="E22" s="25">
        <v>12.831333333333333</v>
      </c>
      <c r="F22" s="25">
        <v>11.102666666666666</v>
      </c>
      <c r="G22" s="26">
        <v>8.2456666666666667</v>
      </c>
      <c r="H22" s="28">
        <f t="shared" si="0"/>
        <v>-25.732556743124768</v>
      </c>
      <c r="I22" s="27">
        <f t="shared" si="5"/>
        <v>-13.472229438354033</v>
      </c>
      <c r="J22" s="28">
        <f t="shared" si="1"/>
        <v>0.79799271138484007</v>
      </c>
      <c r="K22" s="27">
        <f t="shared" si="2"/>
        <v>1.2124353614118821</v>
      </c>
      <c r="L22" s="18"/>
    </row>
    <row r="23" spans="1:15">
      <c r="A23" s="16"/>
      <c r="B23" s="11" t="s">
        <v>9</v>
      </c>
      <c r="C23" s="25">
        <v>4.3296666666666672</v>
      </c>
      <c r="D23" s="25">
        <v>8.2919999999999998</v>
      </c>
      <c r="E23" s="25">
        <v>7.790333333333332</v>
      </c>
      <c r="F23" s="25">
        <v>9.7676666666666669</v>
      </c>
      <c r="G23" s="26">
        <v>7.1789999999999994</v>
      </c>
      <c r="H23" s="28">
        <f t="shared" si="0"/>
        <v>-26.502405897007144</v>
      </c>
      <c r="I23" s="27">
        <f t="shared" si="5"/>
        <v>25.381883530871608</v>
      </c>
      <c r="J23" s="28">
        <f t="shared" si="1"/>
        <v>0.69476367486337465</v>
      </c>
      <c r="K23" s="27">
        <f t="shared" si="2"/>
        <v>1.0666504562102914</v>
      </c>
      <c r="L23" s="18"/>
    </row>
    <row r="24" spans="1:15">
      <c r="A24" s="16"/>
      <c r="B24" s="11" t="s">
        <v>24</v>
      </c>
      <c r="C24" s="25">
        <v>5.7350000000000003</v>
      </c>
      <c r="D24" s="25">
        <v>7.9646666666666661</v>
      </c>
      <c r="E24" s="25">
        <v>8.4640000000000004</v>
      </c>
      <c r="F24" s="25">
        <v>8.7040000000000006</v>
      </c>
      <c r="G24" s="26">
        <v>6.9059999999999997</v>
      </c>
      <c r="H24" s="28">
        <f t="shared" si="0"/>
        <v>-20.657169117647069</v>
      </c>
      <c r="I24" s="27">
        <f t="shared" si="5"/>
        <v>2.8355387523629538</v>
      </c>
      <c r="J24" s="28">
        <f t="shared" si="1"/>
        <v>0.66834349332866205</v>
      </c>
      <c r="K24" s="27">
        <f t="shared" si="2"/>
        <v>0.95049574147913618</v>
      </c>
      <c r="L24" s="18"/>
    </row>
    <row r="25" spans="1:15">
      <c r="A25" s="16"/>
      <c r="B25" s="11" t="s">
        <v>6</v>
      </c>
      <c r="C25" s="25">
        <v>3.3746666666666667</v>
      </c>
      <c r="D25" s="25">
        <v>6.4089999999999989</v>
      </c>
      <c r="E25" s="25">
        <v>4.9866666666666672</v>
      </c>
      <c r="F25" s="25">
        <v>6.5060000000000002</v>
      </c>
      <c r="G25" s="26">
        <v>6.8526666666666669</v>
      </c>
      <c r="H25" s="28">
        <f t="shared" si="0"/>
        <v>5.3284147965980022</v>
      </c>
      <c r="I25" s="27">
        <f t="shared" si="5"/>
        <v>30.467914438502653</v>
      </c>
      <c r="J25" s="28">
        <f t="shared" si="1"/>
        <v>0.66318204150258886</v>
      </c>
      <c r="K25" s="27">
        <f t="shared" si="2"/>
        <v>0.71046935823337087</v>
      </c>
      <c r="L25" s="18"/>
    </row>
    <row r="26" spans="1:15">
      <c r="A26" s="16"/>
      <c r="B26" s="11" t="s">
        <v>11</v>
      </c>
      <c r="C26" s="25">
        <v>4.5953333333333335</v>
      </c>
      <c r="D26" s="25">
        <v>4.3423333333333334</v>
      </c>
      <c r="E26" s="25">
        <v>3.218</v>
      </c>
      <c r="F26" s="25">
        <v>5.0996666666666668</v>
      </c>
      <c r="G26" s="26">
        <v>5.0626666666666669</v>
      </c>
      <c r="H26" s="28">
        <f t="shared" si="0"/>
        <v>-0.72553761683770146</v>
      </c>
      <c r="I26" s="27">
        <f t="shared" si="5"/>
        <v>58.473171742282993</v>
      </c>
      <c r="J26" s="28">
        <f t="shared" si="1"/>
        <v>0.48995081459000484</v>
      </c>
      <c r="K26" s="27">
        <f t="shared" si="2"/>
        <v>0.55689469779753764</v>
      </c>
      <c r="L26" s="18"/>
    </row>
    <row r="27" spans="1:15">
      <c r="A27" s="16"/>
      <c r="B27" s="11" t="s">
        <v>23</v>
      </c>
      <c r="C27" s="25">
        <v>3.6880000000000002</v>
      </c>
      <c r="D27" s="25">
        <v>3.0236666666666667</v>
      </c>
      <c r="E27" s="25">
        <v>2.2629999999999999</v>
      </c>
      <c r="F27" s="25">
        <v>3.9759999999999995</v>
      </c>
      <c r="G27" s="26">
        <v>2.704333333333333</v>
      </c>
      <c r="H27" s="28">
        <f t="shared" si="0"/>
        <v>-31.983568075117375</v>
      </c>
      <c r="I27" s="27">
        <f t="shared" si="5"/>
        <v>75.695978789217833</v>
      </c>
      <c r="J27" s="28">
        <f t="shared" si="1"/>
        <v>0.26171786665582758</v>
      </c>
      <c r="K27" s="27">
        <f t="shared" si="2"/>
        <v>0.43418785249552444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O36" sqref="O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70.233000000000004</v>
      </c>
      <c r="D13" s="26">
        <v>79.989333333333335</v>
      </c>
      <c r="E13" s="26">
        <v>77.249666666666656</v>
      </c>
      <c r="F13" s="26">
        <v>96.750999999999991</v>
      </c>
      <c r="G13" s="26">
        <v>92.341000000000008</v>
      </c>
      <c r="H13" s="28">
        <f t="shared" ref="H13:H27" si="0">IF(OR(OR(G13=0,F13=0),G13=""),"",(G13/F13-1)*100)</f>
        <v>-4.5580924228173174</v>
      </c>
      <c r="I13" s="27">
        <f>IF(OR(OR(G13=0,F13=0),F13=""),"",(F13/E13-1)*100)</f>
        <v>25.244553374556091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49.647666666666673</v>
      </c>
      <c r="D14" s="25">
        <f t="shared" ref="D14:F14" si="3">D13-SUM(D15:D27)</f>
        <v>54.564666666666668</v>
      </c>
      <c r="E14" s="25">
        <f t="shared" si="3"/>
        <v>61.00066666666666</v>
      </c>
      <c r="F14" s="25">
        <f t="shared" si="3"/>
        <v>74.281999999999982</v>
      </c>
      <c r="G14" s="26">
        <f>G13-SUM(G15:G27)</f>
        <v>70.535666666666671</v>
      </c>
      <c r="H14" s="54">
        <f t="shared" si="0"/>
        <v>-5.0433931953007605</v>
      </c>
      <c r="I14" s="53">
        <f t="shared" ref="I14" si="4">IF(OR(OR(G14=0,F14=0),F14=""),"",(F14/E14-1)*100)</f>
        <v>21.772439645468332</v>
      </c>
      <c r="J14" s="54">
        <f t="shared" si="1"/>
        <v>76.38607624637666</v>
      </c>
      <c r="K14" s="53">
        <f t="shared" si="2"/>
        <v>76.776467426693245</v>
      </c>
      <c r="L14" s="18"/>
    </row>
    <row r="15" spans="1:15">
      <c r="A15" s="16"/>
      <c r="B15" s="12" t="s">
        <v>5</v>
      </c>
      <c r="C15" s="109">
        <v>5.2989999999999995</v>
      </c>
      <c r="D15" s="109">
        <v>7.0853333333333337</v>
      </c>
      <c r="E15" s="109">
        <v>6.0010000000000003</v>
      </c>
      <c r="F15" s="109">
        <v>4.2583333333333337</v>
      </c>
      <c r="G15" s="109">
        <v>8.945333333333334</v>
      </c>
      <c r="H15" s="50">
        <f t="shared" si="0"/>
        <v>110.06653620352252</v>
      </c>
      <c r="I15" s="50">
        <f>IF(OR(OR(G15=0,F15=0),F15=""),"",(F15/E15-1)*100)</f>
        <v>-29.039604510359386</v>
      </c>
      <c r="J15" s="50">
        <f t="shared" si="1"/>
        <v>9.6872822834205099</v>
      </c>
      <c r="K15" s="50">
        <f t="shared" si="2"/>
        <v>4.4013326304982208</v>
      </c>
      <c r="L15" s="18"/>
    </row>
    <row r="16" spans="1:15">
      <c r="A16" s="16"/>
      <c r="B16" s="11" t="s">
        <v>26</v>
      </c>
      <c r="C16" s="25">
        <v>4.9183333333333339</v>
      </c>
      <c r="D16" s="25">
        <v>5.0123333333333333</v>
      </c>
      <c r="E16" s="25">
        <v>2.5059999999999998</v>
      </c>
      <c r="F16" s="25">
        <v>6.8116666666666674</v>
      </c>
      <c r="G16" s="26">
        <v>5.2056666666666667</v>
      </c>
      <c r="H16" s="28">
        <f t="shared" si="0"/>
        <v>-23.577195987276745</v>
      </c>
      <c r="I16" s="27">
        <f t="shared" ref="I16:I27" si="5">IF(OR(OR(G16=0,F16=0),F16=""),"",(F16/E16-1)*100)</f>
        <v>171.8143123171057</v>
      </c>
      <c r="J16" s="28">
        <f t="shared" si="1"/>
        <v>5.6374380466603844</v>
      </c>
      <c r="K16" s="27">
        <f t="shared" si="2"/>
        <v>7.0404095737167243</v>
      </c>
      <c r="L16" s="18"/>
      <c r="N16" s="23" t="s">
        <v>5</v>
      </c>
      <c r="O16" s="34">
        <f>J16</f>
        <v>5.6374380466603844</v>
      </c>
    </row>
    <row r="17" spans="1:15">
      <c r="A17" s="16"/>
      <c r="B17" s="11" t="s">
        <v>25</v>
      </c>
      <c r="C17" s="55">
        <v>3.7189999999999999</v>
      </c>
      <c r="D17" s="55">
        <v>4.3479999999999999</v>
      </c>
      <c r="E17" s="55">
        <v>3.5493333333333332</v>
      </c>
      <c r="F17" s="55">
        <v>3.9879999999999995</v>
      </c>
      <c r="G17" s="56">
        <v>2.414333333333333</v>
      </c>
      <c r="H17" s="28">
        <f t="shared" si="0"/>
        <v>-39.460046807087934</v>
      </c>
      <c r="I17" s="27">
        <f t="shared" si="5"/>
        <v>12.359128474830939</v>
      </c>
      <c r="J17" s="28">
        <f t="shared" si="1"/>
        <v>2.6145843485919933</v>
      </c>
      <c r="K17" s="27">
        <f t="shared" si="2"/>
        <v>4.121921220452502</v>
      </c>
      <c r="L17" s="18"/>
      <c r="N17" s="23" t="s">
        <v>40</v>
      </c>
      <c r="O17" s="34">
        <f>100-O16</f>
        <v>94.362561953339622</v>
      </c>
    </row>
    <row r="18" spans="1:15">
      <c r="A18" s="16"/>
      <c r="B18" s="11" t="s">
        <v>27</v>
      </c>
      <c r="C18" s="25">
        <v>1.3540000000000001</v>
      </c>
      <c r="D18" s="25">
        <v>1.1039999999999999</v>
      </c>
      <c r="E18" s="25">
        <v>0</v>
      </c>
      <c r="F18" s="25">
        <v>1.6546666666666667</v>
      </c>
      <c r="G18" s="26">
        <v>1.2370000000000001</v>
      </c>
      <c r="H18" s="28">
        <f t="shared" si="0"/>
        <v>-25.241740531829173</v>
      </c>
      <c r="I18" s="27"/>
      <c r="J18" s="28">
        <f t="shared" si="1"/>
        <v>1.3395999610140674</v>
      </c>
      <c r="K18" s="27">
        <f t="shared" si="2"/>
        <v>1.7102321078507374</v>
      </c>
      <c r="L18" s="18"/>
    </row>
    <row r="19" spans="1:15">
      <c r="A19" s="16"/>
      <c r="B19" s="11" t="s">
        <v>21</v>
      </c>
      <c r="C19" s="25">
        <v>0.83700000000000008</v>
      </c>
      <c r="D19" s="25">
        <v>1.2030000000000001</v>
      </c>
      <c r="E19" s="25">
        <v>0.18133333333333335</v>
      </c>
      <c r="F19" s="25">
        <v>1.417</v>
      </c>
      <c r="G19" s="26">
        <v>0.71433333333333338</v>
      </c>
      <c r="H19" s="28">
        <f t="shared" si="0"/>
        <v>-49.58833215713949</v>
      </c>
      <c r="I19" s="27">
        <f t="shared" si="5"/>
        <v>681.43382352941171</v>
      </c>
      <c r="J19" s="28">
        <f t="shared" si="1"/>
        <v>0.77358197694776243</v>
      </c>
      <c r="K19" s="27">
        <f t="shared" si="2"/>
        <v>1.4645843453814433</v>
      </c>
      <c r="L19" s="18"/>
    </row>
    <row r="20" spans="1:15">
      <c r="A20" s="16"/>
      <c r="B20" s="11" t="s">
        <v>8</v>
      </c>
      <c r="C20" s="25">
        <v>1.6060000000000001</v>
      </c>
      <c r="D20" s="25">
        <v>2.7723333333333335</v>
      </c>
      <c r="E20" s="25">
        <v>0.88</v>
      </c>
      <c r="F20" s="25">
        <v>1.1666666666666667</v>
      </c>
      <c r="G20" s="26">
        <v>0.62566666666666659</v>
      </c>
      <c r="H20" s="28">
        <f t="shared" si="0"/>
        <v>-46.371428571428588</v>
      </c>
      <c r="I20" s="27">
        <f t="shared" si="5"/>
        <v>32.575757575757592</v>
      </c>
      <c r="J20" s="28">
        <f t="shared" si="1"/>
        <v>0.67756106893651413</v>
      </c>
      <c r="K20" s="27">
        <f t="shared" si="2"/>
        <v>1.2058445563008824</v>
      </c>
      <c r="L20" s="18"/>
    </row>
    <row r="21" spans="1:15">
      <c r="A21" s="16"/>
      <c r="B21" s="11" t="s">
        <v>22</v>
      </c>
      <c r="C21" s="25">
        <v>1.0813333333333335</v>
      </c>
      <c r="D21" s="25">
        <v>0.59199999999999997</v>
      </c>
      <c r="E21" s="25">
        <v>1.2869999999999999</v>
      </c>
      <c r="F21" s="25">
        <v>0.82799999999999996</v>
      </c>
      <c r="G21" s="26">
        <v>0.56933333333333336</v>
      </c>
      <c r="H21" s="28">
        <f t="shared" si="0"/>
        <v>-31.239935587761668</v>
      </c>
      <c r="I21" s="27">
        <f t="shared" si="5"/>
        <v>-35.664335664335667</v>
      </c>
      <c r="J21" s="28">
        <f t="shared" si="1"/>
        <v>0.61655530407222503</v>
      </c>
      <c r="K21" s="27">
        <f t="shared" si="2"/>
        <v>0.85580510795754061</v>
      </c>
      <c r="L21" s="18"/>
    </row>
    <row r="22" spans="1:15">
      <c r="A22" s="16"/>
      <c r="B22" s="11" t="s">
        <v>24</v>
      </c>
      <c r="C22" s="25">
        <v>0.38633333333333336</v>
      </c>
      <c r="D22" s="25">
        <v>0.74099999999999999</v>
      </c>
      <c r="E22" s="25">
        <v>0.62866666666666671</v>
      </c>
      <c r="F22" s="25">
        <v>0.48299999999999993</v>
      </c>
      <c r="G22" s="26">
        <v>0.53033333333333332</v>
      </c>
      <c r="H22" s="28">
        <f t="shared" si="0"/>
        <v>9.7998619737750268</v>
      </c>
      <c r="I22" s="27">
        <f t="shared" si="5"/>
        <v>-23.170731707317096</v>
      </c>
      <c r="J22" s="28">
        <f t="shared" si="1"/>
        <v>0.57432054378156328</v>
      </c>
      <c r="K22" s="27">
        <f t="shared" si="2"/>
        <v>0.49921964630856525</v>
      </c>
      <c r="L22" s="18"/>
    </row>
    <row r="23" spans="1:15">
      <c r="A23" s="16"/>
      <c r="B23" s="11" t="s">
        <v>9</v>
      </c>
      <c r="C23" s="25">
        <v>0.18299999999999997</v>
      </c>
      <c r="D23" s="25">
        <v>0.50166666666666671</v>
      </c>
      <c r="E23" s="25">
        <v>0.45733333333333331</v>
      </c>
      <c r="F23" s="25">
        <v>0.49733333333333335</v>
      </c>
      <c r="G23" s="26">
        <v>0.43566666666666665</v>
      </c>
      <c r="H23" s="28">
        <f t="shared" si="0"/>
        <v>-12.399463806970513</v>
      </c>
      <c r="I23" s="27">
        <f t="shared" si="5"/>
        <v>8.7463556851312028</v>
      </c>
      <c r="J23" s="28">
        <f t="shared" si="1"/>
        <v>0.47180198034098242</v>
      </c>
      <c r="K23" s="27">
        <f t="shared" si="2"/>
        <v>0.51403430800026195</v>
      </c>
      <c r="L23" s="18"/>
    </row>
    <row r="24" spans="1:15">
      <c r="A24" s="16"/>
      <c r="B24" s="11" t="s">
        <v>11</v>
      </c>
      <c r="C24" s="25">
        <v>0.38533333333333336</v>
      </c>
      <c r="D24" s="25">
        <v>0.57100000000000006</v>
      </c>
      <c r="E24" s="25">
        <v>8.7333333333333332E-2</v>
      </c>
      <c r="F24" s="25">
        <v>0.15266666666666667</v>
      </c>
      <c r="G24" s="26">
        <v>0.373</v>
      </c>
      <c r="H24" s="28">
        <f t="shared" si="0"/>
        <v>144.3231441048035</v>
      </c>
      <c r="I24" s="27">
        <f t="shared" si="5"/>
        <v>74.809160305343525</v>
      </c>
      <c r="J24" s="28">
        <f t="shared" si="1"/>
        <v>0.40393757919017548</v>
      </c>
      <c r="K24" s="27">
        <f t="shared" si="2"/>
        <v>0.15779337336737262</v>
      </c>
      <c r="L24" s="18"/>
    </row>
    <row r="25" spans="1:15">
      <c r="A25" s="16"/>
      <c r="B25" s="11" t="s">
        <v>23</v>
      </c>
      <c r="C25" s="25">
        <v>0.17400000000000002</v>
      </c>
      <c r="D25" s="25">
        <v>0.54199999999999993</v>
      </c>
      <c r="E25" s="25">
        <v>0.14633333333333334</v>
      </c>
      <c r="F25" s="25">
        <v>0.48033333333333333</v>
      </c>
      <c r="G25" s="26">
        <v>0.36733333333333329</v>
      </c>
      <c r="H25" s="28">
        <f t="shared" si="0"/>
        <v>-23.525329632199863</v>
      </c>
      <c r="I25" s="27">
        <f t="shared" si="5"/>
        <v>228.24601366742593</v>
      </c>
      <c r="J25" s="28">
        <f t="shared" si="1"/>
        <v>0.39780090461802803</v>
      </c>
      <c r="K25" s="27">
        <f t="shared" si="2"/>
        <v>0.4964634301798776</v>
      </c>
      <c r="L25" s="18"/>
    </row>
    <row r="26" spans="1:15">
      <c r="A26" s="16"/>
      <c r="B26" s="11" t="s">
        <v>20</v>
      </c>
      <c r="C26" s="25">
        <v>0.36299999999999999</v>
      </c>
      <c r="D26" s="25">
        <v>0.54233333333333344</v>
      </c>
      <c r="E26" s="25">
        <v>0.41766666666666669</v>
      </c>
      <c r="F26" s="25">
        <v>0.34133333333333332</v>
      </c>
      <c r="G26" s="26">
        <v>0.26733333333333337</v>
      </c>
      <c r="H26" s="28">
        <f t="shared" si="0"/>
        <v>-21.679687499999989</v>
      </c>
      <c r="I26" s="27">
        <f t="shared" si="5"/>
        <v>-18.276137270550684</v>
      </c>
      <c r="J26" s="28">
        <f t="shared" si="1"/>
        <v>0.28950664746248506</v>
      </c>
      <c r="K26" s="27">
        <f t="shared" si="2"/>
        <v>0.35279566447202959</v>
      </c>
      <c r="L26" s="18"/>
    </row>
    <row r="27" spans="1:15">
      <c r="A27" s="16"/>
      <c r="B27" s="11" t="s">
        <v>6</v>
      </c>
      <c r="C27" s="25">
        <v>0.27900000000000003</v>
      </c>
      <c r="D27" s="25">
        <v>0.40966666666666662</v>
      </c>
      <c r="E27" s="25">
        <v>0.107</v>
      </c>
      <c r="F27" s="25">
        <v>0.39</v>
      </c>
      <c r="G27" s="26">
        <v>0.12</v>
      </c>
      <c r="H27" s="28">
        <f t="shared" si="0"/>
        <v>-69.230769230769226</v>
      </c>
      <c r="I27" s="27">
        <f t="shared" si="5"/>
        <v>264.48598130841123</v>
      </c>
      <c r="J27" s="28">
        <f t="shared" si="1"/>
        <v>0.12995310858665163</v>
      </c>
      <c r="K27" s="27">
        <f t="shared" si="2"/>
        <v>0.40309660882058068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B28" sqref="B28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1060.537</v>
      </c>
      <c r="D13" s="26">
        <v>1016.8003333333332</v>
      </c>
      <c r="E13" s="26">
        <v>895.52666666666664</v>
      </c>
      <c r="F13" s="26">
        <v>793.03600000000006</v>
      </c>
      <c r="G13" s="26">
        <v>801.78200000000004</v>
      </c>
      <c r="H13" s="28">
        <f t="shared" ref="H13:H25" si="0">IF(OR(OR(G13=0,F13=0),G13=""),"",(G13/F13-1)*100)</f>
        <v>1.1028503119656641</v>
      </c>
      <c r="I13" s="27">
        <f>IF(OR(OR(G13=0,F13=0),F13=""),"",(F13/E13-1)*100)</f>
        <v>-11.444736430703706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1049.3433333333335</v>
      </c>
      <c r="D14" s="25">
        <f t="shared" ref="D14:G14" si="3">D13-SUM(D15:D27)</f>
        <v>1009.4023333333332</v>
      </c>
      <c r="E14" s="25">
        <f t="shared" si="3"/>
        <v>888.54786066666668</v>
      </c>
      <c r="F14" s="25">
        <f t="shared" si="3"/>
        <v>785.75466666666671</v>
      </c>
      <c r="G14" s="26">
        <f t="shared" si="3"/>
        <v>788.71933333333334</v>
      </c>
      <c r="H14" s="54">
        <f t="shared" si="0"/>
        <v>0.37730182109427801</v>
      </c>
      <c r="I14" s="53">
        <f t="shared" ref="I14" si="4">IF(OR(OR(G14=0,F14=0),F14=""),"",(F14/E14-1)*100)</f>
        <v>-11.568672724379248</v>
      </c>
      <c r="J14" s="54">
        <f t="shared" si="1"/>
        <v>98.370795719202135</v>
      </c>
      <c r="K14" s="53">
        <f t="shared" si="2"/>
        <v>99.081840757124098</v>
      </c>
      <c r="L14" s="18"/>
    </row>
    <row r="15" spans="1:15">
      <c r="A15" s="16"/>
      <c r="B15" s="11" t="s">
        <v>24</v>
      </c>
      <c r="C15" s="25">
        <v>1.9876666666666667</v>
      </c>
      <c r="D15" s="25">
        <v>2.48</v>
      </c>
      <c r="E15" s="25">
        <v>0.94799999999999995</v>
      </c>
      <c r="F15" s="25">
        <v>2.2193333333333332</v>
      </c>
      <c r="G15" s="26">
        <v>3.374333333333333</v>
      </c>
      <c r="H15" s="28">
        <f t="shared" si="0"/>
        <v>52.042655452087708</v>
      </c>
      <c r="I15" s="27">
        <f>IF(OR(OR(G15=0,F15=0),F15=""),"",(F15/E15-1)*100)</f>
        <v>134.1068917018284</v>
      </c>
      <c r="J15" s="28">
        <f t="shared" si="1"/>
        <v>0.42085421390519279</v>
      </c>
      <c r="K15" s="27">
        <f t="shared" si="2"/>
        <v>0.27985278516149747</v>
      </c>
      <c r="L15" s="18"/>
    </row>
    <row r="16" spans="1:15">
      <c r="A16" s="16"/>
      <c r="B16" s="12" t="s">
        <v>5</v>
      </c>
      <c r="C16" s="109">
        <v>1.333</v>
      </c>
      <c r="D16" s="109">
        <v>0.8676666666666667</v>
      </c>
      <c r="E16" s="109">
        <v>0</v>
      </c>
      <c r="F16" s="109">
        <v>0</v>
      </c>
      <c r="G16" s="109">
        <v>2.0443333333333329</v>
      </c>
      <c r="H16" s="50" t="str">
        <f t="shared" si="0"/>
        <v/>
      </c>
      <c r="I16" s="50" t="str">
        <f t="shared" ref="I16:I25" si="5">IF(OR(OR(G16=0,F16=0),F16=""),"",(F16/E16-1)*100)</f>
        <v/>
      </c>
      <c r="J16" s="50">
        <f t="shared" si="1"/>
        <v>0.25497371272157926</v>
      </c>
      <c r="K16" s="50" t="str">
        <f t="shared" si="2"/>
        <v/>
      </c>
      <c r="L16" s="18"/>
      <c r="N16" s="23" t="s">
        <v>5</v>
      </c>
      <c r="O16" s="170">
        <f>+J16</f>
        <v>0.25497371272157926</v>
      </c>
    </row>
    <row r="17" spans="1:15">
      <c r="A17" s="16"/>
      <c r="B17" s="11" t="s">
        <v>23</v>
      </c>
      <c r="C17" s="25">
        <v>0.86566666666666681</v>
      </c>
      <c r="D17" s="25">
        <v>0.88200000000000001</v>
      </c>
      <c r="E17" s="25">
        <v>0.51500000000000001</v>
      </c>
      <c r="F17" s="25">
        <v>0.8666666666666667</v>
      </c>
      <c r="G17" s="26">
        <v>1.673</v>
      </c>
      <c r="H17" s="28">
        <f t="shared" si="0"/>
        <v>93.038461538461533</v>
      </c>
      <c r="I17" s="27">
        <f t="shared" si="5"/>
        <v>68.284789644012946</v>
      </c>
      <c r="J17" s="28">
        <f t="shared" si="1"/>
        <v>0.208660209383598</v>
      </c>
      <c r="K17" s="27">
        <f t="shared" si="2"/>
        <v>0.10928465626612999</v>
      </c>
      <c r="L17" s="18"/>
      <c r="N17" s="23" t="s">
        <v>40</v>
      </c>
      <c r="O17" s="170">
        <f>+J14</f>
        <v>98.370795719202135</v>
      </c>
    </row>
    <row r="18" spans="1:15">
      <c r="A18" s="16"/>
      <c r="B18" s="11" t="s">
        <v>22</v>
      </c>
      <c r="C18" s="55">
        <v>0.86499999999999999</v>
      </c>
      <c r="D18" s="55">
        <v>0</v>
      </c>
      <c r="E18" s="55">
        <v>0.69</v>
      </c>
      <c r="F18" s="55">
        <v>0.5096666666666666</v>
      </c>
      <c r="G18" s="56">
        <v>1.5436666666666667</v>
      </c>
      <c r="H18" s="54">
        <f t="shared" si="0"/>
        <v>202.8776978417267</v>
      </c>
      <c r="I18" s="53">
        <f t="shared" si="5"/>
        <v>-26.135265700483089</v>
      </c>
      <c r="J18" s="54">
        <f t="shared" si="1"/>
        <v>0.1925294739301539</v>
      </c>
      <c r="K18" s="53">
        <f t="shared" si="2"/>
        <v>6.4267784396504893E-2</v>
      </c>
      <c r="L18" s="18"/>
    </row>
    <row r="19" spans="1:15">
      <c r="A19" s="16"/>
      <c r="B19" s="11" t="s">
        <v>26</v>
      </c>
      <c r="C19" s="25">
        <v>1.0629999999999999</v>
      </c>
      <c r="D19" s="25">
        <v>0.6113333333333334</v>
      </c>
      <c r="E19" s="25">
        <v>1.6273333333333333</v>
      </c>
      <c r="F19" s="25">
        <v>0.34600000000000003</v>
      </c>
      <c r="G19" s="26">
        <v>1.0103333333333333</v>
      </c>
      <c r="H19" s="28">
        <f t="shared" si="0"/>
        <v>192.0038535645472</v>
      </c>
      <c r="I19" s="27">
        <f t="shared" si="5"/>
        <v>-78.738222040147477</v>
      </c>
      <c r="J19" s="28">
        <f t="shared" si="1"/>
        <v>0.12601097721492044</v>
      </c>
      <c r="K19" s="27">
        <f t="shared" si="2"/>
        <v>4.3629797386247282E-2</v>
      </c>
      <c r="L19" s="18"/>
    </row>
    <row r="20" spans="1:15">
      <c r="A20" s="16"/>
      <c r="B20" s="11" t="s">
        <v>8</v>
      </c>
      <c r="C20" s="25">
        <v>1.0389999999999999</v>
      </c>
      <c r="D20" s="25">
        <v>0.81300000000000006</v>
      </c>
      <c r="E20" s="25">
        <v>1.23</v>
      </c>
      <c r="F20" s="25">
        <v>0.70033333333333336</v>
      </c>
      <c r="G20" s="26">
        <v>0.90700000000000003</v>
      </c>
      <c r="H20" s="28">
        <f t="shared" si="0"/>
        <v>29.509757258448353</v>
      </c>
      <c r="I20" s="27">
        <f t="shared" si="5"/>
        <v>-43.062330623306231</v>
      </c>
      <c r="J20" s="28">
        <f t="shared" si="1"/>
        <v>0.11312301847634393</v>
      </c>
      <c r="K20" s="27">
        <f t="shared" si="2"/>
        <v>8.8310408775053501E-2</v>
      </c>
      <c r="L20" s="18"/>
    </row>
    <row r="21" spans="1:15">
      <c r="A21" s="16"/>
      <c r="B21" s="11" t="s">
        <v>25</v>
      </c>
      <c r="C21" s="25">
        <v>1.5513333333333332</v>
      </c>
      <c r="D21" s="25">
        <v>0.76900000000000002</v>
      </c>
      <c r="E21" s="25">
        <v>0</v>
      </c>
      <c r="F21" s="25">
        <v>0.69433333333333336</v>
      </c>
      <c r="G21" s="26">
        <v>0.747</v>
      </c>
      <c r="H21" s="28">
        <f t="shared" si="0"/>
        <v>7.5852136341814758</v>
      </c>
      <c r="I21" s="27"/>
      <c r="J21" s="28">
        <f t="shared" si="1"/>
        <v>9.31674694617739E-2</v>
      </c>
      <c r="K21" s="27">
        <f t="shared" si="2"/>
        <v>8.7553822693211061E-2</v>
      </c>
      <c r="L21" s="18"/>
    </row>
    <row r="22" spans="1:15">
      <c r="A22" s="16"/>
      <c r="B22" s="11" t="s">
        <v>21</v>
      </c>
      <c r="C22" s="25">
        <v>1.351</v>
      </c>
      <c r="D22" s="25">
        <v>0.26533333333333337</v>
      </c>
      <c r="E22" s="25">
        <v>0.71447266666666664</v>
      </c>
      <c r="F22" s="25">
        <v>0.9820000000000001</v>
      </c>
      <c r="G22" s="26">
        <v>0.57299999999999995</v>
      </c>
      <c r="H22" s="28">
        <f t="shared" si="0"/>
        <v>-41.649694501018345</v>
      </c>
      <c r="I22" s="27">
        <f t="shared" si="5"/>
        <v>37.44402631684536</v>
      </c>
      <c r="J22" s="28">
        <f t="shared" si="1"/>
        <v>7.1465809908428962E-2</v>
      </c>
      <c r="K22" s="27">
        <f t="shared" si="2"/>
        <v>0.12382792206154576</v>
      </c>
      <c r="L22" s="18"/>
    </row>
    <row r="23" spans="1:15">
      <c r="A23" s="16"/>
      <c r="B23" s="11" t="s">
        <v>20</v>
      </c>
      <c r="C23" s="25">
        <v>0.58933333333333326</v>
      </c>
      <c r="D23" s="25">
        <v>0.44500000000000001</v>
      </c>
      <c r="E23" s="25">
        <v>0.90300000000000002</v>
      </c>
      <c r="F23" s="25">
        <v>0.5083333333333333</v>
      </c>
      <c r="G23" s="26">
        <v>0.48666666666666664</v>
      </c>
      <c r="H23" s="28">
        <f t="shared" si="0"/>
        <v>-4.2622950819672152</v>
      </c>
      <c r="I23" s="27">
        <f t="shared" si="5"/>
        <v>-43.706164636397205</v>
      </c>
      <c r="J23" s="28">
        <f t="shared" si="1"/>
        <v>6.069812825265055E-2</v>
      </c>
      <c r="K23" s="27">
        <f t="shared" si="2"/>
        <v>6.4099654156095476E-2</v>
      </c>
      <c r="L23" s="18"/>
    </row>
    <row r="24" spans="1:15">
      <c r="A24" s="16"/>
      <c r="B24" s="11" t="s">
        <v>27</v>
      </c>
      <c r="C24" s="25">
        <v>0</v>
      </c>
      <c r="D24" s="25">
        <v>0</v>
      </c>
      <c r="E24" s="25">
        <v>0</v>
      </c>
      <c r="F24" s="25">
        <v>0</v>
      </c>
      <c r="G24" s="26">
        <v>0.35866666666666669</v>
      </c>
      <c r="H24" s="28" t="str">
        <f t="shared" si="0"/>
        <v/>
      </c>
      <c r="I24" s="27" t="str">
        <f t="shared" si="5"/>
        <v/>
      </c>
      <c r="J24" s="28">
        <f t="shared" si="1"/>
        <v>4.473368904099452E-2</v>
      </c>
      <c r="K24" s="27" t="str">
        <f t="shared" si="2"/>
        <v/>
      </c>
      <c r="L24" s="18"/>
    </row>
    <row r="25" spans="1:15">
      <c r="A25" s="16"/>
      <c r="B25" s="11" t="s">
        <v>11</v>
      </c>
      <c r="C25" s="25">
        <v>0.15233333333333335</v>
      </c>
      <c r="D25" s="25">
        <v>0.12933333333333333</v>
      </c>
      <c r="E25" s="25">
        <v>9.6333333333333326E-2</v>
      </c>
      <c r="F25" s="25">
        <v>5.6000000000000001E-2</v>
      </c>
      <c r="G25" s="26">
        <v>0.20333333333333334</v>
      </c>
      <c r="H25" s="54">
        <f t="shared" si="0"/>
        <v>263.09523809523807</v>
      </c>
      <c r="I25" s="53">
        <f t="shared" si="5"/>
        <v>-41.868512110726641</v>
      </c>
      <c r="J25" s="54">
        <f t="shared" si="1"/>
        <v>2.5360176872682764E-2</v>
      </c>
      <c r="K25" s="53">
        <f t="shared" si="2"/>
        <v>7.0614700971960926E-3</v>
      </c>
      <c r="L25" s="18"/>
    </row>
    <row r="26" spans="1:15">
      <c r="A26" s="16"/>
      <c r="B26" s="11" t="s">
        <v>9</v>
      </c>
      <c r="C26" s="162">
        <v>0.22066666666666668</v>
      </c>
      <c r="D26" s="162">
        <v>0.13533333333333333</v>
      </c>
      <c r="E26" s="162">
        <v>0.25466666666666665</v>
      </c>
      <c r="F26" s="162">
        <v>0.39866666666666667</v>
      </c>
      <c r="G26" s="163">
        <v>0.14133333333333334</v>
      </c>
      <c r="H26" s="54">
        <f t="shared" ref="H26:H27" si="6">IF(OR(OR(G26=0,F26=0),G26=""),"",(G26/F26-1)*100)</f>
        <v>-64.548494983277592</v>
      </c>
      <c r="I26" s="53">
        <f t="shared" ref="I26:I27" si="7">IF(OR(OR(G26=0,F26=0),F26=""),"",(F26/E26-1)*100)</f>
        <v>56.544502617801065</v>
      </c>
      <c r="J26" s="54">
        <f t="shared" ref="J26:J27" si="8">IF(G26=0,"",G26/$G$13*100)</f>
        <v>1.7627401629536871E-2</v>
      </c>
      <c r="K26" s="53">
        <f t="shared" ref="K26:K27" si="9">IF(F26=0,"",F26/$F$13*100)</f>
        <v>5.027094188241979E-2</v>
      </c>
      <c r="L26" s="18"/>
    </row>
    <row r="27" spans="1:15">
      <c r="A27" s="16"/>
      <c r="B27" s="11" t="s">
        <v>6</v>
      </c>
      <c r="C27" s="25">
        <v>0.17566666666666667</v>
      </c>
      <c r="D27" s="25">
        <v>0</v>
      </c>
      <c r="E27" s="25">
        <v>0</v>
      </c>
      <c r="F27" s="25">
        <v>0</v>
      </c>
      <c r="G27" s="26">
        <v>0</v>
      </c>
      <c r="H27" s="54" t="str">
        <f t="shared" si="6"/>
        <v/>
      </c>
      <c r="I27" s="53" t="str">
        <f t="shared" si="7"/>
        <v/>
      </c>
      <c r="J27" s="54" t="str">
        <f t="shared" si="8"/>
        <v/>
      </c>
      <c r="K27" s="53" t="str">
        <f t="shared" si="9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P34" sqref="P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88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53.038999999999994</v>
      </c>
      <c r="D13" s="26">
        <v>13.863999999999999</v>
      </c>
      <c r="E13" s="26">
        <v>13.76</v>
      </c>
      <c r="F13" s="26">
        <v>21.091666666666665</v>
      </c>
      <c r="G13" s="26">
        <v>33.244</v>
      </c>
      <c r="H13" s="28">
        <f t="shared" ref="H13:H24" si="0">IF(OR(OR(G13=0,F13=0),G13=""),"",(G13/F13-1)*100)</f>
        <v>57.61675227182932</v>
      </c>
      <c r="I13" s="27">
        <f>IF(OR(OR(G13=0,F13=0),F13=""),"",(F13/E13-1)*100)</f>
        <v>53.282461240310063</v>
      </c>
      <c r="J13" s="28">
        <f t="shared" ref="J13:J24" si="1">IF(G13=0,"",G13/$G$13*100)</f>
        <v>100</v>
      </c>
      <c r="K13" s="27">
        <f t="shared" ref="K13:K2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36.445333333333323</v>
      </c>
      <c r="D14" s="25">
        <f t="shared" ref="D14:G14" si="3">D13-SUM(D15:D27)</f>
        <v>6.6936666666666662</v>
      </c>
      <c r="E14" s="25">
        <f t="shared" si="3"/>
        <v>10.472967333333333</v>
      </c>
      <c r="F14" s="25">
        <f t="shared" si="3"/>
        <v>7.2396666666666629</v>
      </c>
      <c r="G14" s="26">
        <f t="shared" si="3"/>
        <v>14.794</v>
      </c>
      <c r="H14" s="28">
        <f>IF(OR(OR(G14=0,F14=0),G14=""),"",(G14/F14-1)*100)</f>
        <v>104.34642478935507</v>
      </c>
      <c r="I14" s="27">
        <f>IF(OR(OR(G14=0,F14=0),F14=""),"",(F14/E14-1)*100)</f>
        <v>-30.872822990440628</v>
      </c>
      <c r="J14" s="28">
        <f t="shared" si="1"/>
        <v>44.501263385874147</v>
      </c>
      <c r="K14" s="27">
        <f t="shared" si="2"/>
        <v>34.324772817068336</v>
      </c>
      <c r="L14" s="18"/>
    </row>
    <row r="15" spans="1:15">
      <c r="A15" s="16"/>
      <c r="B15" s="12" t="s">
        <v>5</v>
      </c>
      <c r="C15" s="109">
        <v>2.8816666666666664</v>
      </c>
      <c r="D15" s="109">
        <v>0.75800000000000001</v>
      </c>
      <c r="E15" s="109">
        <v>0</v>
      </c>
      <c r="F15" s="109">
        <v>6.0973333333333342</v>
      </c>
      <c r="G15" s="109">
        <v>6.5350000000000001</v>
      </c>
      <c r="H15" s="50">
        <f t="shared" si="0"/>
        <v>7.1780013120489761</v>
      </c>
      <c r="I15" s="36"/>
      <c r="J15" s="50">
        <f t="shared" si="1"/>
        <v>19.65768258933943</v>
      </c>
      <c r="K15" s="36">
        <f t="shared" si="2"/>
        <v>28.908731726590286</v>
      </c>
      <c r="L15" s="18"/>
    </row>
    <row r="16" spans="1:15">
      <c r="A16" s="16"/>
      <c r="B16" s="11" t="s">
        <v>25</v>
      </c>
      <c r="C16" s="55">
        <v>3.4276666666666666</v>
      </c>
      <c r="D16" s="55">
        <v>0.55000000000000004</v>
      </c>
      <c r="E16" s="55">
        <v>0.49700000000000005</v>
      </c>
      <c r="F16" s="55">
        <v>0.8</v>
      </c>
      <c r="G16" s="56">
        <v>4.0763333333333334</v>
      </c>
      <c r="H16" s="54">
        <f t="shared" si="0"/>
        <v>409.54166666666663</v>
      </c>
      <c r="I16" s="53">
        <f t="shared" ref="I16:I24" si="4">IF(OR(OR(G16=0,F16=0),F16=""),"",(F16/E16-1)*100)</f>
        <v>60.965794768611659</v>
      </c>
      <c r="J16" s="54">
        <f t="shared" si="1"/>
        <v>12.261861789596118</v>
      </c>
      <c r="K16" s="53">
        <f t="shared" si="2"/>
        <v>3.7929672066376927</v>
      </c>
      <c r="L16" s="18"/>
      <c r="N16" s="23" t="s">
        <v>5</v>
      </c>
      <c r="O16" s="34">
        <f>J15</f>
        <v>19.65768258933943</v>
      </c>
    </row>
    <row r="17" spans="1:15">
      <c r="A17" s="16"/>
      <c r="B17" s="11" t="s">
        <v>22</v>
      </c>
      <c r="C17" s="55">
        <v>3.9513333333333329</v>
      </c>
      <c r="D17" s="55">
        <v>0.7443333333333334</v>
      </c>
      <c r="E17" s="55">
        <v>9.8999999999999991E-2</v>
      </c>
      <c r="F17" s="55">
        <v>2.5423333333333336</v>
      </c>
      <c r="G17" s="56">
        <v>2.7573333333333334</v>
      </c>
      <c r="H17" s="28">
        <f t="shared" si="0"/>
        <v>8.456798216861138</v>
      </c>
      <c r="I17" s="27">
        <f t="shared" si="4"/>
        <v>2468.0134680134684</v>
      </c>
      <c r="J17" s="28">
        <f t="shared" si="1"/>
        <v>8.2942285324670113</v>
      </c>
      <c r="K17" s="27">
        <f t="shared" si="2"/>
        <v>12.053733702094036</v>
      </c>
      <c r="L17" s="18"/>
      <c r="N17" s="23" t="s">
        <v>40</v>
      </c>
      <c r="O17" s="34">
        <f>100-O16</f>
        <v>80.34231741066057</v>
      </c>
    </row>
    <row r="18" spans="1:15">
      <c r="A18" s="16"/>
      <c r="B18" s="11" t="s">
        <v>21</v>
      </c>
      <c r="C18" s="25">
        <v>0.37366666666666665</v>
      </c>
      <c r="D18" s="25">
        <v>1.6913333333333334</v>
      </c>
      <c r="E18" s="25">
        <v>0.81566666666666665</v>
      </c>
      <c r="F18" s="25">
        <v>1.7370000000000001</v>
      </c>
      <c r="G18" s="26">
        <v>1.5083333333333335</v>
      </c>
      <c r="H18" s="28">
        <f t="shared" si="0"/>
        <v>-13.164459796584138</v>
      </c>
      <c r="I18" s="27">
        <f t="shared" si="4"/>
        <v>112.95463833265225</v>
      </c>
      <c r="J18" s="28">
        <f t="shared" si="1"/>
        <v>4.5371595876950233</v>
      </c>
      <c r="K18" s="27">
        <f t="shared" si="2"/>
        <v>8.2354800474120911</v>
      </c>
      <c r="L18" s="18"/>
    </row>
    <row r="19" spans="1:15">
      <c r="A19" s="16"/>
      <c r="B19" s="11" t="s">
        <v>27</v>
      </c>
      <c r="C19" s="25">
        <v>1.9</v>
      </c>
      <c r="D19" s="25">
        <v>8.6333333333333331E-2</v>
      </c>
      <c r="E19" s="25">
        <v>0.11066666666666668</v>
      </c>
      <c r="F19" s="25">
        <v>0.79</v>
      </c>
      <c r="G19" s="26">
        <v>1.3259999999999998</v>
      </c>
      <c r="H19" s="28">
        <f t="shared" ref="H19:H23" si="5">IF(OR(OR(G19=0,F19=0),G19=""),"",(G19/F19-1)*100)</f>
        <v>67.848101265822748</v>
      </c>
      <c r="I19" s="27">
        <f t="shared" ref="I19:I23" si="6">IF(OR(OR(G19=0,F19=0),F19=""),"",(F19/E19-1)*100)</f>
        <v>613.85542168674704</v>
      </c>
      <c r="J19" s="28">
        <f t="shared" ref="J19:J23" si="7">IF(G19=0,"",G19/$G$13*100)</f>
        <v>3.9886896883648175</v>
      </c>
      <c r="K19" s="27">
        <f t="shared" ref="K19:K23" si="8">IF(F19=0,"",F19/$F$13*100)</f>
        <v>3.7455551165547218</v>
      </c>
      <c r="L19" s="18"/>
    </row>
    <row r="20" spans="1:15">
      <c r="A20" s="16"/>
      <c r="B20" s="11" t="s">
        <v>26</v>
      </c>
      <c r="C20" s="25">
        <v>2.0133333333333332</v>
      </c>
      <c r="D20" s="25">
        <v>1.5309999999999999</v>
      </c>
      <c r="E20" s="25">
        <v>0.25466666666666665</v>
      </c>
      <c r="F20" s="25">
        <v>0.9</v>
      </c>
      <c r="G20" s="26">
        <v>1.0823333333333334</v>
      </c>
      <c r="H20" s="28">
        <f t="shared" si="5"/>
        <v>20.259259259259267</v>
      </c>
      <c r="I20" s="27"/>
      <c r="J20" s="28">
        <f t="shared" si="7"/>
        <v>3.2557253439217102</v>
      </c>
      <c r="K20" s="27">
        <f t="shared" si="8"/>
        <v>4.267088107467405</v>
      </c>
      <c r="L20" s="18"/>
    </row>
    <row r="21" spans="1:15">
      <c r="A21" s="16"/>
      <c r="B21" s="11" t="s">
        <v>8</v>
      </c>
      <c r="C21" s="25">
        <v>0.6293333333333333</v>
      </c>
      <c r="D21" s="25">
        <v>0.80833333333333324</v>
      </c>
      <c r="E21" s="25">
        <v>0.4326666666666667</v>
      </c>
      <c r="F21" s="25">
        <v>0.29366666666666669</v>
      </c>
      <c r="G21" s="26">
        <v>0.45733333333333337</v>
      </c>
      <c r="H21" s="28">
        <f t="shared" si="5"/>
        <v>55.732122587968227</v>
      </c>
      <c r="I21" s="27">
        <f t="shared" si="6"/>
        <v>-32.126348228043142</v>
      </c>
      <c r="J21" s="28">
        <f t="shared" si="7"/>
        <v>1.3756868407331651</v>
      </c>
      <c r="K21" s="27">
        <f t="shared" si="8"/>
        <v>1.3923350454365866</v>
      </c>
      <c r="L21" s="18"/>
    </row>
    <row r="22" spans="1:15">
      <c r="A22" s="16"/>
      <c r="B22" s="11" t="s">
        <v>20</v>
      </c>
      <c r="C22" s="25">
        <v>0.21533333333333335</v>
      </c>
      <c r="D22" s="25">
        <v>0.06</v>
      </c>
      <c r="E22" s="25">
        <v>0.124</v>
      </c>
      <c r="F22" s="25">
        <v>0.24866666666666667</v>
      </c>
      <c r="G22" s="26">
        <v>0.27500000000000002</v>
      </c>
      <c r="H22" s="28">
        <f t="shared" si="5"/>
        <v>10.589812332439674</v>
      </c>
      <c r="I22" s="27">
        <f t="shared" si="6"/>
        <v>100.53763440860214</v>
      </c>
      <c r="J22" s="28">
        <f t="shared" si="7"/>
        <v>0.82721694140295998</v>
      </c>
      <c r="K22" s="27">
        <f t="shared" si="8"/>
        <v>1.1789806400632163</v>
      </c>
      <c r="L22" s="18"/>
    </row>
    <row r="23" spans="1:15">
      <c r="A23" s="16"/>
      <c r="B23" s="11" t="s">
        <v>24</v>
      </c>
      <c r="C23" s="25">
        <v>8.0333333333333326E-2</v>
      </c>
      <c r="D23" s="25">
        <v>7.9333333333333325E-2</v>
      </c>
      <c r="E23" s="25">
        <v>0.46666666666666662</v>
      </c>
      <c r="F23" s="25">
        <v>0</v>
      </c>
      <c r="G23" s="26">
        <v>0.25366666666666665</v>
      </c>
      <c r="H23" s="28" t="str">
        <f t="shared" si="5"/>
        <v/>
      </c>
      <c r="I23" s="27" t="str">
        <f t="shared" si="6"/>
        <v/>
      </c>
      <c r="J23" s="28">
        <f t="shared" si="7"/>
        <v>0.76304496049412418</v>
      </c>
      <c r="K23" s="27" t="str">
        <f t="shared" si="8"/>
        <v/>
      </c>
      <c r="L23" s="18"/>
    </row>
    <row r="24" spans="1:15">
      <c r="A24" s="16"/>
      <c r="B24" s="11" t="s">
        <v>11</v>
      </c>
      <c r="C24" s="25">
        <v>0.2436666666666667</v>
      </c>
      <c r="D24" s="25">
        <v>0.496</v>
      </c>
      <c r="E24" s="25">
        <v>0.18933333333333333</v>
      </c>
      <c r="F24" s="25">
        <v>0.35166666666666663</v>
      </c>
      <c r="G24" s="26">
        <v>0.10666666666666667</v>
      </c>
      <c r="H24" s="28">
        <f t="shared" si="0"/>
        <v>-69.66824644549763</v>
      </c>
      <c r="I24" s="27">
        <f t="shared" si="4"/>
        <v>85.739436619718305</v>
      </c>
      <c r="J24" s="28">
        <f t="shared" si="1"/>
        <v>0.32085990454417845</v>
      </c>
      <c r="K24" s="27">
        <f t="shared" si="2"/>
        <v>1.6673251679178189</v>
      </c>
      <c r="L24" s="18"/>
    </row>
    <row r="25" spans="1:15">
      <c r="A25" s="16"/>
      <c r="B25" s="11" t="s">
        <v>23</v>
      </c>
      <c r="C25" s="25">
        <v>0.34633333333333333</v>
      </c>
      <c r="D25" s="25">
        <v>0.10166666666666667</v>
      </c>
      <c r="E25" s="25">
        <v>0.10766666666666667</v>
      </c>
      <c r="F25" s="25">
        <v>0</v>
      </c>
      <c r="G25" s="26">
        <v>4.1000000000000002E-2</v>
      </c>
      <c r="H25" s="28" t="str">
        <f t="shared" ref="H25:H27" si="9">IF(OR(OR(G25=0,F25=0),G25=""),"",(G25/F25-1)*100)</f>
        <v/>
      </c>
      <c r="I25" s="27"/>
      <c r="J25" s="28">
        <f t="shared" ref="J25:J27" si="10">IF(G25=0,"",G25/$G$13*100)</f>
        <v>0.12333052580916856</v>
      </c>
      <c r="K25" s="27" t="str">
        <f t="shared" ref="K25:K27" si="11">IF(F25=0,"",F25/$F$13*100)</f>
        <v/>
      </c>
      <c r="L25" s="18"/>
    </row>
    <row r="26" spans="1:15">
      <c r="A26" s="16"/>
      <c r="B26" s="11" t="s">
        <v>9</v>
      </c>
      <c r="C26" s="25">
        <v>0.43133333333333335</v>
      </c>
      <c r="D26" s="25">
        <v>0.17233333333333334</v>
      </c>
      <c r="E26" s="25">
        <v>0.18969933333333333</v>
      </c>
      <c r="F26" s="25">
        <v>9.1333333333333336E-2</v>
      </c>
      <c r="G26" s="26">
        <v>3.1E-2</v>
      </c>
      <c r="H26" s="28">
        <f t="shared" si="9"/>
        <v>-66.058394160583944</v>
      </c>
      <c r="I26" s="27">
        <f t="shared" ref="I26:I27" si="12">IF(OR(OR(G26=0,F26=0),F26=""),"",(F26/E26-1)*100)</f>
        <v>-51.853635050553684</v>
      </c>
      <c r="J26" s="28">
        <f t="shared" si="10"/>
        <v>9.3249909758151839E-2</v>
      </c>
      <c r="K26" s="27">
        <f t="shared" si="11"/>
        <v>0.43303042275780329</v>
      </c>
      <c r="L26" s="18"/>
    </row>
    <row r="27" spans="1:15">
      <c r="A27" s="16"/>
      <c r="B27" s="11" t="s">
        <v>6</v>
      </c>
      <c r="C27" s="25">
        <v>9.9666666666666667E-2</v>
      </c>
      <c r="D27" s="25">
        <v>9.1666666666666674E-2</v>
      </c>
      <c r="E27" s="25">
        <v>0</v>
      </c>
      <c r="F27" s="25">
        <v>0</v>
      </c>
      <c r="G27" s="26">
        <v>0</v>
      </c>
      <c r="H27" s="28" t="str">
        <f t="shared" si="9"/>
        <v/>
      </c>
      <c r="I27" s="27" t="str">
        <f t="shared" si="12"/>
        <v/>
      </c>
      <c r="J27" s="28" t="str">
        <f t="shared" si="10"/>
        <v/>
      </c>
      <c r="K27" s="27" t="str">
        <f t="shared" si="11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SheetLayoutView="100" workbookViewId="0">
      <pane ySplit="11" topLeftCell="A12" activePane="bottomLeft" state="frozen"/>
      <selection activeCell="T30" sqref="T30:U30"/>
      <selection pane="bottomLeft" activeCell="L35" sqref="L35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6" t="s">
        <v>180</v>
      </c>
      <c r="C7" s="186"/>
      <c r="D7" s="186"/>
      <c r="E7" s="186"/>
      <c r="F7" s="186"/>
      <c r="G7" s="186"/>
      <c r="H7" s="186"/>
      <c r="I7" s="186"/>
      <c r="J7" s="18"/>
    </row>
    <row r="8" spans="1:13">
      <c r="A8" s="16"/>
      <c r="B8" s="186" t="s">
        <v>193</v>
      </c>
      <c r="C8" s="186"/>
      <c r="D8" s="186"/>
      <c r="E8" s="186"/>
      <c r="F8" s="186"/>
      <c r="G8" s="186"/>
      <c r="H8" s="186"/>
      <c r="I8" s="18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7" t="s">
        <v>2</v>
      </c>
      <c r="D10" s="187"/>
      <c r="E10" s="187"/>
      <c r="F10" s="187"/>
      <c r="G10" s="188" t="s">
        <v>112</v>
      </c>
      <c r="H10" s="188"/>
      <c r="I10" s="188" t="s">
        <v>29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111</v>
      </c>
      <c r="H11" s="76" t="s">
        <v>113</v>
      </c>
      <c r="I11" s="18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182</v>
      </c>
      <c r="M12" s="34">
        <f>SUM(F13:F14)</f>
        <v>3812.57</v>
      </c>
    </row>
    <row r="13" spans="1:13">
      <c r="A13" s="16"/>
      <c r="B13" s="11" t="s">
        <v>119</v>
      </c>
      <c r="C13" s="25">
        <v>1987.0343333333333</v>
      </c>
      <c r="D13" s="25">
        <v>1836.6953333333333</v>
      </c>
      <c r="E13" s="25">
        <v>1919.8780000000002</v>
      </c>
      <c r="F13" s="93">
        <v>2053.9459999999999</v>
      </c>
      <c r="G13" s="73">
        <f>IF(OR(OR(F13=0,E13=0),F13=""),"",(F13/E13-1)*100)</f>
        <v>6.9831520544534564</v>
      </c>
      <c r="H13" s="26">
        <f>F13-E13</f>
        <v>134.06799999999976</v>
      </c>
      <c r="I13" s="28">
        <f>IF(F13=0,"",F13/$M$12*100)</f>
        <v>53.873004298937452</v>
      </c>
      <c r="J13" s="18"/>
      <c r="L13" s="23" t="s">
        <v>114</v>
      </c>
    </row>
    <row r="14" spans="1:13">
      <c r="A14" s="16"/>
      <c r="B14" s="11" t="s">
        <v>77</v>
      </c>
      <c r="C14" s="25">
        <v>1313.442666666667</v>
      </c>
      <c r="D14" s="25">
        <v>1534.8733333333332</v>
      </c>
      <c r="E14" s="25">
        <v>1559.054666666666</v>
      </c>
      <c r="F14" s="93">
        <v>1758.6240000000003</v>
      </c>
      <c r="G14" s="73">
        <f t="shared" ref="G14" si="0">IF(OR(OR(F14=0,E14=0),F14=""),"",(F14/E14-1)*100)</f>
        <v>12.800662965848609</v>
      </c>
      <c r="H14" s="26">
        <f t="shared" ref="H14" si="1">F14-E14</f>
        <v>199.56933333333427</v>
      </c>
      <c r="I14" s="28">
        <f>IF(F14=0,"",F14/$M$12*100)</f>
        <v>46.12699570106254</v>
      </c>
      <c r="J14" s="18"/>
      <c r="L14" s="23" t="s">
        <v>115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86" t="s">
        <v>179</v>
      </c>
      <c r="C25" s="186"/>
      <c r="D25" s="186"/>
      <c r="E25" s="186"/>
      <c r="F25" s="186"/>
      <c r="G25" s="186"/>
      <c r="H25" s="186"/>
      <c r="I25" s="186"/>
      <c r="J25" s="91"/>
      <c r="K25" s="80"/>
      <c r="L25" s="23"/>
      <c r="M25" s="23"/>
    </row>
    <row r="26" spans="1:13" s="58" customFormat="1">
      <c r="A26" s="89"/>
      <c r="B26" s="186" t="s">
        <v>191</v>
      </c>
      <c r="C26" s="186"/>
      <c r="D26" s="186"/>
      <c r="E26" s="186"/>
      <c r="F26" s="186"/>
      <c r="G26" s="186"/>
      <c r="H26" s="186"/>
      <c r="I26" s="186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87" t="s">
        <v>2</v>
      </c>
      <c r="D28" s="187"/>
      <c r="E28" s="187"/>
      <c r="F28" s="187"/>
      <c r="G28" s="187"/>
      <c r="H28" s="3"/>
      <c r="I28" s="3"/>
      <c r="J28" s="18"/>
    </row>
    <row r="29" spans="1:13">
      <c r="A29" s="16"/>
      <c r="B29" s="11"/>
      <c r="C29" s="75">
        <v>2006</v>
      </c>
      <c r="D29" s="75">
        <v>2007</v>
      </c>
      <c r="E29" s="75">
        <v>2008</v>
      </c>
      <c r="F29" s="75">
        <v>2009</v>
      </c>
      <c r="G29" s="75">
        <v>2010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78</v>
      </c>
      <c r="C31" s="52">
        <v>61.450285626668034</v>
      </c>
      <c r="D31" s="52">
        <v>60.204459335221337</v>
      </c>
      <c r="E31" s="52">
        <v>54.475987735085923</v>
      </c>
      <c r="F31" s="52">
        <v>55.185833816080383</v>
      </c>
      <c r="G31" s="36">
        <v>53.873004298937452</v>
      </c>
      <c r="H31" s="8"/>
      <c r="I31" s="87"/>
      <c r="J31" s="18"/>
    </row>
    <row r="32" spans="1:13">
      <c r="A32" s="16"/>
      <c r="B32" s="11" t="s">
        <v>79</v>
      </c>
      <c r="C32" s="52">
        <v>61.450285626668034</v>
      </c>
      <c r="D32" s="52">
        <v>39.795540664778663</v>
      </c>
      <c r="E32" s="52">
        <v>45.52401226491407</v>
      </c>
      <c r="F32" s="52">
        <v>44.81416618391961</v>
      </c>
      <c r="G32" s="36">
        <v>46.12699570106254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192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120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8:I8"/>
    <mergeCell ref="B25:I25"/>
    <mergeCell ref="B26:I26"/>
    <mergeCell ref="C28:G2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SheetLayoutView="100" workbookViewId="0">
      <pane ySplit="11" topLeftCell="A12" activePane="bottomLeft" state="frozen"/>
      <selection activeCell="T30" sqref="T30:U30"/>
      <selection pane="bottomLeft" activeCell="B26" sqref="B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75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5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5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89" t="s">
        <v>89</v>
      </c>
      <c r="D7" s="189"/>
      <c r="E7" s="189"/>
      <c r="F7" s="189"/>
      <c r="G7" s="189"/>
      <c r="H7" s="189"/>
      <c r="I7" s="189"/>
      <c r="J7" s="189"/>
      <c r="K7" s="189"/>
      <c r="L7" s="18"/>
      <c r="M7" s="16"/>
    </row>
    <row r="8" spans="1:15">
      <c r="A8" s="67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  <c r="M10" s="16"/>
    </row>
    <row r="11" spans="1:15">
      <c r="A11" s="67"/>
      <c r="B11" s="11"/>
      <c r="C11" s="60">
        <v>2006</v>
      </c>
      <c r="D11" s="60">
        <v>2007</v>
      </c>
      <c r="E11" s="60">
        <v>2008</v>
      </c>
      <c r="F11" s="60">
        <v>2009</v>
      </c>
      <c r="G11" s="60">
        <v>2010</v>
      </c>
      <c r="H11" s="188"/>
      <c r="I11" s="188"/>
      <c r="J11" s="188"/>
      <c r="K11" s="188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28</v>
      </c>
      <c r="C13" s="26">
        <v>7318.6040000000012</v>
      </c>
      <c r="D13" s="26">
        <v>7768.1429999999991</v>
      </c>
      <c r="E13" s="26">
        <v>7056.096333333333</v>
      </c>
      <c r="F13" s="26">
        <v>7312.7936666666674</v>
      </c>
      <c r="G13" s="26">
        <v>7485.5393333333341</v>
      </c>
      <c r="H13" s="28">
        <f t="shared" ref="H13:H27" si="0">IF(OR(OR(G13=0,F13=0),G13=""),"",(G13/F13-1)*100)</f>
        <v>2.362239036690994</v>
      </c>
      <c r="I13" s="27">
        <f>IF(OR(OR(G13=0,F13=0),F13=""),"",(F13/E13-1)*100)</f>
        <v>3.6379510880638621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31</v>
      </c>
      <c r="C14" s="25">
        <f>C13-SUM(C15:C27)</f>
        <v>2804.0023333333338</v>
      </c>
      <c r="D14" s="25">
        <f t="shared" ref="D14:G14" si="3">D13-SUM(D15:D27)</f>
        <v>3102.5920000000006</v>
      </c>
      <c r="E14" s="25">
        <f t="shared" si="3"/>
        <v>2691.8643333333321</v>
      </c>
      <c r="F14" s="25">
        <f t="shared" si="3"/>
        <v>2752.4710000000005</v>
      </c>
      <c r="G14" s="26">
        <f t="shared" si="3"/>
        <v>2756.2160000000013</v>
      </c>
      <c r="H14" s="54">
        <f t="shared" ref="H14" si="4">IF(OR(OR(G14=0,F14=0),G14=""),"",(G14/F14-1)*100)</f>
        <v>0.13605956248043949</v>
      </c>
      <c r="I14" s="53">
        <f t="shared" ref="I14" si="5">IF(OR(OR(G14=0,F14=0),F14=""),"",(F14/E14-1)*100)</f>
        <v>2.2514755263174591</v>
      </c>
      <c r="J14" s="54">
        <f t="shared" ref="J14" si="6">IF(G14=0,"",G14/$G$13*100)</f>
        <v>36.820539940609059</v>
      </c>
      <c r="K14" s="53">
        <f t="shared" ref="K14" si="7">IF(F14=0,"",F14/$F$13*100)</f>
        <v>37.639117490028099</v>
      </c>
      <c r="L14" s="18"/>
      <c r="M14" s="16"/>
    </row>
    <row r="15" spans="1:15">
      <c r="A15" s="67"/>
      <c r="B15" s="12" t="s">
        <v>5</v>
      </c>
      <c r="C15" s="109">
        <v>1929.0346666666667</v>
      </c>
      <c r="D15" s="109">
        <v>1987.0343333333333</v>
      </c>
      <c r="E15" s="109">
        <v>1836.6953333333333</v>
      </c>
      <c r="F15" s="109">
        <v>1919.8780000000002</v>
      </c>
      <c r="G15" s="109">
        <v>2053.9459999999999</v>
      </c>
      <c r="H15" s="50">
        <f t="shared" si="0"/>
        <v>6.9831520544534564</v>
      </c>
      <c r="I15" s="36">
        <f>IF(OR(OR(G15=0,F15=0),F15=""),"",(F15/E15-1)*100)</f>
        <v>4.5289311273907673</v>
      </c>
      <c r="J15" s="50">
        <f t="shared" si="1"/>
        <v>27.4388512108101</v>
      </c>
      <c r="K15" s="36">
        <f t="shared" si="2"/>
        <v>26.253687544217598</v>
      </c>
      <c r="L15" s="18"/>
      <c r="M15" s="16"/>
      <c r="O15" s="58"/>
    </row>
    <row r="16" spans="1:15">
      <c r="A16" s="67"/>
      <c r="B16" s="11" t="s">
        <v>25</v>
      </c>
      <c r="C16" s="55">
        <v>808.44600000000003</v>
      </c>
      <c r="D16" s="55">
        <v>851.65166666666664</v>
      </c>
      <c r="E16" s="55">
        <v>788.85433333333333</v>
      </c>
      <c r="F16" s="55">
        <v>863.89566666666656</v>
      </c>
      <c r="G16" s="56">
        <v>874.46166666666659</v>
      </c>
      <c r="H16" s="54">
        <f t="shared" si="0"/>
        <v>1.2230643592378243</v>
      </c>
      <c r="I16" s="53">
        <f t="shared" ref="I16:I27" si="8">IF(OR(OR(G16=0,F16=0),F16=""),"",(F16/E16-1)*100)</f>
        <v>9.5126983731259163</v>
      </c>
      <c r="J16" s="54">
        <f t="shared" si="1"/>
        <v>11.68201284806109</v>
      </c>
      <c r="K16" s="53">
        <f t="shared" si="2"/>
        <v>11.813483410649123</v>
      </c>
      <c r="L16" s="18"/>
      <c r="M16" s="16"/>
      <c r="N16" s="23" t="s">
        <v>5</v>
      </c>
      <c r="O16" s="34">
        <f>J15</f>
        <v>27.4388512108101</v>
      </c>
    </row>
    <row r="17" spans="1:15">
      <c r="A17" s="67"/>
      <c r="B17" s="11" t="s">
        <v>26</v>
      </c>
      <c r="C17" s="55">
        <v>540.50400000000002</v>
      </c>
      <c r="D17" s="55">
        <v>544.26499999999999</v>
      </c>
      <c r="E17" s="55">
        <v>482.56799999999998</v>
      </c>
      <c r="F17" s="55">
        <v>504.20199999999994</v>
      </c>
      <c r="G17" s="56">
        <v>499.94233333333329</v>
      </c>
      <c r="H17" s="28">
        <f t="shared" si="0"/>
        <v>-0.84483335382775637</v>
      </c>
      <c r="I17" s="27">
        <f t="shared" si="8"/>
        <v>4.4830987549941081</v>
      </c>
      <c r="J17" s="28">
        <f t="shared" si="1"/>
        <v>6.6787750497425735</v>
      </c>
      <c r="K17" s="27">
        <f t="shared" si="2"/>
        <v>6.8947931937183498</v>
      </c>
      <c r="L17" s="18"/>
      <c r="M17" s="16"/>
      <c r="N17" s="23" t="s">
        <v>40</v>
      </c>
      <c r="O17" s="34">
        <f>100-O16</f>
        <v>72.5611487891899</v>
      </c>
    </row>
    <row r="18" spans="1:15">
      <c r="A18" s="67"/>
      <c r="B18" s="11" t="s">
        <v>27</v>
      </c>
      <c r="C18" s="25">
        <v>243.02433333333335</v>
      </c>
      <c r="D18" s="25">
        <v>260.07333333333332</v>
      </c>
      <c r="E18" s="25">
        <v>273.34300000000002</v>
      </c>
      <c r="F18" s="25">
        <v>281.66300000000001</v>
      </c>
      <c r="G18" s="26">
        <v>313.45200000000006</v>
      </c>
      <c r="H18" s="28">
        <f t="shared" si="0"/>
        <v>11.286182423676539</v>
      </c>
      <c r="I18" s="27">
        <f t="shared" si="8"/>
        <v>3.0437947926231779</v>
      </c>
      <c r="J18" s="28">
        <f t="shared" si="1"/>
        <v>4.1874337444756824</v>
      </c>
      <c r="K18" s="27">
        <f t="shared" si="2"/>
        <v>3.8516470290127605</v>
      </c>
      <c r="L18" s="18"/>
      <c r="M18" s="16"/>
    </row>
    <row r="19" spans="1:15">
      <c r="A19" s="67"/>
      <c r="B19" s="11" t="s">
        <v>21</v>
      </c>
      <c r="C19" s="25">
        <v>218.87733333333335</v>
      </c>
      <c r="D19" s="25">
        <v>217.994</v>
      </c>
      <c r="E19" s="25">
        <v>234.73566666666667</v>
      </c>
      <c r="F19" s="25">
        <v>214.14466666666664</v>
      </c>
      <c r="G19" s="26">
        <v>203.94966666666667</v>
      </c>
      <c r="H19" s="28">
        <f t="shared" si="0"/>
        <v>-4.7608003312402332</v>
      </c>
      <c r="I19" s="27">
        <f t="shared" si="8"/>
        <v>-8.7719945981792442</v>
      </c>
      <c r="J19" s="28">
        <f t="shared" si="1"/>
        <v>2.7245821254117604</v>
      </c>
      <c r="K19" s="27">
        <f t="shared" si="2"/>
        <v>2.9283564726129967</v>
      </c>
      <c r="L19" s="18"/>
      <c r="M19" s="16"/>
    </row>
    <row r="20" spans="1:15">
      <c r="A20" s="67"/>
      <c r="B20" s="11" t="s">
        <v>24</v>
      </c>
      <c r="C20" s="25">
        <v>136.74733333333333</v>
      </c>
      <c r="D20" s="25">
        <v>142.15166666666667</v>
      </c>
      <c r="E20" s="25">
        <v>136.09633333333335</v>
      </c>
      <c r="F20" s="25">
        <v>129.76766666666666</v>
      </c>
      <c r="G20" s="26">
        <v>135.86233333333331</v>
      </c>
      <c r="H20" s="28">
        <f t="shared" si="0"/>
        <v>4.6965987932278797</v>
      </c>
      <c r="I20" s="27">
        <f t="shared" si="8"/>
        <v>-4.6501375251354009</v>
      </c>
      <c r="J20" s="28">
        <f t="shared" si="1"/>
        <v>1.814997253816224</v>
      </c>
      <c r="K20" s="27">
        <f t="shared" si="2"/>
        <v>1.7745293055125626</v>
      </c>
      <c r="L20" s="18"/>
      <c r="M20" s="16"/>
    </row>
    <row r="21" spans="1:15">
      <c r="A21" s="67"/>
      <c r="B21" s="11" t="s">
        <v>22</v>
      </c>
      <c r="C21" s="25">
        <v>147.62933333333334</v>
      </c>
      <c r="D21" s="25">
        <v>126.76800000000001</v>
      </c>
      <c r="E21" s="25">
        <v>98.828666666666663</v>
      </c>
      <c r="F21" s="25">
        <v>134.87533333333334</v>
      </c>
      <c r="G21" s="26">
        <v>135.00266666666664</v>
      </c>
      <c r="H21" s="28">
        <f t="shared" si="0"/>
        <v>9.4408169519488716E-2</v>
      </c>
      <c r="I21" s="27">
        <f t="shared" si="8"/>
        <v>36.473897587069892</v>
      </c>
      <c r="J21" s="28">
        <f t="shared" si="1"/>
        <v>1.8035128887172587</v>
      </c>
      <c r="K21" s="27">
        <f t="shared" si="2"/>
        <v>1.8443749335924102</v>
      </c>
      <c r="L21" s="18"/>
      <c r="M21" s="16"/>
    </row>
    <row r="22" spans="1:15">
      <c r="A22" s="67"/>
      <c r="B22" s="11" t="s">
        <v>6</v>
      </c>
      <c r="C22" s="25">
        <v>116.81966666666666</v>
      </c>
      <c r="D22" s="25">
        <v>142.43166666666667</v>
      </c>
      <c r="E22" s="25">
        <v>128.19633333333334</v>
      </c>
      <c r="F22" s="25">
        <v>135.00700000000001</v>
      </c>
      <c r="G22" s="26">
        <v>122.02433333333333</v>
      </c>
      <c r="H22" s="28">
        <f t="shared" si="0"/>
        <v>-9.6162915009345262</v>
      </c>
      <c r="I22" s="27">
        <f t="shared" si="8"/>
        <v>5.3126844501532711</v>
      </c>
      <c r="J22" s="28">
        <f t="shared" si="1"/>
        <v>1.6301341546621131</v>
      </c>
      <c r="K22" s="27">
        <f t="shared" si="2"/>
        <v>1.8461754310858214</v>
      </c>
      <c r="L22" s="18"/>
      <c r="M22" s="16"/>
    </row>
    <row r="23" spans="1:15">
      <c r="A23" s="67"/>
      <c r="B23" s="11" t="s">
        <v>8</v>
      </c>
      <c r="C23" s="25">
        <v>97.671666666666667</v>
      </c>
      <c r="D23" s="25">
        <v>107.29966666666667</v>
      </c>
      <c r="E23" s="25">
        <v>100.11566666666668</v>
      </c>
      <c r="F23" s="25">
        <v>97.845999999999989</v>
      </c>
      <c r="G23" s="26">
        <v>99.902000000000015</v>
      </c>
      <c r="H23" s="28">
        <f t="shared" si="0"/>
        <v>2.1012611655049973</v>
      </c>
      <c r="I23" s="27">
        <f t="shared" si="8"/>
        <v>-2.2670444519173105</v>
      </c>
      <c r="J23" s="28">
        <f t="shared" si="1"/>
        <v>1.3345998938931947</v>
      </c>
      <c r="K23" s="27">
        <f t="shared" si="2"/>
        <v>1.338011223344147</v>
      </c>
      <c r="L23" s="18"/>
      <c r="M23" s="16"/>
    </row>
    <row r="24" spans="1:15">
      <c r="A24" s="67"/>
      <c r="B24" s="11" t="s">
        <v>23</v>
      </c>
      <c r="C24" s="25">
        <v>88.189333333333337</v>
      </c>
      <c r="D24" s="25">
        <v>90.01766666666667</v>
      </c>
      <c r="E24" s="25">
        <v>92.771000000000001</v>
      </c>
      <c r="F24" s="25">
        <v>90.175333333333342</v>
      </c>
      <c r="G24" s="26">
        <v>95.569666666666663</v>
      </c>
      <c r="H24" s="28">
        <f t="shared" si="0"/>
        <v>5.9820497844939036</v>
      </c>
      <c r="I24" s="27">
        <f t="shared" si="8"/>
        <v>-2.7979289504981741</v>
      </c>
      <c r="J24" s="28">
        <f t="shared" si="1"/>
        <v>1.276723859309536</v>
      </c>
      <c r="K24" s="27">
        <f t="shared" si="2"/>
        <v>1.2331174301330623</v>
      </c>
      <c r="L24" s="18"/>
      <c r="M24" s="16"/>
    </row>
    <row r="25" spans="1:15">
      <c r="A25" s="67"/>
      <c r="B25" s="11" t="s">
        <v>20</v>
      </c>
      <c r="C25" s="25">
        <v>72.076333333333338</v>
      </c>
      <c r="D25" s="25">
        <v>76.223666666666674</v>
      </c>
      <c r="E25" s="25">
        <v>74.135666666666665</v>
      </c>
      <c r="F25" s="25">
        <v>77.917000000000002</v>
      </c>
      <c r="G25" s="26">
        <v>74.432666666666663</v>
      </c>
      <c r="H25" s="28">
        <f t="shared" si="0"/>
        <v>-4.4718525268341196</v>
      </c>
      <c r="I25" s="27">
        <f t="shared" si="8"/>
        <v>5.1005588852868877</v>
      </c>
      <c r="J25" s="28">
        <f t="shared" si="1"/>
        <v>0.99435275605614326</v>
      </c>
      <c r="K25" s="27">
        <f t="shared" si="2"/>
        <v>1.0654888343857278</v>
      </c>
      <c r="L25" s="18"/>
      <c r="M25" s="16"/>
    </row>
    <row r="26" spans="1:15">
      <c r="A26" s="67"/>
      <c r="B26" s="11" t="s">
        <v>11</v>
      </c>
      <c r="C26" s="25">
        <v>65.146666666666661</v>
      </c>
      <c r="D26" s="25">
        <v>65.957999999999998</v>
      </c>
      <c r="E26" s="25">
        <v>64.805333333333323</v>
      </c>
      <c r="F26" s="25">
        <v>62.432000000000002</v>
      </c>
      <c r="G26" s="26">
        <v>68.154333333333341</v>
      </c>
      <c r="H26" s="28">
        <f t="shared" si="0"/>
        <v>9.1657056210490353</v>
      </c>
      <c r="I26" s="27">
        <f t="shared" si="8"/>
        <v>-3.6622500205744202</v>
      </c>
      <c r="J26" s="28">
        <f t="shared" si="1"/>
        <v>0.91047993068234945</v>
      </c>
      <c r="K26" s="27">
        <f t="shared" si="2"/>
        <v>0.85373665449606329</v>
      </c>
      <c r="L26" s="18"/>
      <c r="M26" s="16"/>
    </row>
    <row r="27" spans="1:15">
      <c r="A27" s="67"/>
      <c r="B27" s="11" t="s">
        <v>9</v>
      </c>
      <c r="C27" s="25">
        <v>50.434999999999995</v>
      </c>
      <c r="D27" s="25">
        <v>53.682333333333332</v>
      </c>
      <c r="E27" s="25">
        <v>53.086666666666673</v>
      </c>
      <c r="F27" s="25">
        <v>48.518999999999998</v>
      </c>
      <c r="G27" s="26">
        <v>52.623666666666672</v>
      </c>
      <c r="H27" s="28">
        <f t="shared" si="0"/>
        <v>8.4599160466346746</v>
      </c>
      <c r="I27" s="27">
        <f t="shared" si="8"/>
        <v>-8.604169282933583</v>
      </c>
      <c r="J27" s="28">
        <f t="shared" si="1"/>
        <v>0.70300434375291954</v>
      </c>
      <c r="K27" s="27">
        <f t="shared" si="2"/>
        <v>0.66348104721127776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3" sqref="C13:G1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90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88"/>
      <c r="I11" s="188"/>
      <c r="J11" s="188"/>
      <c r="K11" s="18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28</v>
      </c>
      <c r="C13" s="26">
        <v>9224.8786666666656</v>
      </c>
      <c r="D13" s="26">
        <v>10019.862333333334</v>
      </c>
      <c r="E13" s="26">
        <v>10523.259333333333</v>
      </c>
      <c r="F13" s="26">
        <v>11661.014333333333</v>
      </c>
      <c r="G13" s="26">
        <v>12363.381666666668</v>
      </c>
      <c r="H13" s="28">
        <f t="shared" ref="H13:H27" si="0">IF(OR(OR(G13=0,F13=0),G13=""),"",(G13/F13-1)*100)</f>
        <v>6.0232095875707659</v>
      </c>
      <c r="I13" s="27">
        <f>IF(OR(OR(G13=0,F13=0),F13=""),"",(F13/E13-1)*100)</f>
        <v>10.811811853729214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5667.9936666666663</v>
      </c>
      <c r="D14" s="25">
        <f t="shared" ref="D14:G14" si="3">D13-SUM(D15:D27)</f>
        <v>6173.2810000000009</v>
      </c>
      <c r="E14" s="25">
        <f t="shared" si="3"/>
        <v>6251.6693333333342</v>
      </c>
      <c r="F14" s="25">
        <f t="shared" si="3"/>
        <v>7288.6183333333329</v>
      </c>
      <c r="G14" s="26">
        <f t="shared" si="3"/>
        <v>7643.1326666666691</v>
      </c>
      <c r="H14" s="54">
        <f t="shared" si="0"/>
        <v>4.8639442637848251</v>
      </c>
      <c r="I14" s="53">
        <f t="shared" ref="I14" si="4">IF(OR(OR(G14=0,F14=0),F14=""),"",(F14/E14-1)*100)</f>
        <v>16.586753788641385</v>
      </c>
      <c r="J14" s="54">
        <f t="shared" si="1"/>
        <v>61.820728929477099</v>
      </c>
      <c r="K14" s="53">
        <f t="shared" si="2"/>
        <v>62.504153798170158</v>
      </c>
      <c r="L14" s="18"/>
    </row>
    <row r="15" spans="1:15">
      <c r="A15" s="16"/>
      <c r="B15" s="12" t="s">
        <v>5</v>
      </c>
      <c r="C15" s="29">
        <v>1210.4623333333334</v>
      </c>
      <c r="D15" s="29">
        <v>1247.5716666666667</v>
      </c>
      <c r="E15" s="29">
        <v>1465.1906666666664</v>
      </c>
      <c r="F15" s="29">
        <v>1497.3256666666668</v>
      </c>
      <c r="G15" s="109">
        <v>1687.0393333333336</v>
      </c>
      <c r="H15" s="50">
        <f t="shared" si="0"/>
        <v>12.670167278238509</v>
      </c>
      <c r="I15" s="36">
        <f>IF(OR(OR(G15=0,F15=0),F15=""),"",(F15/E15-1)*100)</f>
        <v>2.1932299141044886</v>
      </c>
      <c r="J15" s="50">
        <f t="shared" si="1"/>
        <v>13.645452181435259</v>
      </c>
      <c r="K15" s="36">
        <f t="shared" si="2"/>
        <v>12.84044101023459</v>
      </c>
      <c r="L15" s="18"/>
    </row>
    <row r="16" spans="1:15">
      <c r="A16" s="16"/>
      <c r="B16" s="11" t="s">
        <v>25</v>
      </c>
      <c r="C16" s="55">
        <v>495.43133333333333</v>
      </c>
      <c r="D16" s="55">
        <v>586.19966666666664</v>
      </c>
      <c r="E16" s="55">
        <v>649.92533333333347</v>
      </c>
      <c r="F16" s="55">
        <v>638.57199999999989</v>
      </c>
      <c r="G16" s="56">
        <v>731.63566666666622</v>
      </c>
      <c r="H16" s="54">
        <f t="shared" si="0"/>
        <v>14.573715519419327</v>
      </c>
      <c r="I16" s="53">
        <f t="shared" ref="I16:I27" si="5">IF(OR(OR(G16=0,F16=0),F16=""),"",(F16/E16-1)*100)</f>
        <v>-1.7468673324525841</v>
      </c>
      <c r="J16" s="54">
        <f t="shared" si="1"/>
        <v>5.9177633303940933</v>
      </c>
      <c r="K16" s="53">
        <f t="shared" si="2"/>
        <v>5.4761273912049324</v>
      </c>
      <c r="L16" s="18"/>
      <c r="N16" s="23" t="s">
        <v>5</v>
      </c>
      <c r="O16" s="34">
        <f>J15</f>
        <v>13.645452181435259</v>
      </c>
    </row>
    <row r="17" spans="1:15">
      <c r="A17" s="16"/>
      <c r="B17" s="11" t="s">
        <v>26</v>
      </c>
      <c r="C17" s="55">
        <v>448.28933333333327</v>
      </c>
      <c r="D17" s="55">
        <v>502.2793333333334</v>
      </c>
      <c r="E17" s="55">
        <v>566.45299999999997</v>
      </c>
      <c r="F17" s="55">
        <v>569.96533333333332</v>
      </c>
      <c r="G17" s="56">
        <v>579.49366666666674</v>
      </c>
      <c r="H17" s="28">
        <f t="shared" si="0"/>
        <v>1.6717390999218873</v>
      </c>
      <c r="I17" s="27">
        <f t="shared" si="5"/>
        <v>0.62005732749819131</v>
      </c>
      <c r="J17" s="28">
        <f t="shared" si="1"/>
        <v>4.6871776856089404</v>
      </c>
      <c r="K17" s="27">
        <f t="shared" si="2"/>
        <v>4.8877852049634445</v>
      </c>
      <c r="L17" s="18"/>
      <c r="N17" s="23" t="s">
        <v>40</v>
      </c>
      <c r="O17" s="34">
        <f>100-O16</f>
        <v>86.35454781856474</v>
      </c>
    </row>
    <row r="18" spans="1:15">
      <c r="A18" s="16"/>
      <c r="B18" s="11" t="s">
        <v>27</v>
      </c>
      <c r="C18" s="25">
        <v>378.55033333333336</v>
      </c>
      <c r="D18" s="25">
        <v>374.19666666666666</v>
      </c>
      <c r="E18" s="25">
        <v>373.44366666666667</v>
      </c>
      <c r="F18" s="25">
        <v>401.21666666666664</v>
      </c>
      <c r="G18" s="26">
        <v>424.08499999999998</v>
      </c>
      <c r="H18" s="28">
        <f t="shared" si="0"/>
        <v>5.6997466040792588</v>
      </c>
      <c r="I18" s="27">
        <f t="shared" si="5"/>
        <v>7.4369985298987418</v>
      </c>
      <c r="J18" s="28">
        <f t="shared" si="1"/>
        <v>3.4301699278878521</v>
      </c>
      <c r="K18" s="27">
        <f t="shared" si="2"/>
        <v>3.4406669539868213</v>
      </c>
      <c r="L18" s="18"/>
    </row>
    <row r="19" spans="1:15">
      <c r="A19" s="16"/>
      <c r="B19" s="11" t="s">
        <v>21</v>
      </c>
      <c r="C19" s="25">
        <v>175.928</v>
      </c>
      <c r="D19" s="25">
        <v>218.62799999999996</v>
      </c>
      <c r="E19" s="25">
        <v>248.13766666666669</v>
      </c>
      <c r="F19" s="25">
        <v>290.80066666666664</v>
      </c>
      <c r="G19" s="26">
        <v>309.51599999999996</v>
      </c>
      <c r="H19" s="28">
        <f t="shared" si="0"/>
        <v>6.4357945075779188</v>
      </c>
      <c r="I19" s="27">
        <f t="shared" si="5"/>
        <v>17.193278462358919</v>
      </c>
      <c r="J19" s="28">
        <f t="shared" si="1"/>
        <v>2.5034898084113713</v>
      </c>
      <c r="K19" s="27">
        <f t="shared" si="2"/>
        <v>2.4937853462318875</v>
      </c>
      <c r="L19" s="18"/>
    </row>
    <row r="20" spans="1:15">
      <c r="A20" s="16"/>
      <c r="B20" s="11" t="s">
        <v>6</v>
      </c>
      <c r="C20" s="25">
        <v>195.51666666666665</v>
      </c>
      <c r="D20" s="25">
        <v>206.31900000000005</v>
      </c>
      <c r="E20" s="25">
        <v>191.73133333333334</v>
      </c>
      <c r="F20" s="25">
        <v>196.77833333333336</v>
      </c>
      <c r="G20" s="26">
        <v>223.52933333333328</v>
      </c>
      <c r="H20" s="28">
        <f t="shared" si="0"/>
        <v>13.594484487621393</v>
      </c>
      <c r="I20" s="27">
        <f t="shared" si="5"/>
        <v>2.6323292662997266</v>
      </c>
      <c r="J20" s="28">
        <f t="shared" si="1"/>
        <v>1.8079950887223541</v>
      </c>
      <c r="K20" s="27">
        <f t="shared" si="2"/>
        <v>1.6874889928814945</v>
      </c>
      <c r="L20" s="18"/>
    </row>
    <row r="21" spans="1:15">
      <c r="A21" s="16"/>
      <c r="B21" s="11" t="s">
        <v>22</v>
      </c>
      <c r="C21" s="25">
        <v>151.79933333333332</v>
      </c>
      <c r="D21" s="25">
        <v>180.62366666666665</v>
      </c>
      <c r="E21" s="25">
        <v>226.57500000000005</v>
      </c>
      <c r="F21" s="25">
        <v>184.26</v>
      </c>
      <c r="G21" s="26">
        <v>182.65466666666663</v>
      </c>
      <c r="H21" s="28">
        <f t="shared" si="0"/>
        <v>-0.87123267846160868</v>
      </c>
      <c r="I21" s="27">
        <f t="shared" si="5"/>
        <v>-18.675935120820942</v>
      </c>
      <c r="J21" s="28">
        <f t="shared" si="1"/>
        <v>1.4773843564105771</v>
      </c>
      <c r="K21" s="27">
        <f t="shared" si="2"/>
        <v>1.5801369823659994</v>
      </c>
      <c r="L21" s="18"/>
    </row>
    <row r="22" spans="1:15">
      <c r="A22" s="16"/>
      <c r="B22" s="11" t="s">
        <v>8</v>
      </c>
      <c r="C22" s="25">
        <v>103.43966666666667</v>
      </c>
      <c r="D22" s="25">
        <v>114.97833333333334</v>
      </c>
      <c r="E22" s="25">
        <v>113.91099999999997</v>
      </c>
      <c r="F22" s="25">
        <v>122.581</v>
      </c>
      <c r="G22" s="26">
        <v>113.73566666666667</v>
      </c>
      <c r="H22" s="28">
        <f t="shared" si="0"/>
        <v>-7.215908936403947</v>
      </c>
      <c r="I22" s="27">
        <f t="shared" si="5"/>
        <v>7.6112052391779761</v>
      </c>
      <c r="J22" s="28">
        <f t="shared" si="1"/>
        <v>0.91993978454384573</v>
      </c>
      <c r="K22" s="27">
        <f t="shared" si="2"/>
        <v>1.0512035788310354</v>
      </c>
      <c r="L22" s="18"/>
    </row>
    <row r="23" spans="1:15">
      <c r="A23" s="16"/>
      <c r="B23" s="11" t="s">
        <v>24</v>
      </c>
      <c r="C23" s="25">
        <v>98.521333333333303</v>
      </c>
      <c r="D23" s="25">
        <v>101.49499999999998</v>
      </c>
      <c r="E23" s="25">
        <v>110.00966666666665</v>
      </c>
      <c r="F23" s="25">
        <v>112.91733333333337</v>
      </c>
      <c r="G23" s="26">
        <v>111.56466666666665</v>
      </c>
      <c r="H23" s="28">
        <f t="shared" si="0"/>
        <v>-1.1979265067070144</v>
      </c>
      <c r="I23" s="27">
        <f t="shared" si="5"/>
        <v>2.6431010608159333</v>
      </c>
      <c r="J23" s="28">
        <f t="shared" si="1"/>
        <v>0.90237986397734471</v>
      </c>
      <c r="K23" s="27">
        <f t="shared" si="2"/>
        <v>0.96833200016362242</v>
      </c>
      <c r="L23" s="18"/>
    </row>
    <row r="24" spans="1:15">
      <c r="A24" s="16"/>
      <c r="B24" s="11" t="s">
        <v>20</v>
      </c>
      <c r="C24" s="25">
        <v>87.735666666666674</v>
      </c>
      <c r="D24" s="25">
        <v>88.36066666666666</v>
      </c>
      <c r="E24" s="25">
        <v>98.468666666666678</v>
      </c>
      <c r="F24" s="25">
        <v>108.89499999999998</v>
      </c>
      <c r="G24" s="26">
        <v>107.12466666666671</v>
      </c>
      <c r="H24" s="28">
        <f t="shared" si="0"/>
        <v>-1.6257250868573103</v>
      </c>
      <c r="I24" s="27">
        <f t="shared" si="5"/>
        <v>10.588478229961451</v>
      </c>
      <c r="J24" s="28">
        <f t="shared" si="1"/>
        <v>0.86646735945626552</v>
      </c>
      <c r="K24" s="27">
        <f t="shared" si="2"/>
        <v>0.93383814552667688</v>
      </c>
      <c r="L24" s="18"/>
    </row>
    <row r="25" spans="1:15">
      <c r="A25" s="16"/>
      <c r="B25" s="11" t="s">
        <v>9</v>
      </c>
      <c r="C25" s="25">
        <v>71.747666666666674</v>
      </c>
      <c r="D25" s="25">
        <v>78.556666666666672</v>
      </c>
      <c r="E25" s="25">
        <v>87.112333333333325</v>
      </c>
      <c r="F25" s="25">
        <v>90.639999999999986</v>
      </c>
      <c r="G25" s="26">
        <v>94.160666666666657</v>
      </c>
      <c r="H25" s="28">
        <f t="shared" si="0"/>
        <v>3.884230656075327</v>
      </c>
      <c r="I25" s="27">
        <f t="shared" si="5"/>
        <v>4.0495605291252179</v>
      </c>
      <c r="J25" s="28">
        <f t="shared" si="1"/>
        <v>0.76160931697624779</v>
      </c>
      <c r="K25" s="27">
        <f t="shared" si="2"/>
        <v>0.77729087203763259</v>
      </c>
      <c r="L25" s="18"/>
    </row>
    <row r="26" spans="1:15">
      <c r="A26" s="16"/>
      <c r="B26" s="11" t="s">
        <v>11</v>
      </c>
      <c r="C26" s="25">
        <v>73.595666666666688</v>
      </c>
      <c r="D26" s="25">
        <v>78.240666666666655</v>
      </c>
      <c r="E26" s="25">
        <v>77.002333333333326</v>
      </c>
      <c r="F26" s="25">
        <v>85.677000000000007</v>
      </c>
      <c r="G26" s="26">
        <v>86.929333333333332</v>
      </c>
      <c r="H26" s="28">
        <f t="shared" si="0"/>
        <v>1.4616913913107599</v>
      </c>
      <c r="I26" s="27">
        <f t="shared" si="5"/>
        <v>11.265459488240626</v>
      </c>
      <c r="J26" s="28">
        <f t="shared" si="1"/>
        <v>0.70311938656481376</v>
      </c>
      <c r="K26" s="27">
        <f t="shared" si="2"/>
        <v>0.73473025202524556</v>
      </c>
      <c r="L26" s="18"/>
    </row>
    <row r="27" spans="1:15">
      <c r="A27" s="16"/>
      <c r="B27" s="11" t="s">
        <v>23</v>
      </c>
      <c r="C27" s="25">
        <v>65.867666666666679</v>
      </c>
      <c r="D27" s="25">
        <v>69.132000000000019</v>
      </c>
      <c r="E27" s="25">
        <v>63.629333333333321</v>
      </c>
      <c r="F27" s="25">
        <v>72.76700000000001</v>
      </c>
      <c r="G27" s="26">
        <v>68.780333333333317</v>
      </c>
      <c r="H27" s="28">
        <f t="shared" si="0"/>
        <v>-5.4786739410264129</v>
      </c>
      <c r="I27" s="27">
        <f t="shared" si="5"/>
        <v>14.360777000125768</v>
      </c>
      <c r="J27" s="28">
        <f t="shared" si="1"/>
        <v>0.5563229801339411</v>
      </c>
      <c r="K27" s="27">
        <f t="shared" si="2"/>
        <v>0.62401947137646097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SheetLayoutView="100" workbookViewId="0">
      <pane ySplit="11" topLeftCell="A12" activePane="bottomLeft" state="frozen"/>
      <selection activeCell="T30" sqref="T30:U30"/>
      <selection pane="bottomLeft" activeCell="B26" sqref="B26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89" t="s">
        <v>91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6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0" t="s">
        <v>2</v>
      </c>
      <c r="D10" s="190"/>
      <c r="E10" s="190"/>
      <c r="F10" s="190"/>
      <c r="G10" s="190"/>
      <c r="H10" s="190"/>
      <c r="I10" s="190"/>
      <c r="J10" s="190"/>
      <c r="K10" s="188" t="s">
        <v>54</v>
      </c>
      <c r="L10" s="18"/>
    </row>
    <row r="11" spans="1:16" ht="15.75" customHeight="1">
      <c r="A11" s="16"/>
      <c r="B11" s="11"/>
      <c r="C11" s="75">
        <v>2003</v>
      </c>
      <c r="D11" s="7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88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150" t="s">
        <v>28</v>
      </c>
      <c r="C13" s="144">
        <v>7023.1616666666669</v>
      </c>
      <c r="D13" s="144">
        <v>6861.3056666666671</v>
      </c>
      <c r="E13" s="144">
        <v>7485.621666666666</v>
      </c>
      <c r="F13" s="144">
        <v>7318.6040000000012</v>
      </c>
      <c r="G13" s="145">
        <v>7768.1429999999991</v>
      </c>
      <c r="H13" s="145">
        <v>7056.096333333333</v>
      </c>
      <c r="I13" s="145">
        <v>7312.7936666666674</v>
      </c>
      <c r="J13" s="149">
        <v>7485.5393333333341</v>
      </c>
      <c r="K13" s="178"/>
      <c r="L13" s="18"/>
    </row>
    <row r="14" spans="1:16" s="51" customFormat="1">
      <c r="A14" s="94"/>
      <c r="B14" s="150" t="s">
        <v>5</v>
      </c>
      <c r="C14" s="179">
        <v>1728.839666666667</v>
      </c>
      <c r="D14" s="179">
        <v>1732.886</v>
      </c>
      <c r="E14" s="179">
        <v>1895.3106666666665</v>
      </c>
      <c r="F14" s="179">
        <v>1929.0346666666667</v>
      </c>
      <c r="G14" s="180">
        <v>1987.0343333333333</v>
      </c>
      <c r="H14" s="180">
        <v>1836.6953333333333</v>
      </c>
      <c r="I14" s="177">
        <v>1919.8780000000002</v>
      </c>
      <c r="J14" s="149">
        <v>2053.9459999999999</v>
      </c>
      <c r="K14" s="195">
        <v>1</v>
      </c>
      <c r="L14" s="95"/>
      <c r="N14" s="81"/>
      <c r="O14" s="81"/>
      <c r="P14" s="81"/>
    </row>
    <row r="15" spans="1:16">
      <c r="A15" s="16"/>
      <c r="B15" s="68" t="s">
        <v>25</v>
      </c>
      <c r="C15" s="140">
        <v>750.43533333333323</v>
      </c>
      <c r="D15" s="140">
        <v>780.28033333333326</v>
      </c>
      <c r="E15" s="140">
        <v>797.75733333333324</v>
      </c>
      <c r="F15" s="140">
        <v>808.44600000000003</v>
      </c>
      <c r="G15" s="141">
        <v>851.65166666666664</v>
      </c>
      <c r="H15" s="141">
        <v>788.85433333333333</v>
      </c>
      <c r="I15" s="139">
        <v>863.89566666666656</v>
      </c>
      <c r="J15" s="148">
        <v>874.46166666666659</v>
      </c>
      <c r="K15" s="146">
        <v>2</v>
      </c>
      <c r="L15" s="18"/>
    </row>
    <row r="16" spans="1:16">
      <c r="A16" s="16"/>
      <c r="B16" s="68" t="s">
        <v>26</v>
      </c>
      <c r="C16" s="140">
        <v>511.97499999999997</v>
      </c>
      <c r="D16" s="140">
        <v>511.66133333333335</v>
      </c>
      <c r="E16" s="140">
        <v>537.22366666666665</v>
      </c>
      <c r="F16" s="140">
        <v>540.50400000000002</v>
      </c>
      <c r="G16" s="141">
        <v>544.26499999999999</v>
      </c>
      <c r="H16" s="141">
        <v>482.56799999999998</v>
      </c>
      <c r="I16" s="139">
        <v>504.20199999999994</v>
      </c>
      <c r="J16" s="148">
        <v>499.94233333333329</v>
      </c>
      <c r="K16" s="146">
        <v>3</v>
      </c>
      <c r="L16" s="18"/>
    </row>
    <row r="17" spans="1:16">
      <c r="A17" s="16"/>
      <c r="B17" s="68" t="s">
        <v>27</v>
      </c>
      <c r="C17" s="140">
        <v>240.64399999999998</v>
      </c>
      <c r="D17" s="140">
        <v>236.69333333333336</v>
      </c>
      <c r="E17" s="140">
        <v>245.85033333333334</v>
      </c>
      <c r="F17" s="140">
        <v>243.02433333333335</v>
      </c>
      <c r="G17" s="141">
        <v>260.07333333333332</v>
      </c>
      <c r="H17" s="141">
        <v>273.34300000000002</v>
      </c>
      <c r="I17" s="139">
        <v>281.66300000000001</v>
      </c>
      <c r="J17" s="148">
        <v>313.45200000000006</v>
      </c>
      <c r="K17" s="146">
        <v>4</v>
      </c>
      <c r="L17" s="18"/>
    </row>
    <row r="18" spans="1:16">
      <c r="A18" s="16"/>
      <c r="B18" s="68" t="s">
        <v>21</v>
      </c>
      <c r="C18" s="140">
        <v>213.42566666666664</v>
      </c>
      <c r="D18" s="140">
        <v>215.63033333333334</v>
      </c>
      <c r="E18" s="140">
        <v>231.941</v>
      </c>
      <c r="F18" s="140">
        <v>218.87733333333335</v>
      </c>
      <c r="G18" s="141">
        <v>217.994</v>
      </c>
      <c r="H18" s="141">
        <v>234.73566666666667</v>
      </c>
      <c r="I18" s="139">
        <v>214.14466666666664</v>
      </c>
      <c r="J18" s="148">
        <v>203.94966666666667</v>
      </c>
      <c r="K18" s="146">
        <v>5</v>
      </c>
      <c r="L18" s="18"/>
    </row>
    <row r="19" spans="1:16">
      <c r="A19" s="16"/>
      <c r="B19" s="68" t="s">
        <v>24</v>
      </c>
      <c r="C19" s="140">
        <v>135.791</v>
      </c>
      <c r="D19" s="140">
        <v>135.42833333333334</v>
      </c>
      <c r="E19" s="140">
        <v>137.023</v>
      </c>
      <c r="F19" s="140">
        <v>136.74733333333333</v>
      </c>
      <c r="G19" s="141">
        <v>142.15166666666667</v>
      </c>
      <c r="H19" s="141">
        <v>136.09633333333335</v>
      </c>
      <c r="I19" s="139">
        <v>129.76766666666666</v>
      </c>
      <c r="J19" s="148">
        <v>135.86233333333331</v>
      </c>
      <c r="K19" s="146">
        <v>6</v>
      </c>
      <c r="L19" s="18"/>
    </row>
    <row r="20" spans="1:16">
      <c r="A20" s="16"/>
      <c r="B20" s="68" t="s">
        <v>22</v>
      </c>
      <c r="C20" s="140">
        <v>118.87633333333335</v>
      </c>
      <c r="D20" s="140">
        <v>126.89</v>
      </c>
      <c r="E20" s="140">
        <v>130.45966666666666</v>
      </c>
      <c r="F20" s="140">
        <v>147.62933333333334</v>
      </c>
      <c r="G20" s="141">
        <v>126.76800000000001</v>
      </c>
      <c r="H20" s="141">
        <v>98.828666666666663</v>
      </c>
      <c r="I20" s="139">
        <v>134.87533333333334</v>
      </c>
      <c r="J20" s="148">
        <v>135.00266666666664</v>
      </c>
      <c r="K20" s="146">
        <v>7</v>
      </c>
      <c r="L20" s="18"/>
    </row>
    <row r="21" spans="1:16">
      <c r="A21" s="16"/>
      <c r="B21" s="68" t="s">
        <v>6</v>
      </c>
      <c r="C21" s="142">
        <v>107.005</v>
      </c>
      <c r="D21" s="142">
        <v>96.950333333333333</v>
      </c>
      <c r="E21" s="142">
        <v>119.94566666666665</v>
      </c>
      <c r="F21" s="142">
        <v>116.81966666666666</v>
      </c>
      <c r="G21" s="143">
        <v>142.43166666666667</v>
      </c>
      <c r="H21" s="143">
        <v>128.19633333333334</v>
      </c>
      <c r="I21" s="139">
        <v>135.00700000000001</v>
      </c>
      <c r="J21" s="148">
        <v>122.02433333333333</v>
      </c>
      <c r="K21" s="146">
        <v>8</v>
      </c>
      <c r="L21" s="18"/>
    </row>
    <row r="22" spans="1:16" s="51" customFormat="1">
      <c r="A22" s="94"/>
      <c r="B22" s="68" t="s">
        <v>8</v>
      </c>
      <c r="C22" s="140">
        <v>89.088333333333324</v>
      </c>
      <c r="D22" s="140">
        <v>89.615000000000009</v>
      </c>
      <c r="E22" s="140">
        <v>93.871333333333325</v>
      </c>
      <c r="F22" s="140">
        <v>97.671666666666667</v>
      </c>
      <c r="G22" s="141">
        <v>107.29966666666667</v>
      </c>
      <c r="H22" s="141">
        <v>100.11566666666668</v>
      </c>
      <c r="I22" s="139">
        <v>97.845999999999989</v>
      </c>
      <c r="J22" s="148">
        <v>99.902000000000015</v>
      </c>
      <c r="K22" s="146">
        <v>9</v>
      </c>
      <c r="L22" s="95"/>
      <c r="N22" s="81"/>
      <c r="O22" s="81"/>
      <c r="P22" s="81"/>
    </row>
    <row r="23" spans="1:16">
      <c r="A23" s="16"/>
      <c r="B23" s="68" t="s">
        <v>23</v>
      </c>
      <c r="C23" s="140">
        <v>78.811333333333351</v>
      </c>
      <c r="D23" s="140">
        <v>85.958666666666659</v>
      </c>
      <c r="E23" s="140">
        <v>84.378666666666675</v>
      </c>
      <c r="F23" s="140">
        <v>88.189333333333337</v>
      </c>
      <c r="G23" s="141">
        <v>90.01766666666667</v>
      </c>
      <c r="H23" s="141">
        <v>92.771000000000001</v>
      </c>
      <c r="I23" s="139">
        <v>90.175333333333342</v>
      </c>
      <c r="J23" s="148">
        <v>95.569666666666663</v>
      </c>
      <c r="K23" s="146">
        <v>10</v>
      </c>
      <c r="L23" s="18"/>
      <c r="O23" s="78"/>
    </row>
    <row r="24" spans="1:16" s="51" customFormat="1">
      <c r="A24" s="94"/>
      <c r="B24" s="68" t="s">
        <v>20</v>
      </c>
      <c r="C24" s="140">
        <v>60.19233333333333</v>
      </c>
      <c r="D24" s="140">
        <v>63.691666666666663</v>
      </c>
      <c r="E24" s="140">
        <v>65.88666666666667</v>
      </c>
      <c r="F24" s="140">
        <v>72.076333333333338</v>
      </c>
      <c r="G24" s="141">
        <v>76.223666666666674</v>
      </c>
      <c r="H24" s="141">
        <v>74.135666666666665</v>
      </c>
      <c r="I24" s="139">
        <v>77.917000000000002</v>
      </c>
      <c r="J24" s="148">
        <v>74.432666666666663</v>
      </c>
      <c r="K24" s="146">
        <v>11</v>
      </c>
      <c r="L24" s="95"/>
      <c r="N24" s="81"/>
      <c r="O24" s="138"/>
      <c r="P24" s="81"/>
    </row>
    <row r="25" spans="1:16">
      <c r="A25" s="16"/>
      <c r="B25" s="68" t="s">
        <v>11</v>
      </c>
      <c r="C25" s="140">
        <v>55.011666666666663</v>
      </c>
      <c r="D25" s="140">
        <v>57.286000000000001</v>
      </c>
      <c r="E25" s="140">
        <v>59.770333333333333</v>
      </c>
      <c r="F25" s="140">
        <v>65.146666666666661</v>
      </c>
      <c r="G25" s="141">
        <v>65.957999999999998</v>
      </c>
      <c r="H25" s="141">
        <v>64.805333333333323</v>
      </c>
      <c r="I25" s="139">
        <v>62.432000000000002</v>
      </c>
      <c r="J25" s="148">
        <v>68.154333333333341</v>
      </c>
      <c r="K25" s="146">
        <v>12</v>
      </c>
      <c r="L25" s="18"/>
    </row>
    <row r="26" spans="1:16">
      <c r="A26" s="16"/>
      <c r="B26" s="68" t="s">
        <v>9</v>
      </c>
      <c r="C26" s="140">
        <v>41.001333333333328</v>
      </c>
      <c r="D26" s="140">
        <v>43.044999999999995</v>
      </c>
      <c r="E26" s="140">
        <v>49.335666666666668</v>
      </c>
      <c r="F26" s="140">
        <v>50.434999999999995</v>
      </c>
      <c r="G26" s="141">
        <v>53.682333333333332</v>
      </c>
      <c r="H26" s="141">
        <v>53.086666666666673</v>
      </c>
      <c r="I26" s="139">
        <v>48.518999999999998</v>
      </c>
      <c r="J26" s="148">
        <v>52.623666666666672</v>
      </c>
      <c r="K26" s="146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192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186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47"/>
  <sheetViews>
    <sheetView zoomScaleSheetLayoutView="100" workbookViewId="0">
      <pane ySplit="11" topLeftCell="A12" activePane="bottomLeft" state="frozen"/>
      <selection activeCell="T30" sqref="T30:U30"/>
      <selection pane="bottomLeft" activeCell="N19" sqref="N19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89" t="s">
        <v>92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6">
      <c r="A8" s="16"/>
      <c r="B8" s="10"/>
      <c r="C8" s="186" t="s">
        <v>191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87" t="s">
        <v>2</v>
      </c>
      <c r="D10" s="187"/>
      <c r="E10" s="187"/>
      <c r="F10" s="187"/>
      <c r="G10" s="187"/>
      <c r="H10" s="187"/>
      <c r="I10" s="187"/>
      <c r="J10" s="187"/>
      <c r="K10" s="191" t="s">
        <v>54</v>
      </c>
      <c r="L10" s="18"/>
    </row>
    <row r="11" spans="1:16">
      <c r="A11" s="16"/>
      <c r="C11" s="125">
        <v>2003</v>
      </c>
      <c r="D11" s="12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2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150" t="s">
        <v>28</v>
      </c>
      <c r="C13" s="144">
        <v>10119.338666666667</v>
      </c>
      <c r="D13" s="144">
        <v>10093.711666666666</v>
      </c>
      <c r="E13" s="144">
        <v>10040.544000000002</v>
      </c>
      <c r="F13" s="144">
        <v>9224.8786666666656</v>
      </c>
      <c r="G13" s="145">
        <v>10019.862333333334</v>
      </c>
      <c r="H13" s="145">
        <v>10523.259333333333</v>
      </c>
      <c r="I13" s="145">
        <v>11661.014333333333</v>
      </c>
      <c r="J13" s="149">
        <v>12363.381666666668</v>
      </c>
      <c r="K13" s="167"/>
      <c r="L13" s="18"/>
    </row>
    <row r="14" spans="1:16" s="12" customFormat="1">
      <c r="A14" s="94"/>
      <c r="B14" s="150" t="s">
        <v>5</v>
      </c>
      <c r="C14" s="179">
        <v>1293.7229999999997</v>
      </c>
      <c r="D14" s="179">
        <v>1241.663333333333</v>
      </c>
      <c r="E14" s="179">
        <v>1277.5813333333333</v>
      </c>
      <c r="F14" s="179">
        <v>1210.1446666666668</v>
      </c>
      <c r="G14" s="180">
        <v>1313.442666666667</v>
      </c>
      <c r="H14" s="180">
        <v>1534.8733333333332</v>
      </c>
      <c r="I14" s="177">
        <v>1559.054666666666</v>
      </c>
      <c r="J14" s="149">
        <v>1758.6240000000003</v>
      </c>
      <c r="K14" s="132">
        <v>1</v>
      </c>
      <c r="L14" s="95"/>
      <c r="N14" s="82"/>
      <c r="O14" s="82"/>
      <c r="P14" s="82"/>
    </row>
    <row r="15" spans="1:16">
      <c r="A15" s="16"/>
      <c r="B15" s="68" t="s">
        <v>25</v>
      </c>
      <c r="C15" s="140">
        <v>603.29800000000012</v>
      </c>
      <c r="D15" s="140">
        <v>577.2553333333334</v>
      </c>
      <c r="E15" s="140">
        <v>537.46</v>
      </c>
      <c r="F15" s="140">
        <v>486.33966666666663</v>
      </c>
      <c r="G15" s="141">
        <v>603.24599999999987</v>
      </c>
      <c r="H15" s="141">
        <v>654.08033333333344</v>
      </c>
      <c r="I15" s="139">
        <v>655.27766666666685</v>
      </c>
      <c r="J15" s="148">
        <v>732.96100000000001</v>
      </c>
      <c r="K15" s="147">
        <v>2</v>
      </c>
      <c r="L15" s="18"/>
    </row>
    <row r="16" spans="1:16">
      <c r="A16" s="16"/>
      <c r="B16" s="68" t="s">
        <v>26</v>
      </c>
      <c r="C16" s="140">
        <v>469.47133333333335</v>
      </c>
      <c r="D16" s="140">
        <v>471.07199999999989</v>
      </c>
      <c r="E16" s="140">
        <v>484.29333333333352</v>
      </c>
      <c r="F16" s="140">
        <v>439.15566666666655</v>
      </c>
      <c r="G16" s="141">
        <v>518.23299999999983</v>
      </c>
      <c r="H16" s="141">
        <v>554.51099999999997</v>
      </c>
      <c r="I16" s="139">
        <v>604.95933333333323</v>
      </c>
      <c r="J16" s="148">
        <v>584.97200000000009</v>
      </c>
      <c r="K16" s="147">
        <v>3</v>
      </c>
      <c r="L16" s="18"/>
    </row>
    <row r="17" spans="1:16">
      <c r="A17" s="16"/>
      <c r="B17" s="68" t="s">
        <v>27</v>
      </c>
      <c r="C17" s="140">
        <v>337.19499999999994</v>
      </c>
      <c r="D17" s="140">
        <v>332.94166666666661</v>
      </c>
      <c r="E17" s="140">
        <v>358.10866666666664</v>
      </c>
      <c r="F17" s="140">
        <v>375.44566666666668</v>
      </c>
      <c r="G17" s="141">
        <v>386.20133333333325</v>
      </c>
      <c r="H17" s="141">
        <v>372.98200000000003</v>
      </c>
      <c r="I17" s="139">
        <v>420.92899999999997</v>
      </c>
      <c r="J17" s="148">
        <v>437.25833333333338</v>
      </c>
      <c r="K17" s="147">
        <v>4</v>
      </c>
      <c r="L17" s="18"/>
    </row>
    <row r="18" spans="1:16">
      <c r="A18" s="16"/>
      <c r="B18" s="68" t="s">
        <v>21</v>
      </c>
      <c r="C18" s="140">
        <v>223.03800000000007</v>
      </c>
      <c r="D18" s="140">
        <v>214.31333333333339</v>
      </c>
      <c r="E18" s="140">
        <v>208.52833333333328</v>
      </c>
      <c r="F18" s="140">
        <v>171.6033333333333</v>
      </c>
      <c r="G18" s="141">
        <v>241.13499999999996</v>
      </c>
      <c r="H18" s="141">
        <v>229.19666666666669</v>
      </c>
      <c r="I18" s="139">
        <v>284.30733333333336</v>
      </c>
      <c r="J18" s="148">
        <v>313.00266666666664</v>
      </c>
      <c r="K18" s="147">
        <v>5</v>
      </c>
      <c r="L18" s="18"/>
    </row>
    <row r="19" spans="1:16">
      <c r="A19" s="16"/>
      <c r="B19" s="68" t="s">
        <v>6</v>
      </c>
      <c r="C19" s="140">
        <v>188.50799999999998</v>
      </c>
      <c r="D19" s="140">
        <v>192.32333333333332</v>
      </c>
      <c r="E19" s="140">
        <v>206.12000000000003</v>
      </c>
      <c r="F19" s="140">
        <v>181.44466666666671</v>
      </c>
      <c r="G19" s="141">
        <v>202.53099999999995</v>
      </c>
      <c r="H19" s="141">
        <v>193.69966666666662</v>
      </c>
      <c r="I19" s="139">
        <v>199.78633333333335</v>
      </c>
      <c r="J19" s="148">
        <v>233.41399999999999</v>
      </c>
      <c r="K19" s="147">
        <v>6</v>
      </c>
      <c r="L19" s="18"/>
    </row>
    <row r="20" spans="1:16">
      <c r="A20" s="16"/>
      <c r="B20" s="68" t="s">
        <v>22</v>
      </c>
      <c r="C20" s="140">
        <v>168.8783333333333</v>
      </c>
      <c r="D20" s="140">
        <v>161.65800000000002</v>
      </c>
      <c r="E20" s="140">
        <v>155.05866666666671</v>
      </c>
      <c r="F20" s="140">
        <v>147.98966666666664</v>
      </c>
      <c r="G20" s="141">
        <v>198.68299999999994</v>
      </c>
      <c r="H20" s="141">
        <v>228.82999999999998</v>
      </c>
      <c r="I20" s="139">
        <v>183.87033333333335</v>
      </c>
      <c r="J20" s="148">
        <v>183.92166666666668</v>
      </c>
      <c r="K20" s="147">
        <v>7</v>
      </c>
      <c r="L20" s="18"/>
    </row>
    <row r="21" spans="1:16">
      <c r="A21" s="16"/>
      <c r="B21" s="68" t="s">
        <v>24</v>
      </c>
      <c r="C21" s="142">
        <v>105.97900000000001</v>
      </c>
      <c r="D21" s="142">
        <v>104.90433333333334</v>
      </c>
      <c r="E21" s="142">
        <v>113.18666666666667</v>
      </c>
      <c r="F21" s="142">
        <v>95.50533333333334</v>
      </c>
      <c r="G21" s="143">
        <v>101.375</v>
      </c>
      <c r="H21" s="143">
        <v>112.102</v>
      </c>
      <c r="I21" s="139">
        <v>112.52966666666666</v>
      </c>
      <c r="J21" s="148">
        <v>120.04866666666666</v>
      </c>
      <c r="K21" s="147">
        <v>8</v>
      </c>
      <c r="L21" s="18"/>
    </row>
    <row r="22" spans="1:16" s="12" customFormat="1">
      <c r="A22" s="94"/>
      <c r="B22" s="68" t="s">
        <v>8</v>
      </c>
      <c r="C22" s="140">
        <v>107.92733333333335</v>
      </c>
      <c r="D22" s="140">
        <v>108.58799999999999</v>
      </c>
      <c r="E22" s="140">
        <v>103.75200000000001</v>
      </c>
      <c r="F22" s="140">
        <v>102.29266666666668</v>
      </c>
      <c r="G22" s="141">
        <v>117.28666666666666</v>
      </c>
      <c r="H22" s="141">
        <v>114.68166666666666</v>
      </c>
      <c r="I22" s="139">
        <v>124.49733333333334</v>
      </c>
      <c r="J22" s="148">
        <v>114.66333333333333</v>
      </c>
      <c r="K22" s="147">
        <v>9</v>
      </c>
      <c r="L22" s="95"/>
      <c r="N22" s="82"/>
      <c r="O22" s="82"/>
      <c r="P22" s="82"/>
    </row>
    <row r="23" spans="1:16">
      <c r="A23" s="16"/>
      <c r="B23" s="68" t="s">
        <v>20</v>
      </c>
      <c r="C23" s="140">
        <v>88.474333333333334</v>
      </c>
      <c r="D23" s="140">
        <v>92.548000000000002</v>
      </c>
      <c r="E23" s="140">
        <v>96.970999999999989</v>
      </c>
      <c r="F23" s="140">
        <v>86.614666666666665</v>
      </c>
      <c r="G23" s="141">
        <v>90.160666666666657</v>
      </c>
      <c r="H23" s="141">
        <v>100.13233333333336</v>
      </c>
      <c r="I23" s="139">
        <v>108.226</v>
      </c>
      <c r="J23" s="148">
        <v>109.73266666666667</v>
      </c>
      <c r="K23" s="147">
        <v>10</v>
      </c>
      <c r="L23" s="18"/>
      <c r="O23" s="83"/>
    </row>
    <row r="24" spans="1:16">
      <c r="A24" s="16"/>
      <c r="B24" s="68" t="s">
        <v>9</v>
      </c>
      <c r="C24" s="140">
        <v>82.490999999999985</v>
      </c>
      <c r="D24" s="140">
        <v>78.036666666666662</v>
      </c>
      <c r="E24" s="140">
        <v>77.302999999999997</v>
      </c>
      <c r="F24" s="140">
        <v>70.060333333333347</v>
      </c>
      <c r="G24" s="141">
        <v>78.509000000000015</v>
      </c>
      <c r="H24" s="141">
        <v>85.747333333333302</v>
      </c>
      <c r="I24" s="139">
        <v>90.993333333333311</v>
      </c>
      <c r="J24" s="148">
        <v>92.138000000000005</v>
      </c>
      <c r="K24" s="181">
        <v>11</v>
      </c>
      <c r="L24" s="18"/>
      <c r="O24" s="83"/>
    </row>
    <row r="25" spans="1:16">
      <c r="A25" s="16"/>
      <c r="B25" s="68" t="s">
        <v>11</v>
      </c>
      <c r="C25" s="140">
        <v>73.411666666666662</v>
      </c>
      <c r="D25" s="140">
        <v>74.876666666666694</v>
      </c>
      <c r="E25" s="140">
        <v>72.952000000000027</v>
      </c>
      <c r="F25" s="140">
        <v>70.936000000000021</v>
      </c>
      <c r="G25" s="141">
        <v>77.530333333333317</v>
      </c>
      <c r="H25" s="141">
        <v>77.459333333333348</v>
      </c>
      <c r="I25" s="139">
        <v>86.452333333333328</v>
      </c>
      <c r="J25" s="148">
        <v>85.331999999999965</v>
      </c>
      <c r="K25" s="181">
        <v>12</v>
      </c>
      <c r="L25" s="18"/>
    </row>
    <row r="26" spans="1:16">
      <c r="A26" s="16"/>
      <c r="B26" s="68" t="s">
        <v>23</v>
      </c>
      <c r="C26" s="140">
        <v>72.501666666666637</v>
      </c>
      <c r="D26" s="140">
        <v>68.826000000000022</v>
      </c>
      <c r="E26" s="140">
        <v>65.145999999999987</v>
      </c>
      <c r="F26" s="140">
        <v>62.056000000000012</v>
      </c>
      <c r="G26" s="141">
        <v>73.427000000000007</v>
      </c>
      <c r="H26" s="141">
        <v>59.789000000000001</v>
      </c>
      <c r="I26" s="139">
        <v>72.441000000000017</v>
      </c>
      <c r="J26" s="148">
        <v>66.976666666666674</v>
      </c>
      <c r="K26" s="181">
        <v>13</v>
      </c>
      <c r="L26" s="18"/>
    </row>
    <row r="27" spans="1:16">
      <c r="A27" s="16"/>
      <c r="C27" s="4"/>
      <c r="D27" s="4"/>
      <c r="E27" s="4"/>
      <c r="F27" s="5"/>
      <c r="G27" s="5"/>
      <c r="H27" s="5"/>
      <c r="I27" s="8"/>
      <c r="J27" s="8"/>
      <c r="K27" s="8"/>
      <c r="L27" s="18"/>
      <c r="N27" s="61" t="str">
        <f>IF(F27="","",1)</f>
        <v/>
      </c>
    </row>
    <row r="28" spans="1:16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  <c r="N28" s="61" t="str">
        <f>IF(F28="","",1)</f>
        <v/>
      </c>
    </row>
    <row r="29" spans="1:16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  <c r="N29" s="61" t="str">
        <f>IF(F29="","",1)</f>
        <v/>
      </c>
    </row>
    <row r="30" spans="1:16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  <c r="N30" s="61" t="str">
        <f>IF(F30="","",1)</f>
        <v/>
      </c>
    </row>
    <row r="31" spans="1:16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  <c r="N32" s="61" t="str">
        <f>IF(F32="","",1)</f>
        <v/>
      </c>
    </row>
    <row r="33" spans="1:14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  <c r="N33" s="61" t="str">
        <f>IF(F33="","",1)</f>
        <v/>
      </c>
    </row>
    <row r="34" spans="1:14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  <c r="N34" s="61" t="str">
        <f>IF(F34="","",1)</f>
        <v/>
      </c>
    </row>
    <row r="35" spans="1:14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  <c r="N35" s="61" t="str">
        <f>IF(F35="","",1)</f>
        <v/>
      </c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6"/>
      <c r="L38" s="18"/>
    </row>
    <row r="39" spans="1:14">
      <c r="A39" s="16"/>
      <c r="L39" s="18"/>
    </row>
    <row r="40" spans="1:14">
      <c r="A40" s="16"/>
      <c r="L40" s="18"/>
    </row>
    <row r="41" spans="1:14">
      <c r="A41" s="16"/>
      <c r="B41" s="74" t="s">
        <v>192</v>
      </c>
      <c r="L41" s="18"/>
    </row>
    <row r="42" spans="1:14">
      <c r="A42" s="16"/>
      <c r="B42" s="74" t="s">
        <v>110</v>
      </c>
      <c r="L42" s="18"/>
    </row>
    <row r="43" spans="1:14">
      <c r="A43" s="16"/>
      <c r="B43" s="74" t="s">
        <v>107</v>
      </c>
      <c r="L43" s="18"/>
    </row>
    <row r="44" spans="1:14">
      <c r="A44" s="16"/>
      <c r="B44" s="74" t="s">
        <v>108</v>
      </c>
      <c r="L44" s="18"/>
    </row>
    <row r="45" spans="1:14">
      <c r="A45" s="20"/>
      <c r="B45" s="92" t="s">
        <v>186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  <row r="46" spans="1:14">
      <c r="B46" s="63"/>
      <c r="C46" s="63"/>
      <c r="D46" s="63"/>
      <c r="E46" s="63"/>
    </row>
    <row r="47" spans="1:14">
      <c r="B47" s="63"/>
      <c r="C47" s="63"/>
      <c r="D47" s="63"/>
      <c r="E47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SheetLayoutView="100" workbookViewId="0">
      <pane ySplit="11" topLeftCell="A12" activePane="bottomLeft" state="frozen"/>
      <selection activeCell="T30" sqref="T30:U30"/>
      <selection pane="bottomLeft" activeCell="L23" sqref="L2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57"/>
      <c r="G2" s="157"/>
      <c r="H2" s="157"/>
      <c r="I2" s="10"/>
      <c r="J2" s="17"/>
      <c r="K2" s="33"/>
    </row>
    <row r="3" spans="1:22">
      <c r="A3" s="16"/>
      <c r="B3" s="10"/>
      <c r="C3" s="10"/>
      <c r="D3" s="11"/>
      <c r="E3" s="10"/>
      <c r="F3" s="157"/>
      <c r="G3" s="157"/>
      <c r="H3" s="157"/>
      <c r="I3" s="10"/>
      <c r="J3" s="17"/>
      <c r="K3" s="33"/>
    </row>
    <row r="4" spans="1:22">
      <c r="A4" s="16"/>
      <c r="B4" s="10"/>
      <c r="C4" s="10"/>
      <c r="D4" s="11"/>
      <c r="E4" s="10"/>
      <c r="F4" s="157"/>
      <c r="G4" s="157"/>
      <c r="H4" s="157"/>
      <c r="I4" s="10"/>
      <c r="J4" s="18"/>
    </row>
    <row r="5" spans="1:22">
      <c r="A5" s="16"/>
      <c r="B5" s="10"/>
      <c r="C5" s="10"/>
      <c r="D5" s="10"/>
      <c r="E5" s="10"/>
      <c r="F5" s="157"/>
      <c r="G5" s="157"/>
      <c r="H5" s="157"/>
      <c r="I5" s="10"/>
      <c r="J5" s="18"/>
    </row>
    <row r="6" spans="1:22">
      <c r="A6" s="16"/>
      <c r="B6" s="10"/>
      <c r="C6" s="10"/>
      <c r="D6" s="10"/>
      <c r="E6" s="10"/>
      <c r="F6" s="157"/>
      <c r="G6" s="157"/>
      <c r="H6" s="157"/>
      <c r="I6" s="10"/>
      <c r="J6" s="18"/>
    </row>
    <row r="7" spans="1:22">
      <c r="A7" s="16"/>
      <c r="B7" s="186" t="s">
        <v>177</v>
      </c>
      <c r="C7" s="186"/>
      <c r="D7" s="186"/>
      <c r="E7" s="186"/>
      <c r="F7" s="186"/>
      <c r="G7" s="186"/>
      <c r="H7" s="186"/>
      <c r="I7" s="186"/>
      <c r="J7" s="18"/>
    </row>
    <row r="8" spans="1:22">
      <c r="A8" s="16"/>
      <c r="B8" s="186" t="s">
        <v>193</v>
      </c>
      <c r="C8" s="186"/>
      <c r="D8" s="186"/>
      <c r="E8" s="186"/>
      <c r="F8" s="186"/>
      <c r="G8" s="186"/>
      <c r="H8" s="186"/>
      <c r="I8" s="186"/>
      <c r="J8" s="18"/>
    </row>
    <row r="9" spans="1:22">
      <c r="A9" s="16"/>
      <c r="B9" s="10"/>
      <c r="C9" s="119"/>
      <c r="D9" s="10"/>
      <c r="E9" s="10"/>
      <c r="F9" s="157"/>
      <c r="G9" s="157"/>
      <c r="H9" s="157"/>
      <c r="I9" s="10"/>
      <c r="J9" s="18"/>
    </row>
    <row r="10" spans="1:22" ht="15.75" customHeight="1">
      <c r="A10" s="16"/>
      <c r="B10" s="11"/>
      <c r="C10" s="187" t="s">
        <v>2</v>
      </c>
      <c r="D10" s="187"/>
      <c r="E10" s="187"/>
      <c r="F10" s="187"/>
      <c r="G10" s="188" t="s">
        <v>112</v>
      </c>
      <c r="H10" s="188"/>
      <c r="I10" s="188" t="s">
        <v>29</v>
      </c>
      <c r="J10" s="18"/>
    </row>
    <row r="11" spans="1:22" ht="15.75" customHeight="1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56" t="s">
        <v>111</v>
      </c>
      <c r="H11" s="156" t="s">
        <v>113</v>
      </c>
      <c r="I11" s="188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55"/>
      <c r="H12" s="155"/>
      <c r="I12" s="155"/>
      <c r="J12" s="18"/>
    </row>
    <row r="13" spans="1:22">
      <c r="A13" s="16"/>
      <c r="B13" s="120" t="s">
        <v>126</v>
      </c>
      <c r="C13" s="27">
        <v>3.2866666666666666</v>
      </c>
      <c r="D13" s="27">
        <v>4.1493333333333338</v>
      </c>
      <c r="E13" s="27">
        <v>4.4119999999999999</v>
      </c>
      <c r="F13" s="36">
        <v>2.1693333333333333</v>
      </c>
      <c r="G13" s="28">
        <f>IF(OR(OR(F13=0,E13=0),F13=""),"",(F13/E13-1)*100)</f>
        <v>-50.831066787549105</v>
      </c>
      <c r="H13" s="26">
        <f>F13-E13</f>
        <v>-2.2426666666666666</v>
      </c>
      <c r="I13" s="28">
        <f>IF(F13=0,"",F13/$L$13*100)</f>
        <v>5.689951666011378E-2</v>
      </c>
      <c r="J13" s="18"/>
      <c r="K13" s="169" t="s">
        <v>182</v>
      </c>
      <c r="L13" s="87">
        <f>SUM(F13:F23)</f>
        <v>3812.569</v>
      </c>
      <c r="M13" s="184">
        <f>F13/'Población económicamente activa'!$G$15</f>
        <v>5.1992441762553371E-4</v>
      </c>
      <c r="N13" s="183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163</v>
      </c>
      <c r="C14" s="27">
        <v>24.913666666666668</v>
      </c>
      <c r="D14" s="27">
        <v>24.335333333333335</v>
      </c>
      <c r="E14" s="27">
        <v>13.338999999999999</v>
      </c>
      <c r="F14" s="36">
        <v>23.674333333333333</v>
      </c>
      <c r="G14" s="28">
        <f>IF(OR(OR(F14=0,E14=0),F14=""),"",(F14/E14-1)*100)</f>
        <v>77.482070120198941</v>
      </c>
      <c r="H14" s="26">
        <f>F14-E14</f>
        <v>10.335333333333335</v>
      </c>
      <c r="I14" s="28">
        <f t="shared" ref="I14:I23" si="0">IF(F14=0,"",F14/$L$13*100)</f>
        <v>0.62095488195317472</v>
      </c>
      <c r="J14" s="18"/>
      <c r="K14" s="120"/>
      <c r="L14" s="23"/>
      <c r="M14" s="184">
        <f>F14/'Población económicamente activa'!$G$15</f>
        <v>5.6740307180421458E-3</v>
      </c>
      <c r="N14" s="183"/>
    </row>
    <row r="15" spans="1:22">
      <c r="A15" s="16"/>
      <c r="B15" s="120" t="s">
        <v>128</v>
      </c>
      <c r="C15" s="53">
        <v>21.958333333333332</v>
      </c>
      <c r="D15" s="53">
        <v>16.144666666666666</v>
      </c>
      <c r="E15" s="53">
        <v>15.446</v>
      </c>
      <c r="F15" s="36">
        <v>21.064666666666668</v>
      </c>
      <c r="G15" s="28">
        <f t="shared" ref="G15:G23" si="1">IF(OR(OR(F15=0,E15=0),F15=""),"",(F15/E15-1)*100)</f>
        <v>36.376192325952793</v>
      </c>
      <c r="H15" s="26">
        <f t="shared" ref="H15:H23" si="2">F15-E15</f>
        <v>5.6186666666666678</v>
      </c>
      <c r="I15" s="28">
        <f t="shared" si="0"/>
        <v>0.55250584754444232</v>
      </c>
      <c r="J15" s="18"/>
      <c r="K15" s="120"/>
      <c r="M15" s="184">
        <f>F15/'Población económicamente activa'!$G$15</f>
        <v>5.0485715500042999E-3</v>
      </c>
      <c r="N15" s="183"/>
    </row>
    <row r="16" spans="1:22">
      <c r="A16" s="16"/>
      <c r="B16" s="121" t="s">
        <v>129</v>
      </c>
      <c r="C16" s="27">
        <v>577.19500000000005</v>
      </c>
      <c r="D16" s="27">
        <v>599.19899999999996</v>
      </c>
      <c r="E16" s="27">
        <v>608.18133333333344</v>
      </c>
      <c r="F16" s="36">
        <v>654.81666666666672</v>
      </c>
      <c r="G16" s="28">
        <f t="shared" si="1"/>
        <v>7.6679981409053299</v>
      </c>
      <c r="H16" s="26">
        <f t="shared" si="2"/>
        <v>46.635333333333278</v>
      </c>
      <c r="I16" s="28">
        <f t="shared" si="0"/>
        <v>17.175208282569226</v>
      </c>
      <c r="J16" s="18"/>
      <c r="K16" s="121"/>
      <c r="M16" s="184">
        <f>F16/'Población económicamente activa'!$G$15</f>
        <v>0.15694000033873384</v>
      </c>
      <c r="N16" s="183"/>
    </row>
    <row r="17" spans="1:14">
      <c r="A17" s="16"/>
      <c r="B17" s="120" t="s">
        <v>165</v>
      </c>
      <c r="C17" s="27">
        <v>6.4089999999999998</v>
      </c>
      <c r="D17" s="27">
        <v>6.4173333333333344</v>
      </c>
      <c r="E17" s="27">
        <v>11.691000000000001</v>
      </c>
      <c r="F17" s="36">
        <v>14.988</v>
      </c>
      <c r="G17" s="28">
        <f t="shared" si="1"/>
        <v>28.201180395175761</v>
      </c>
      <c r="H17" s="26">
        <f t="shared" si="2"/>
        <v>3.2969999999999988</v>
      </c>
      <c r="I17" s="28">
        <f t="shared" si="0"/>
        <v>0.39312075401127167</v>
      </c>
      <c r="J17" s="18"/>
      <c r="K17" s="120"/>
      <c r="M17" s="184">
        <f>F17/'Población económicamente activa'!$G$15</f>
        <v>3.5921760163052396E-3</v>
      </c>
      <c r="N17" s="183"/>
    </row>
    <row r="18" spans="1:14">
      <c r="A18" s="16"/>
      <c r="B18" s="120" t="s">
        <v>131</v>
      </c>
      <c r="C18" s="27">
        <v>177.10900000000001</v>
      </c>
      <c r="D18" s="27">
        <v>170.14166666666668</v>
      </c>
      <c r="E18" s="27">
        <v>180.38</v>
      </c>
      <c r="F18" s="36">
        <v>219.90300000000002</v>
      </c>
      <c r="G18" s="28">
        <f t="shared" si="1"/>
        <v>21.910965738995468</v>
      </c>
      <c r="H18" s="26">
        <f t="shared" si="2"/>
        <v>39.523000000000025</v>
      </c>
      <c r="I18" s="28">
        <f t="shared" si="0"/>
        <v>5.7678431524780276</v>
      </c>
      <c r="J18" s="18"/>
      <c r="K18" s="120"/>
      <c r="M18" s="184">
        <f>F18/'Población económicamente activa'!$G$15</f>
        <v>5.2704182179982066E-2</v>
      </c>
      <c r="N18" s="183"/>
    </row>
    <row r="19" spans="1:14">
      <c r="A19" s="16"/>
      <c r="B19" s="120" t="s">
        <v>132</v>
      </c>
      <c r="C19" s="27">
        <v>828.11933333333343</v>
      </c>
      <c r="D19" s="27">
        <v>937.0333333333333</v>
      </c>
      <c r="E19" s="27">
        <v>946.33699999999999</v>
      </c>
      <c r="F19" s="36">
        <v>1114.99</v>
      </c>
      <c r="G19" s="28">
        <f t="shared" si="1"/>
        <v>17.821663952693378</v>
      </c>
      <c r="H19" s="26">
        <f t="shared" si="2"/>
        <v>168.65300000000002</v>
      </c>
      <c r="I19" s="28">
        <f t="shared" si="0"/>
        <v>29.245110055713091</v>
      </c>
      <c r="J19" s="18"/>
      <c r="K19" s="120"/>
      <c r="M19" s="184">
        <f>F19/'Población económicamente activa'!$G$15</f>
        <v>0.26722980627303039</v>
      </c>
      <c r="N19" s="183"/>
    </row>
    <row r="20" spans="1:14">
      <c r="A20" s="16"/>
      <c r="B20" s="120" t="s">
        <v>167</v>
      </c>
      <c r="C20" s="27">
        <v>331.35899999999998</v>
      </c>
      <c r="D20" s="27">
        <v>306.78133333333329</v>
      </c>
      <c r="E20" s="27">
        <v>325.97000000000003</v>
      </c>
      <c r="F20" s="36">
        <v>341.315</v>
      </c>
      <c r="G20" s="28">
        <f t="shared" si="1"/>
        <v>4.7074884191796729</v>
      </c>
      <c r="H20" s="26">
        <f t="shared" si="2"/>
        <v>15.34499999999997</v>
      </c>
      <c r="I20" s="28">
        <f t="shared" si="0"/>
        <v>8.9523625670774756</v>
      </c>
      <c r="J20" s="18"/>
      <c r="K20" s="120"/>
      <c r="M20" s="184">
        <f>F20/'Población económicamente activa'!$G$15</f>
        <v>8.1803012877316714E-2</v>
      </c>
      <c r="N20" s="183"/>
    </row>
    <row r="21" spans="1:14">
      <c r="A21" s="16"/>
      <c r="B21" s="120" t="s">
        <v>134</v>
      </c>
      <c r="C21" s="27">
        <v>85.137333333333331</v>
      </c>
      <c r="D21" s="27">
        <v>86.919666666666672</v>
      </c>
      <c r="E21" s="27">
        <v>91.552999999999997</v>
      </c>
      <c r="F21" s="36">
        <v>118.79333333333334</v>
      </c>
      <c r="G21" s="28">
        <f t="shared" si="1"/>
        <v>29.753621763714278</v>
      </c>
      <c r="H21" s="26">
        <f t="shared" si="2"/>
        <v>27.240333333333339</v>
      </c>
      <c r="I21" s="28">
        <f t="shared" si="0"/>
        <v>3.115834318889267</v>
      </c>
      <c r="J21" s="18"/>
      <c r="K21" s="120"/>
      <c r="M21" s="184">
        <f>F21/'Población económicamente activa'!$G$15</f>
        <v>2.8471214498062034E-2</v>
      </c>
      <c r="N21" s="183"/>
    </row>
    <row r="22" spans="1:14">
      <c r="A22" s="16"/>
      <c r="B22" s="120" t="s">
        <v>135</v>
      </c>
      <c r="C22" s="27">
        <v>381.5626666666667</v>
      </c>
      <c r="D22" s="27">
        <v>421.77733333333327</v>
      </c>
      <c r="E22" s="27">
        <v>430.62</v>
      </c>
      <c r="F22" s="36">
        <v>454.92500000000001</v>
      </c>
      <c r="G22" s="28">
        <f t="shared" si="1"/>
        <v>5.644187450652538</v>
      </c>
      <c r="H22" s="26">
        <f t="shared" si="2"/>
        <v>24.305000000000007</v>
      </c>
      <c r="I22" s="28">
        <f t="shared" si="0"/>
        <v>11.932243062355068</v>
      </c>
      <c r="J22" s="18"/>
      <c r="K22" s="120"/>
      <c r="M22" s="184">
        <f>F22/'Población económicamente activa'!$G$15</f>
        <v>0.10903193716424214</v>
      </c>
      <c r="N22" s="183"/>
    </row>
    <row r="23" spans="1:14">
      <c r="A23" s="16"/>
      <c r="B23" s="120" t="s">
        <v>169</v>
      </c>
      <c r="C23" s="27">
        <v>863.42633333333333</v>
      </c>
      <c r="D23" s="27">
        <v>798.66966666666667</v>
      </c>
      <c r="E23" s="27">
        <v>851.00433333333331</v>
      </c>
      <c r="F23" s="36">
        <v>845.92966666666655</v>
      </c>
      <c r="G23" s="28">
        <f t="shared" si="1"/>
        <v>-0.59631502072258202</v>
      </c>
      <c r="H23" s="26">
        <f t="shared" si="2"/>
        <v>-5.0746666666667579</v>
      </c>
      <c r="I23" s="28">
        <f t="shared" si="0"/>
        <v>22.187917560748843</v>
      </c>
      <c r="J23" s="18"/>
      <c r="K23" s="120"/>
      <c r="M23" s="184">
        <f>F23/'Población económicamente activa'!$G$15</f>
        <v>0.20274407926882076</v>
      </c>
      <c r="N23" s="183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164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166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168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170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192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108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186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B8:I8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52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H28" sqref="H28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20.129000000000001</v>
      </c>
      <c r="D13" s="28">
        <v>8.3033333333333328</v>
      </c>
      <c r="E13" s="28">
        <v>28.660666666666671</v>
      </c>
      <c r="F13" s="28">
        <v>9.952</v>
      </c>
      <c r="G13" s="28">
        <v>12.292</v>
      </c>
      <c r="H13" s="28">
        <f t="shared" ref="H13:H27" si="0">IF(OR(OR(G13=0,F13=0),G13=""),"",(G13/F13-1)*100)</f>
        <v>23.512861736334401</v>
      </c>
      <c r="I13" s="27">
        <f>IF(OR(OR(G13=0,F13=0),F13=""),"",(F13/E13-1)*100)</f>
        <v>-65.276453211137223</v>
      </c>
      <c r="J13" s="28">
        <f>IF(G13=0,"",G13/$G$13*100)</f>
        <v>100</v>
      </c>
      <c r="K13" s="27">
        <f>IF(F13=0,"",F13/$F$13*100)</f>
        <v>100</v>
      </c>
      <c r="L13" s="18"/>
      <c r="N13" s="172">
        <f>SUM(G15:G27)</f>
        <v>2.5519999999999996</v>
      </c>
    </row>
    <row r="14" spans="1:15">
      <c r="A14" s="16"/>
      <c r="B14" s="11" t="s">
        <v>31</v>
      </c>
      <c r="C14" s="25">
        <f>C13-SUM(C15:C27)</f>
        <v>10.766000000000002</v>
      </c>
      <c r="D14" s="27">
        <f>D13-SUM(D15:D27)</f>
        <v>3.121999999999999</v>
      </c>
      <c r="E14" s="27">
        <f>E13-SUM(E15:E27)</f>
        <v>16.372666666666674</v>
      </c>
      <c r="F14" s="27">
        <f>F13-SUM(F15:F27)</f>
        <v>4.4796666666666667</v>
      </c>
      <c r="G14" s="28">
        <f>G13-SUM(G15:G27)</f>
        <v>9.74</v>
      </c>
      <c r="H14" s="28">
        <f>IF(OR(OR(G14=0,F14=0),G14=""),"",(G14/F14-1)*100)</f>
        <v>117.42689188183645</v>
      </c>
      <c r="I14" s="27">
        <f>IF(OR(OR(G14=0,F14=0),F14=""),"",(F14/E14-1)*100)</f>
        <v>-72.639358280060279</v>
      </c>
      <c r="J14" s="28">
        <f>IF(G14=0,"",G14/$G$13*100)</f>
        <v>79.238529124633914</v>
      </c>
      <c r="K14" s="27">
        <f t="shared" ref="K14:K27" si="1">IF(F14=0,"",F14/$F$13*100)</f>
        <v>45.012727759914256</v>
      </c>
      <c r="L14" s="18"/>
      <c r="N14" s="124"/>
    </row>
    <row r="15" spans="1:15">
      <c r="A15" s="16"/>
      <c r="B15" s="12" t="s">
        <v>5</v>
      </c>
      <c r="C15" s="50">
        <v>2.4446666666666665</v>
      </c>
      <c r="D15" s="50">
        <v>3.2866666666666666</v>
      </c>
      <c r="E15" s="50">
        <v>4.1493333333333338</v>
      </c>
      <c r="F15" s="50">
        <v>4.4119999999999999</v>
      </c>
      <c r="G15" s="50">
        <v>2.1693333333333333</v>
      </c>
      <c r="H15" s="50">
        <f t="shared" si="0"/>
        <v>-50.831066787549105</v>
      </c>
      <c r="I15" s="36">
        <f t="shared" ref="I15:I27" si="2">IF(OR(OR(G15=0,F15=0),F15=""),"",(F15/E15-1)*100)</f>
        <v>6.3303341902313459</v>
      </c>
      <c r="J15" s="50">
        <f>IF(G15=0,"",G15/$G$13*100)</f>
        <v>17.648334960407855</v>
      </c>
      <c r="K15" s="36">
        <f t="shared" si="1"/>
        <v>44.332797427652729</v>
      </c>
      <c r="L15" s="18"/>
      <c r="N15" s="23" t="s">
        <v>5</v>
      </c>
      <c r="O15" s="34">
        <f>J15</f>
        <v>17.648334960407855</v>
      </c>
    </row>
    <row r="16" spans="1:15">
      <c r="A16" s="16"/>
      <c r="B16" s="11" t="s">
        <v>27</v>
      </c>
      <c r="C16" s="53">
        <v>0.84066666666666678</v>
      </c>
      <c r="D16" s="53">
        <v>0</v>
      </c>
      <c r="E16" s="53">
        <v>0.72499999999999998</v>
      </c>
      <c r="F16" s="53">
        <v>0.26766666666666666</v>
      </c>
      <c r="G16" s="54">
        <v>0.18266666666666667</v>
      </c>
      <c r="H16" s="28">
        <f t="shared" si="0"/>
        <v>-31.755915317559147</v>
      </c>
      <c r="I16" s="27">
        <f t="shared" si="2"/>
        <v>-63.080459770114942</v>
      </c>
      <c r="J16" s="28">
        <f t="shared" ref="J16:J27" si="3">IF(G16=0,"",G16/$G$13*100)</f>
        <v>1.4860613949452217</v>
      </c>
      <c r="K16" s="27">
        <f t="shared" si="1"/>
        <v>2.689576634512326</v>
      </c>
      <c r="L16" s="18"/>
      <c r="N16" s="23" t="s">
        <v>40</v>
      </c>
      <c r="O16" s="34">
        <f>100-O15</f>
        <v>82.351665039592149</v>
      </c>
    </row>
    <row r="17" spans="1:14">
      <c r="A17" s="16"/>
      <c r="B17" s="11" t="s">
        <v>6</v>
      </c>
      <c r="C17" s="27">
        <v>0.83933333333333338</v>
      </c>
      <c r="D17" s="27">
        <v>0.59399999999999997</v>
      </c>
      <c r="E17" s="27">
        <v>1.1746666666666667</v>
      </c>
      <c r="F17" s="27">
        <v>0.39699999999999996</v>
      </c>
      <c r="G17" s="28">
        <v>0.11066666666666668</v>
      </c>
      <c r="H17" s="28">
        <f t="shared" si="0"/>
        <v>-72.12426532325776</v>
      </c>
      <c r="I17" s="27">
        <f t="shared" si="2"/>
        <v>-66.203178206583431</v>
      </c>
      <c r="J17" s="28">
        <f t="shared" si="3"/>
        <v>0.90031456774053598</v>
      </c>
      <c r="K17" s="27">
        <f t="shared" si="1"/>
        <v>3.9891479099678455</v>
      </c>
      <c r="L17" s="18"/>
    </row>
    <row r="18" spans="1:14">
      <c r="A18" s="16"/>
      <c r="B18" s="11" t="s">
        <v>9</v>
      </c>
      <c r="C18" s="27">
        <v>0.3183333333333333</v>
      </c>
      <c r="D18" s="27">
        <v>0</v>
      </c>
      <c r="E18" s="27">
        <v>0.254</v>
      </c>
      <c r="F18" s="27">
        <v>0</v>
      </c>
      <c r="G18" s="28">
        <v>4.5666666666666668E-2</v>
      </c>
      <c r="H18" s="28" t="str">
        <f t="shared" si="0"/>
        <v/>
      </c>
      <c r="I18" s="27" t="str">
        <f t="shared" si="2"/>
        <v/>
      </c>
      <c r="J18" s="28">
        <f t="shared" si="3"/>
        <v>0.37151534873630543</v>
      </c>
      <c r="K18" s="27" t="str">
        <f t="shared" si="1"/>
        <v/>
      </c>
      <c r="L18" s="18"/>
      <c r="N18" s="171"/>
    </row>
    <row r="19" spans="1:14">
      <c r="A19" s="16"/>
      <c r="B19" s="11" t="s">
        <v>188</v>
      </c>
      <c r="C19" s="27">
        <v>0.38933333333333336</v>
      </c>
      <c r="D19" s="27">
        <v>6.0666666666666667E-2</v>
      </c>
      <c r="E19" s="27">
        <v>0.15966666666666665</v>
      </c>
      <c r="F19" s="27">
        <v>0</v>
      </c>
      <c r="G19" s="28">
        <v>4.3666666666666666E-2</v>
      </c>
      <c r="H19" s="28" t="str">
        <f t="shared" si="0"/>
        <v/>
      </c>
      <c r="I19" s="27"/>
      <c r="J19" s="28">
        <f t="shared" si="3"/>
        <v>0.35524460353617532</v>
      </c>
      <c r="K19" s="27" t="str">
        <f t="shared" si="1"/>
        <v/>
      </c>
      <c r="L19" s="18"/>
      <c r="N19" s="171"/>
    </row>
    <row r="20" spans="1:14">
      <c r="A20" s="16"/>
      <c r="B20" s="11" t="s">
        <v>21</v>
      </c>
      <c r="C20" s="27">
        <v>0.14199999999999999</v>
      </c>
      <c r="D20" s="27">
        <v>0.41533333333333333</v>
      </c>
      <c r="E20" s="27">
        <v>0.60766666666666669</v>
      </c>
      <c r="F20" s="27">
        <v>0</v>
      </c>
      <c r="G20" s="28">
        <v>0</v>
      </c>
      <c r="H20" s="28" t="str">
        <f t="shared" si="0"/>
        <v/>
      </c>
      <c r="I20" s="27" t="str">
        <f t="shared" si="2"/>
        <v/>
      </c>
      <c r="J20" s="28" t="str">
        <f t="shared" si="3"/>
        <v/>
      </c>
      <c r="K20" s="27" t="str">
        <f t="shared" si="1"/>
        <v/>
      </c>
      <c r="L20" s="18"/>
    </row>
    <row r="21" spans="1:14">
      <c r="A21" s="16"/>
      <c r="B21" s="11" t="s">
        <v>22</v>
      </c>
      <c r="C21" s="27">
        <v>0.52100000000000002</v>
      </c>
      <c r="D21" s="27">
        <v>0.11433333333333334</v>
      </c>
      <c r="E21" s="27">
        <v>0.30299999999999999</v>
      </c>
      <c r="F21" s="27">
        <v>0</v>
      </c>
      <c r="G21" s="28">
        <v>0</v>
      </c>
      <c r="H21" s="28" t="str">
        <f t="shared" si="0"/>
        <v/>
      </c>
      <c r="I21" s="27" t="str">
        <f t="shared" si="2"/>
        <v/>
      </c>
      <c r="J21" s="28" t="str">
        <f t="shared" si="3"/>
        <v/>
      </c>
      <c r="K21" s="27" t="str">
        <f t="shared" si="1"/>
        <v/>
      </c>
      <c r="L21" s="18"/>
    </row>
    <row r="22" spans="1:14">
      <c r="A22" s="16"/>
      <c r="B22" s="11" t="s">
        <v>8</v>
      </c>
      <c r="C22" s="27">
        <v>0.16033333333333333</v>
      </c>
      <c r="D22" s="27">
        <v>0</v>
      </c>
      <c r="E22" s="27">
        <v>0.14499999999999999</v>
      </c>
      <c r="F22" s="27">
        <v>0</v>
      </c>
      <c r="G22" s="28">
        <v>0</v>
      </c>
      <c r="H22" s="27" t="str">
        <f t="shared" si="0"/>
        <v/>
      </c>
      <c r="I22" s="27" t="str">
        <f t="shared" si="2"/>
        <v/>
      </c>
      <c r="J22" s="28" t="str">
        <f t="shared" si="3"/>
        <v/>
      </c>
      <c r="K22" s="27" t="str">
        <f t="shared" si="1"/>
        <v/>
      </c>
      <c r="L22" s="18"/>
    </row>
    <row r="23" spans="1:14">
      <c r="A23" s="16"/>
      <c r="B23" s="11" t="s">
        <v>11</v>
      </c>
      <c r="C23" s="27">
        <v>0.16500000000000001</v>
      </c>
      <c r="D23" s="27">
        <v>3.7666666666666668E-2</v>
      </c>
      <c r="E23" s="27">
        <v>6.6000000000000003E-2</v>
      </c>
      <c r="F23" s="27">
        <v>0</v>
      </c>
      <c r="G23" s="28">
        <v>0</v>
      </c>
      <c r="H23" s="27" t="str">
        <f t="shared" si="0"/>
        <v/>
      </c>
      <c r="I23" s="27" t="str">
        <f t="shared" si="2"/>
        <v/>
      </c>
      <c r="J23" s="28" t="str">
        <f t="shared" si="3"/>
        <v/>
      </c>
      <c r="K23" s="27" t="str">
        <f t="shared" si="1"/>
        <v/>
      </c>
      <c r="L23" s="18"/>
    </row>
    <row r="24" spans="1:14">
      <c r="A24" s="16"/>
      <c r="B24" s="11" t="s">
        <v>24</v>
      </c>
      <c r="C24" s="27">
        <v>0.24700000000000003</v>
      </c>
      <c r="D24" s="27">
        <v>8.4666666666666668E-2</v>
      </c>
      <c r="E24" s="27">
        <v>0.38500000000000001</v>
      </c>
      <c r="F24" s="27">
        <v>0</v>
      </c>
      <c r="G24" s="28">
        <v>0</v>
      </c>
      <c r="H24" s="27" t="str">
        <f t="shared" si="0"/>
        <v/>
      </c>
      <c r="I24" s="27" t="str">
        <f t="shared" si="2"/>
        <v/>
      </c>
      <c r="J24" s="28" t="str">
        <f t="shared" si="3"/>
        <v/>
      </c>
      <c r="K24" s="27" t="str">
        <f t="shared" si="1"/>
        <v/>
      </c>
      <c r="L24" s="18"/>
    </row>
    <row r="25" spans="1:14">
      <c r="A25" s="16"/>
      <c r="B25" s="11" t="s">
        <v>20</v>
      </c>
      <c r="C25" s="27">
        <v>0.47766666666666668</v>
      </c>
      <c r="D25" s="27">
        <v>9.3333333333333338E-2</v>
      </c>
      <c r="E25" s="27">
        <v>0</v>
      </c>
      <c r="F25" s="27">
        <v>5.1333333333333335E-2</v>
      </c>
      <c r="G25" s="28">
        <v>0</v>
      </c>
      <c r="H25" s="27" t="str">
        <f t="shared" si="0"/>
        <v/>
      </c>
      <c r="I25" s="27" t="str">
        <f t="shared" si="2"/>
        <v/>
      </c>
      <c r="J25" s="28" t="str">
        <f t="shared" si="3"/>
        <v/>
      </c>
      <c r="K25" s="27">
        <f t="shared" si="1"/>
        <v>0.51580921757770637</v>
      </c>
      <c r="L25" s="18"/>
    </row>
    <row r="26" spans="1:14" s="23" customFormat="1">
      <c r="A26" s="16"/>
      <c r="B26" s="11" t="s">
        <v>25</v>
      </c>
      <c r="C26" s="27">
        <v>2.0393333333333334</v>
      </c>
      <c r="D26" s="27">
        <v>0.23699999999999999</v>
      </c>
      <c r="E26" s="27">
        <v>2.3306666666666662</v>
      </c>
      <c r="F26" s="27">
        <v>0.34433333333333332</v>
      </c>
      <c r="G26" s="28">
        <v>0</v>
      </c>
      <c r="H26" s="27" t="str">
        <f t="shared" si="0"/>
        <v/>
      </c>
      <c r="I26" s="27" t="str">
        <f t="shared" si="2"/>
        <v/>
      </c>
      <c r="J26" s="28" t="str">
        <f t="shared" si="3"/>
        <v/>
      </c>
      <c r="K26" s="27">
        <f t="shared" si="1"/>
        <v>3.4599410503751336</v>
      </c>
      <c r="L26" s="18"/>
      <c r="M26" s="9"/>
    </row>
    <row r="27" spans="1:14" s="23" customFormat="1">
      <c r="A27" s="16"/>
      <c r="B27" s="11" t="s">
        <v>26</v>
      </c>
      <c r="C27" s="27">
        <v>0.77833333333333332</v>
      </c>
      <c r="D27" s="27">
        <v>0.25766666666666665</v>
      </c>
      <c r="E27" s="27">
        <v>1.9880000000000002</v>
      </c>
      <c r="F27" s="27">
        <v>0</v>
      </c>
      <c r="G27" s="28">
        <v>0</v>
      </c>
      <c r="H27" s="27" t="str">
        <f t="shared" si="0"/>
        <v/>
      </c>
      <c r="I27" s="27" t="str">
        <f t="shared" si="2"/>
        <v/>
      </c>
      <c r="J27" s="28" t="str">
        <f t="shared" si="3"/>
        <v/>
      </c>
      <c r="K27" s="27" t="str">
        <f t="shared" si="1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3025.9953333333337</v>
      </c>
      <c r="D13" s="26">
        <v>3170.4273333333335</v>
      </c>
      <c r="E13" s="26">
        <v>3165.3323333333333</v>
      </c>
      <c r="F13" s="26">
        <v>3531.3209999999999</v>
      </c>
      <c r="G13" s="26">
        <v>3622.253666666667</v>
      </c>
      <c r="H13" s="28">
        <f t="shared" ref="H13:H27" si="0">IF(OR(OR(G13=0,F13=0),G13=""),"",(G13/F13-1)*100)</f>
        <v>2.5750325916751082</v>
      </c>
      <c r="I13" s="27">
        <f>IF(OR(OR(G13=0,F13=0),F13=""),"",(F13/E13-1)*100)</f>
        <v>11.562408876076935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2925.9676666666669</v>
      </c>
      <c r="D14" s="25">
        <f>D13-SUM(D15:D27)</f>
        <v>3088.1336666666671</v>
      </c>
      <c r="E14" s="25">
        <f>E13-SUM(E15:E27)</f>
        <v>3080.7113333333332</v>
      </c>
      <c r="F14" s="25">
        <f>F13-SUM(F15:F27)</f>
        <v>3450.5520000000001</v>
      </c>
      <c r="G14" s="26">
        <f>G13-SUM(G15:G27)</f>
        <v>3530.1153333333336</v>
      </c>
      <c r="H14" s="28">
        <f t="shared" si="0"/>
        <v>2.3058146445360972</v>
      </c>
      <c r="I14" s="27">
        <f>IF(OR(OR(G14=0,F14=0),F14=""),"",(F14/E14-1)*100)</f>
        <v>12.005041259951454</v>
      </c>
      <c r="J14" s="28">
        <f t="shared" si="1"/>
        <v>97.456325762570842</v>
      </c>
      <c r="K14" s="27">
        <f t="shared" si="2"/>
        <v>97.712782270430822</v>
      </c>
      <c r="L14" s="18"/>
    </row>
    <row r="15" spans="1:15">
      <c r="A15" s="16"/>
      <c r="B15" s="12" t="s">
        <v>5</v>
      </c>
      <c r="C15" s="109">
        <v>36.344333333333331</v>
      </c>
      <c r="D15" s="109">
        <v>24.913666666666668</v>
      </c>
      <c r="E15" s="109">
        <v>24.335333333333335</v>
      </c>
      <c r="F15" s="109">
        <v>13.338999999999999</v>
      </c>
      <c r="G15" s="109">
        <v>23.674333333333333</v>
      </c>
      <c r="H15" s="50">
        <f t="shared" si="0"/>
        <v>77.482070120198941</v>
      </c>
      <c r="I15" s="36">
        <f t="shared" ref="I15:I27" si="3">IF(OR(OR(G15=0,F15=0),F15=""),"",(F15/E15-1)*100)</f>
        <v>-45.186696983809561</v>
      </c>
      <c r="J15" s="50">
        <f t="shared" si="1"/>
        <v>0.6535802158527273</v>
      </c>
      <c r="K15" s="36">
        <f t="shared" si="2"/>
        <v>0.3777339981270465</v>
      </c>
      <c r="L15" s="18"/>
      <c r="N15" s="23" t="s">
        <v>5</v>
      </c>
      <c r="O15" s="170">
        <f>J15</f>
        <v>0.6535802158527273</v>
      </c>
    </row>
    <row r="16" spans="1:15">
      <c r="A16" s="16"/>
      <c r="B16" s="11" t="s">
        <v>25</v>
      </c>
      <c r="C16" s="55">
        <v>14.609</v>
      </c>
      <c r="D16" s="55">
        <v>10.88</v>
      </c>
      <c r="E16" s="55">
        <v>12.707999999999998</v>
      </c>
      <c r="F16" s="55">
        <v>13.778666666666666</v>
      </c>
      <c r="G16" s="56">
        <v>13.836999999999998</v>
      </c>
      <c r="H16" s="28">
        <f t="shared" si="0"/>
        <v>0.42335978323977397</v>
      </c>
      <c r="I16" s="27">
        <f t="shared" si="3"/>
        <v>8.4251390200398735</v>
      </c>
      <c r="J16" s="28">
        <f t="shared" si="1"/>
        <v>0.38199975135185166</v>
      </c>
      <c r="K16" s="27">
        <f t="shared" si="2"/>
        <v>0.39018448525825505</v>
      </c>
      <c r="L16" s="18"/>
      <c r="N16" s="23" t="s">
        <v>40</v>
      </c>
      <c r="O16" s="170">
        <f>100-O15</f>
        <v>99.346419784147272</v>
      </c>
    </row>
    <row r="17" spans="1:14">
      <c r="A17" s="16"/>
      <c r="B17" s="11" t="s">
        <v>21</v>
      </c>
      <c r="C17" s="25">
        <v>5.1866666666666665</v>
      </c>
      <c r="D17" s="25">
        <v>6.2326666666666668</v>
      </c>
      <c r="E17" s="25">
        <v>7.823666666666667</v>
      </c>
      <c r="F17" s="25">
        <v>10.512</v>
      </c>
      <c r="G17" s="26">
        <v>10.220666666666668</v>
      </c>
      <c r="H17" s="28">
        <f t="shared" si="0"/>
        <v>-2.7714358193810185</v>
      </c>
      <c r="I17" s="27">
        <f t="shared" si="3"/>
        <v>34.361552554215848</v>
      </c>
      <c r="J17" s="28">
        <f t="shared" si="1"/>
        <v>0.282163194718279</v>
      </c>
      <c r="K17" s="27">
        <f t="shared" si="2"/>
        <v>0.29767897056087511</v>
      </c>
      <c r="L17" s="18"/>
    </row>
    <row r="18" spans="1:14">
      <c r="A18" s="16"/>
      <c r="B18" s="11" t="s">
        <v>26</v>
      </c>
      <c r="C18" s="25">
        <v>6.8573333333333339</v>
      </c>
      <c r="D18" s="25">
        <v>11.220333333333334</v>
      </c>
      <c r="E18" s="25">
        <v>9.322000000000001</v>
      </c>
      <c r="F18" s="25">
        <v>10.811999999999999</v>
      </c>
      <c r="G18" s="26">
        <v>6.5430000000000001</v>
      </c>
      <c r="H18" s="28">
        <f t="shared" si="0"/>
        <v>-39.483906770255274</v>
      </c>
      <c r="I18" s="27">
        <f t="shared" si="3"/>
        <v>15.983694486161749</v>
      </c>
      <c r="J18" s="28">
        <f t="shared" si="1"/>
        <v>0.18063340124992164</v>
      </c>
      <c r="K18" s="27">
        <f t="shared" si="2"/>
        <v>0.30617437497185895</v>
      </c>
      <c r="L18" s="18"/>
    </row>
    <row r="19" spans="1:14">
      <c r="A19" s="16"/>
      <c r="B19" s="11" t="s">
        <v>8</v>
      </c>
      <c r="C19" s="25">
        <v>5.3396666666666661</v>
      </c>
      <c r="D19" s="25">
        <v>4.7690000000000001</v>
      </c>
      <c r="E19" s="25">
        <v>4.3869999999999996</v>
      </c>
      <c r="F19" s="25">
        <v>5.6713333333333331</v>
      </c>
      <c r="G19" s="26">
        <v>6.4853333333333341</v>
      </c>
      <c r="H19" s="28">
        <f t="shared" si="0"/>
        <v>14.352885858704623</v>
      </c>
      <c r="I19" s="27">
        <f t="shared" si="3"/>
        <v>29.275890889750023</v>
      </c>
      <c r="J19" s="28">
        <f t="shared" si="1"/>
        <v>0.17904139053026014</v>
      </c>
      <c r="K19" s="27">
        <f t="shared" si="2"/>
        <v>0.16060090072053301</v>
      </c>
      <c r="L19" s="18"/>
    </row>
    <row r="20" spans="1:14">
      <c r="A20" s="16"/>
      <c r="B20" s="11" t="s">
        <v>24</v>
      </c>
      <c r="C20" s="25">
        <v>6.649</v>
      </c>
      <c r="D20" s="25">
        <v>4.796666666666666</v>
      </c>
      <c r="E20" s="25">
        <v>3.8520000000000003</v>
      </c>
      <c r="F20" s="25">
        <v>5.6293333333333324</v>
      </c>
      <c r="G20" s="26">
        <v>5.8860000000000001</v>
      </c>
      <c r="H20" s="28">
        <f t="shared" si="0"/>
        <v>4.5594504973946126</v>
      </c>
      <c r="I20" s="27">
        <f t="shared" si="3"/>
        <v>46.140533056420871</v>
      </c>
      <c r="J20" s="28">
        <f t="shared" si="1"/>
        <v>0.16249552189470257</v>
      </c>
      <c r="K20" s="27">
        <f t="shared" si="2"/>
        <v>0.15941154410299524</v>
      </c>
      <c r="L20" s="18"/>
    </row>
    <row r="21" spans="1:14">
      <c r="A21" s="16"/>
      <c r="B21" s="11" t="s">
        <v>27</v>
      </c>
      <c r="C21" s="25">
        <v>6.1983333333333333</v>
      </c>
      <c r="D21" s="25">
        <v>4.5270000000000001</v>
      </c>
      <c r="E21" s="25">
        <v>5.4936666666666669</v>
      </c>
      <c r="F21" s="25">
        <v>3.16</v>
      </c>
      <c r="G21" s="26">
        <v>5.512666666666667</v>
      </c>
      <c r="H21" s="28">
        <f t="shared" si="0"/>
        <v>74.451476793248943</v>
      </c>
      <c r="I21" s="27">
        <f t="shared" si="3"/>
        <v>-42.479218494023421</v>
      </c>
      <c r="J21" s="28">
        <f t="shared" si="1"/>
        <v>0.15218886290036196</v>
      </c>
      <c r="K21" s="27">
        <f t="shared" si="2"/>
        <v>8.9484926462363529E-2</v>
      </c>
      <c r="L21" s="18"/>
    </row>
    <row r="22" spans="1:14">
      <c r="A22" s="16"/>
      <c r="B22" s="11" t="s">
        <v>22</v>
      </c>
      <c r="C22" s="25">
        <v>3.7070000000000003</v>
      </c>
      <c r="D22" s="25">
        <v>2.454333333333333</v>
      </c>
      <c r="E22" s="25">
        <v>2.9653333333333336</v>
      </c>
      <c r="F22" s="25">
        <v>4.363666666666667</v>
      </c>
      <c r="G22" s="26">
        <v>4.7733333333333334</v>
      </c>
      <c r="H22" s="28">
        <f t="shared" si="0"/>
        <v>9.3881292491024393</v>
      </c>
      <c r="I22" s="27">
        <f t="shared" si="3"/>
        <v>47.156025179856108</v>
      </c>
      <c r="J22" s="28">
        <f>IF(G22=0,"",G22/$G$13*100)</f>
        <v>0.13177799714192664</v>
      </c>
      <c r="K22" s="27">
        <f t="shared" si="2"/>
        <v>0.12357037682687773</v>
      </c>
      <c r="L22" s="18"/>
    </row>
    <row r="23" spans="1:14">
      <c r="A23" s="16"/>
      <c r="B23" s="11" t="s">
        <v>20</v>
      </c>
      <c r="C23" s="25">
        <v>3.5253333333333337</v>
      </c>
      <c r="D23" s="25">
        <v>3.3940000000000001</v>
      </c>
      <c r="E23" s="25">
        <v>3.5640000000000001</v>
      </c>
      <c r="F23" s="25">
        <v>3.6326666666666667</v>
      </c>
      <c r="G23" s="26">
        <v>3.5326666666666662</v>
      </c>
      <c r="H23" s="28">
        <f t="shared" si="0"/>
        <v>-2.7527986786566538</v>
      </c>
      <c r="I23" s="27">
        <f t="shared" si="3"/>
        <v>1.926674148896379</v>
      </c>
      <c r="J23" s="28">
        <f t="shared" si="1"/>
        <v>9.7526760733948212E-2</v>
      </c>
      <c r="K23" s="27">
        <f t="shared" si="2"/>
        <v>0.10286990807878034</v>
      </c>
      <c r="L23" s="18"/>
    </row>
    <row r="24" spans="1:14">
      <c r="A24" s="16"/>
      <c r="B24" s="11" t="s">
        <v>23</v>
      </c>
      <c r="C24" s="25">
        <v>2.6983333333333337</v>
      </c>
      <c r="D24" s="25">
        <v>2.9313333333333333</v>
      </c>
      <c r="E24" s="25">
        <v>2.4120000000000004</v>
      </c>
      <c r="F24" s="25">
        <v>3.0603333333333338</v>
      </c>
      <c r="G24" s="26">
        <v>3.4043333333333337</v>
      </c>
      <c r="H24" s="28">
        <f t="shared" si="0"/>
        <v>11.240605598518671</v>
      </c>
      <c r="I24" s="27">
        <f t="shared" si="3"/>
        <v>26.87949143173023</v>
      </c>
      <c r="J24" s="28">
        <f t="shared" si="1"/>
        <v>9.3983846704643631E-2</v>
      </c>
      <c r="K24" s="27">
        <f t="shared" si="2"/>
        <v>8.6662564330270003E-2</v>
      </c>
      <c r="L24" s="18"/>
    </row>
    <row r="25" spans="1:14">
      <c r="A25" s="16"/>
      <c r="B25" s="11" t="s">
        <v>6</v>
      </c>
      <c r="C25" s="25">
        <v>5.1749999999999998</v>
      </c>
      <c r="D25" s="25">
        <v>3.2620000000000005</v>
      </c>
      <c r="E25" s="25">
        <v>3.664333333333333</v>
      </c>
      <c r="F25" s="25">
        <v>2.4369999999999998</v>
      </c>
      <c r="G25" s="26">
        <v>3.0806666666666662</v>
      </c>
      <c r="H25" s="28">
        <f t="shared" si="0"/>
        <v>26.412255505402804</v>
      </c>
      <c r="I25" s="27">
        <f t="shared" si="3"/>
        <v>-33.49404166287637</v>
      </c>
      <c r="J25" s="28">
        <f t="shared" si="1"/>
        <v>8.5048341451514381E-2</v>
      </c>
      <c r="K25" s="27">
        <f t="shared" si="2"/>
        <v>6.9011001831892377E-2</v>
      </c>
      <c r="L25" s="18"/>
    </row>
    <row r="26" spans="1:14">
      <c r="A26" s="16"/>
      <c r="B26" s="11" t="s">
        <v>11</v>
      </c>
      <c r="C26" s="25">
        <v>1.5863333333333334</v>
      </c>
      <c r="D26" s="25">
        <v>0.93666666666666665</v>
      </c>
      <c r="E26" s="25">
        <v>1.9390000000000001</v>
      </c>
      <c r="F26" s="25">
        <v>1.8906666666666665</v>
      </c>
      <c r="G26" s="26">
        <v>2.81</v>
      </c>
      <c r="H26" s="28">
        <f t="shared" si="0"/>
        <v>48.624823695345576</v>
      </c>
      <c r="I26" s="27">
        <f t="shared" si="3"/>
        <v>-2.4926938284339117</v>
      </c>
      <c r="J26" s="28">
        <f t="shared" si="1"/>
        <v>7.7576013680617423E-2</v>
      </c>
      <c r="K26" s="27">
        <f t="shared" si="2"/>
        <v>5.3539926465667284E-2</v>
      </c>
      <c r="L26" s="18"/>
    </row>
    <row r="27" spans="1:14">
      <c r="A27" s="16"/>
      <c r="B27" s="11" t="s">
        <v>9</v>
      </c>
      <c r="C27" s="25">
        <v>2.1513333333333335</v>
      </c>
      <c r="D27" s="25">
        <v>1.976</v>
      </c>
      <c r="E27" s="25">
        <v>2.154666666666667</v>
      </c>
      <c r="F27" s="25">
        <v>2.4823333333333335</v>
      </c>
      <c r="G27" s="26">
        <v>2.3783333333333334</v>
      </c>
      <c r="H27" s="28">
        <f t="shared" si="0"/>
        <v>-4.1896065529743565</v>
      </c>
      <c r="I27" s="27">
        <f t="shared" si="3"/>
        <v>15.207301980198018</v>
      </c>
      <c r="J27" s="28">
        <f t="shared" si="1"/>
        <v>6.565893921841108E-2</v>
      </c>
      <c r="K27" s="27">
        <f t="shared" si="2"/>
        <v>7.0294751831774388E-2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177.46533333333332</v>
      </c>
      <c r="D13" s="26">
        <v>149.18799999999999</v>
      </c>
      <c r="E13" s="26">
        <v>182.28899999999999</v>
      </c>
      <c r="F13" s="26">
        <v>198.90633333333335</v>
      </c>
      <c r="G13" s="26">
        <v>198.19466666666665</v>
      </c>
      <c r="H13" s="28">
        <f t="shared" ref="H13:H27" si="0">IF(OR(OR(G13=0,F13=0),G13=""),"",(G13/F13-1)*100)</f>
        <v>-0.35778984748267018</v>
      </c>
      <c r="I13" s="27">
        <f>IF(OR(OR(G13=0,F13=0),F13=""),"",(F13/E13-1)*100)</f>
        <v>9.1159276387128951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159.43966666666665</v>
      </c>
      <c r="D14" s="25">
        <f>D13-SUM(D15:D27)</f>
        <v>117.43466666666666</v>
      </c>
      <c r="E14" s="25">
        <f>E13-SUM(E15:E27)</f>
        <v>157.821</v>
      </c>
      <c r="F14" s="25">
        <f>F13-SUM(F15:F27)</f>
        <v>170.44766666666669</v>
      </c>
      <c r="G14" s="26">
        <f>G13-SUM(G15:G27)</f>
        <v>162.50366666666665</v>
      </c>
      <c r="H14" s="28">
        <f t="shared" si="0"/>
        <v>-4.6606680838498065</v>
      </c>
      <c r="I14" s="27">
        <f>IF(OR(OR(G14=0,F14=0),F14=""),"",(F14/E14-1)*100)</f>
        <v>8.0006251808483633</v>
      </c>
      <c r="J14" s="28">
        <f t="shared" si="1"/>
        <v>81.991947311061182</v>
      </c>
      <c r="K14" s="27">
        <f t="shared" si="2"/>
        <v>85.69242809429565</v>
      </c>
      <c r="L14" s="18"/>
    </row>
    <row r="15" spans="1:15">
      <c r="A15" s="16"/>
      <c r="B15" s="12" t="s">
        <v>5</v>
      </c>
      <c r="C15" s="109">
        <v>7.3619999999999992</v>
      </c>
      <c r="D15" s="109">
        <v>21.958333333333332</v>
      </c>
      <c r="E15" s="109">
        <v>16.144666666666666</v>
      </c>
      <c r="F15" s="109">
        <v>15.446</v>
      </c>
      <c r="G15" s="109">
        <v>21.064666666666668</v>
      </c>
      <c r="H15" s="50">
        <f t="shared" si="0"/>
        <v>36.376192325952793</v>
      </c>
      <c r="I15" s="36">
        <f t="shared" ref="I15:I27" si="3">IF(OR(OR(G15=0,F15=0),F15=""),"",(F15/E15-1)*100)</f>
        <v>-4.3275385060081772</v>
      </c>
      <c r="J15" s="50">
        <f t="shared" si="1"/>
        <v>10.628271194650379</v>
      </c>
      <c r="K15" s="36">
        <f t="shared" si="2"/>
        <v>7.7654641464407854</v>
      </c>
      <c r="L15" s="18"/>
      <c r="N15" s="23" t="s">
        <v>5</v>
      </c>
      <c r="O15" s="34">
        <f>J15</f>
        <v>10.628271194650379</v>
      </c>
    </row>
    <row r="16" spans="1:15">
      <c r="A16" s="16"/>
      <c r="B16" s="11" t="s">
        <v>26</v>
      </c>
      <c r="C16" s="55">
        <v>0.86399999999999988</v>
      </c>
      <c r="D16" s="55">
        <v>0.64500000000000002</v>
      </c>
      <c r="E16" s="55">
        <v>0</v>
      </c>
      <c r="F16" s="55">
        <v>1.1693333333333333</v>
      </c>
      <c r="G16" s="56">
        <v>3.7050000000000001</v>
      </c>
      <c r="H16" s="28">
        <f t="shared" si="0"/>
        <v>216.84720638540477</v>
      </c>
      <c r="I16" s="27"/>
      <c r="J16" s="28">
        <f t="shared" si="1"/>
        <v>1.8693742179406108</v>
      </c>
      <c r="K16" s="27">
        <f t="shared" si="2"/>
        <v>0.58788139811200912</v>
      </c>
      <c r="L16" s="18"/>
      <c r="N16" s="23" t="s">
        <v>40</v>
      </c>
      <c r="O16" s="34">
        <f>100-O15</f>
        <v>89.371728805349619</v>
      </c>
    </row>
    <row r="17" spans="1:14">
      <c r="A17" s="16"/>
      <c r="B17" s="11" t="s">
        <v>25</v>
      </c>
      <c r="C17" s="25">
        <v>0.93666666666666665</v>
      </c>
      <c r="D17" s="25">
        <v>1.4933333333333332</v>
      </c>
      <c r="E17" s="25">
        <v>0.52766666666666662</v>
      </c>
      <c r="F17" s="25">
        <v>2.8490000000000002</v>
      </c>
      <c r="G17" s="26">
        <v>2.6476666666666668</v>
      </c>
      <c r="H17" s="28">
        <f t="shared" si="0"/>
        <v>-7.0668070668070682</v>
      </c>
      <c r="I17" s="27">
        <f t="shared" si="3"/>
        <v>439.92419456727737</v>
      </c>
      <c r="J17" s="28">
        <f t="shared" si="1"/>
        <v>1.3358919849844599</v>
      </c>
      <c r="K17" s="27">
        <f t="shared" si="2"/>
        <v>1.4323324713977601</v>
      </c>
      <c r="L17" s="18"/>
    </row>
    <row r="18" spans="1:14">
      <c r="A18" s="16"/>
      <c r="B18" s="11" t="s">
        <v>6</v>
      </c>
      <c r="C18" s="25">
        <v>1.0766666666666667</v>
      </c>
      <c r="D18" s="25">
        <v>1.9096666666666664</v>
      </c>
      <c r="E18" s="25">
        <v>0.96166666666666656</v>
      </c>
      <c r="F18" s="25">
        <v>1.5273333333333332</v>
      </c>
      <c r="G18" s="26">
        <v>1.8326666666666667</v>
      </c>
      <c r="H18" s="28">
        <f t="shared" si="0"/>
        <v>19.991270187690979</v>
      </c>
      <c r="I18" s="27">
        <f t="shared" si="3"/>
        <v>58.821490467937608</v>
      </c>
      <c r="J18" s="28">
        <f t="shared" si="1"/>
        <v>0.92468011248200443</v>
      </c>
      <c r="K18" s="27">
        <f t="shared" si="2"/>
        <v>0.76786561178712243</v>
      </c>
      <c r="L18" s="18"/>
    </row>
    <row r="19" spans="1:14">
      <c r="A19" s="16"/>
      <c r="B19" s="11" t="s">
        <v>21</v>
      </c>
      <c r="C19" s="25">
        <v>1.7423333333333335</v>
      </c>
      <c r="D19" s="25">
        <v>0.83333333333333337</v>
      </c>
      <c r="E19" s="25">
        <v>1.6266666666666667</v>
      </c>
      <c r="F19" s="25">
        <v>2.1796666666666664</v>
      </c>
      <c r="G19" s="26">
        <v>1.5563333333333331</v>
      </c>
      <c r="H19" s="28">
        <f t="shared" si="0"/>
        <v>-28.597644899831774</v>
      </c>
      <c r="I19" s="27">
        <f t="shared" si="3"/>
        <v>33.995901639344254</v>
      </c>
      <c r="J19" s="28">
        <f t="shared" si="1"/>
        <v>0.78525490090550698</v>
      </c>
      <c r="K19" s="27">
        <f t="shared" si="2"/>
        <v>1.0958256733906577</v>
      </c>
      <c r="L19" s="18"/>
    </row>
    <row r="20" spans="1:14">
      <c r="A20" s="16"/>
      <c r="B20" s="11" t="s">
        <v>22</v>
      </c>
      <c r="C20" s="25">
        <v>2.7363333333333331</v>
      </c>
      <c r="D20" s="25">
        <v>1.3463333333333336</v>
      </c>
      <c r="E20" s="25">
        <v>1.8853333333333335</v>
      </c>
      <c r="F20" s="25">
        <v>1.704666666666667</v>
      </c>
      <c r="G20" s="26">
        <v>1.2503333333333333</v>
      </c>
      <c r="H20" s="28">
        <f t="shared" si="0"/>
        <v>-26.652326945639437</v>
      </c>
      <c r="I20" s="27">
        <f t="shared" si="3"/>
        <v>-9.5827439886845731</v>
      </c>
      <c r="J20" s="28">
        <f t="shared" si="1"/>
        <v>0.6308612408002906</v>
      </c>
      <c r="K20" s="27">
        <f t="shared" si="2"/>
        <v>0.85701980329099636</v>
      </c>
      <c r="L20" s="18"/>
    </row>
    <row r="21" spans="1:14">
      <c r="A21" s="16"/>
      <c r="B21" s="11" t="s">
        <v>20</v>
      </c>
      <c r="C21" s="25">
        <v>0.624</v>
      </c>
      <c r="D21" s="25">
        <v>0.90433333333333332</v>
      </c>
      <c r="E21" s="25">
        <v>1.1236666666666666</v>
      </c>
      <c r="F21" s="25">
        <v>1.5049999999999999</v>
      </c>
      <c r="G21" s="26">
        <v>1.1623333333333334</v>
      </c>
      <c r="H21" s="28">
        <f t="shared" si="0"/>
        <v>-22.768549280177176</v>
      </c>
      <c r="I21" s="27">
        <f t="shared" si="3"/>
        <v>33.936517353900932</v>
      </c>
      <c r="J21" s="28">
        <f t="shared" si="1"/>
        <v>0.5864604496589213</v>
      </c>
      <c r="K21" s="27">
        <f t="shared" si="2"/>
        <v>0.75663754631576996</v>
      </c>
      <c r="L21" s="18"/>
    </row>
    <row r="22" spans="1:14">
      <c r="A22" s="16"/>
      <c r="B22" s="11" t="s">
        <v>27</v>
      </c>
      <c r="C22" s="25">
        <v>0.7363333333333334</v>
      </c>
      <c r="D22" s="25">
        <v>0.70366666666666655</v>
      </c>
      <c r="E22" s="25">
        <v>0.81133333333333335</v>
      </c>
      <c r="F22" s="25">
        <v>0.80766666666666664</v>
      </c>
      <c r="G22" s="26">
        <v>0.6256666666666667</v>
      </c>
      <c r="H22" s="28">
        <f t="shared" si="0"/>
        <v>-22.534048699958721</v>
      </c>
      <c r="I22" s="27">
        <f t="shared" si="3"/>
        <v>-0.45193097781430769</v>
      </c>
      <c r="J22" s="28">
        <f t="shared" si="1"/>
        <v>0.31568289762253954</v>
      </c>
      <c r="K22" s="27">
        <f t="shared" si="2"/>
        <v>0.40605377070279303</v>
      </c>
      <c r="L22" s="18"/>
    </row>
    <row r="23" spans="1:14">
      <c r="A23" s="16"/>
      <c r="B23" s="11" t="s">
        <v>24</v>
      </c>
      <c r="C23" s="25">
        <v>0.32433333333333331</v>
      </c>
      <c r="D23" s="25">
        <v>0.40199999999999997</v>
      </c>
      <c r="E23" s="25">
        <v>0.41366666666666663</v>
      </c>
      <c r="F23" s="25">
        <v>0.23700000000000002</v>
      </c>
      <c r="G23" s="26">
        <v>0.50433333333333341</v>
      </c>
      <c r="H23" s="28">
        <f t="shared" si="0"/>
        <v>112.7988748241913</v>
      </c>
      <c r="I23" s="27">
        <f t="shared" si="3"/>
        <v>-42.707493956486701</v>
      </c>
      <c r="J23" s="28">
        <f t="shared" si="1"/>
        <v>0.25446362498822717</v>
      </c>
      <c r="K23" s="27">
        <f t="shared" si="2"/>
        <v>0.11915156044972591</v>
      </c>
      <c r="L23" s="18"/>
    </row>
    <row r="24" spans="1:14">
      <c r="A24" s="16"/>
      <c r="B24" s="11" t="s">
        <v>23</v>
      </c>
      <c r="C24" s="25">
        <v>0.11333333333333333</v>
      </c>
      <c r="D24" s="25">
        <v>0.248</v>
      </c>
      <c r="E24" s="25">
        <v>0.27033333333333331</v>
      </c>
      <c r="F24" s="25">
        <v>0.23533333333333331</v>
      </c>
      <c r="G24" s="26">
        <v>0.5013333333333333</v>
      </c>
      <c r="H24" s="28">
        <f t="shared" si="0"/>
        <v>113.03116147308781</v>
      </c>
      <c r="I24" s="27">
        <f t="shared" si="3"/>
        <v>-12.946979038224416</v>
      </c>
      <c r="J24" s="28">
        <f t="shared" si="1"/>
        <v>0.25294996165386219</v>
      </c>
      <c r="K24" s="27">
        <f t="shared" si="2"/>
        <v>0.11831364511604286</v>
      </c>
      <c r="L24" s="18"/>
    </row>
    <row r="25" spans="1:14">
      <c r="A25" s="16"/>
      <c r="B25" s="11" t="s">
        <v>9</v>
      </c>
      <c r="C25" s="25">
        <v>0.38566666666666666</v>
      </c>
      <c r="D25" s="25">
        <v>0.502</v>
      </c>
      <c r="E25" s="25">
        <v>0.21966666666666668</v>
      </c>
      <c r="F25" s="25">
        <v>0.33666666666666667</v>
      </c>
      <c r="G25" s="26">
        <v>0.39833333333333326</v>
      </c>
      <c r="H25" s="28">
        <f t="shared" si="0"/>
        <v>18.316831683168289</v>
      </c>
      <c r="I25" s="27">
        <f t="shared" si="3"/>
        <v>53.26251896813352</v>
      </c>
      <c r="J25" s="28">
        <f t="shared" si="1"/>
        <v>0.20098085384066844</v>
      </c>
      <c r="K25" s="27">
        <f t="shared" si="2"/>
        <v>0.16925889740397071</v>
      </c>
      <c r="L25" s="18"/>
    </row>
    <row r="26" spans="1:14">
      <c r="A26" s="16"/>
      <c r="B26" s="11" t="s">
        <v>8</v>
      </c>
      <c r="C26" s="25">
        <v>1.1239999999999999</v>
      </c>
      <c r="D26" s="25">
        <v>0.59699999999999998</v>
      </c>
      <c r="E26" s="25">
        <v>0.18033333333333335</v>
      </c>
      <c r="F26" s="25">
        <v>0.39233333333333337</v>
      </c>
      <c r="G26" s="26">
        <v>0.38799999999999996</v>
      </c>
      <c r="H26" s="28">
        <f t="shared" si="0"/>
        <v>-1.1045029736618694</v>
      </c>
      <c r="I26" s="27">
        <f t="shared" si="3"/>
        <v>117.56007393715345</v>
      </c>
      <c r="J26" s="28">
        <f t="shared" si="1"/>
        <v>0.19576712457785608</v>
      </c>
      <c r="K26" s="27">
        <f t="shared" si="2"/>
        <v>0.19724526954898372</v>
      </c>
      <c r="L26" s="18"/>
    </row>
    <row r="27" spans="1:14" s="23" customFormat="1">
      <c r="A27" s="16"/>
      <c r="B27" s="11" t="s">
        <v>11</v>
      </c>
      <c r="C27" s="25">
        <v>0</v>
      </c>
      <c r="D27" s="25">
        <v>0.21033333333333334</v>
      </c>
      <c r="E27" s="25">
        <v>0.30299999999999999</v>
      </c>
      <c r="F27" s="25">
        <v>6.8666666666666668E-2</v>
      </c>
      <c r="G27" s="26">
        <v>5.4333333333333338E-2</v>
      </c>
      <c r="H27" s="28">
        <f t="shared" si="0"/>
        <v>-20.873786407766982</v>
      </c>
      <c r="I27" s="27">
        <f t="shared" si="3"/>
        <v>-77.337733773377337</v>
      </c>
      <c r="J27" s="28">
        <f t="shared" si="1"/>
        <v>2.7414124833497037E-2</v>
      </c>
      <c r="K27" s="27">
        <f t="shared" si="2"/>
        <v>3.4522111747740558E-2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2131.3960000000002</v>
      </c>
      <c r="D13" s="26">
        <v>2410.0693333333334</v>
      </c>
      <c r="E13" s="26">
        <v>2395.5016666666666</v>
      </c>
      <c r="F13" s="26">
        <v>2520.7516666666666</v>
      </c>
      <c r="G13" s="26">
        <v>2593.1730000000002</v>
      </c>
      <c r="H13" s="28">
        <f t="shared" ref="H13:H27" si="0">IF(OR(OR(G13=0,F13=0),G13=""),"",(G13/F13-1)*100)</f>
        <v>2.8730054725740084</v>
      </c>
      <c r="I13" s="27">
        <f>IF(OR(OR(G13=0,F13=0),F13=""),"",(F13/E13-1)*100)</f>
        <v>5.2285499001253122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649.85300000000007</v>
      </c>
      <c r="D14" s="25">
        <f>D13-SUM(D15:D27)</f>
        <v>750.87733333333381</v>
      </c>
      <c r="E14" s="25">
        <f>E13-SUM(E15:E27)</f>
        <v>766.94333333333316</v>
      </c>
      <c r="F14" s="25">
        <f>F13-SUM(F15:F27)</f>
        <v>894.09033333333332</v>
      </c>
      <c r="G14" s="26">
        <f>G13-SUM(G15:G27)</f>
        <v>911.60933333333332</v>
      </c>
      <c r="H14" s="28">
        <f t="shared" si="0"/>
        <v>1.9594216990005853</v>
      </c>
      <c r="I14" s="27">
        <f>IF(OR(OR(G14=0,F14=0),F14=""),"",(F14/E14-1)*100)</f>
        <v>16.578408661222287</v>
      </c>
      <c r="J14" s="28">
        <f t="shared" si="1"/>
        <v>35.154204263785452</v>
      </c>
      <c r="K14" s="27">
        <f t="shared" si="2"/>
        <v>35.469195365668043</v>
      </c>
      <c r="L14" s="18"/>
    </row>
    <row r="15" spans="1:15">
      <c r="A15" s="16"/>
      <c r="B15" s="12" t="s">
        <v>5</v>
      </c>
      <c r="C15" s="109">
        <v>547.82500000000005</v>
      </c>
      <c r="D15" s="109">
        <v>577.19500000000005</v>
      </c>
      <c r="E15" s="109">
        <v>599.19899999999996</v>
      </c>
      <c r="F15" s="109">
        <v>608.18133333333344</v>
      </c>
      <c r="G15" s="109">
        <v>654.81666666666672</v>
      </c>
      <c r="H15" s="50">
        <f t="shared" si="0"/>
        <v>7.6679981409053299</v>
      </c>
      <c r="I15" s="36">
        <f t="shared" ref="I15:I27" si="3">IF(OR(OR(G15=0,F15=0),F15=""),"",(F15/E15-1)*100)</f>
        <v>1.4990567963787393</v>
      </c>
      <c r="J15" s="50">
        <f t="shared" si="1"/>
        <v>25.251561182638671</v>
      </c>
      <c r="K15" s="36">
        <f t="shared" si="2"/>
        <v>24.126983287392456</v>
      </c>
      <c r="L15" s="18"/>
      <c r="N15" s="23" t="s">
        <v>5</v>
      </c>
      <c r="O15" s="34">
        <f>J15</f>
        <v>25.251561182638671</v>
      </c>
    </row>
    <row r="16" spans="1:15">
      <c r="A16" s="16"/>
      <c r="B16" s="11" t="s">
        <v>25</v>
      </c>
      <c r="C16" s="55">
        <v>305.73966666666666</v>
      </c>
      <c r="D16" s="55">
        <v>356.83300000000003</v>
      </c>
      <c r="E16" s="55">
        <v>340.29333333333335</v>
      </c>
      <c r="F16" s="55">
        <v>332.84333333333331</v>
      </c>
      <c r="G16" s="56">
        <v>344.21266666666662</v>
      </c>
      <c r="H16" s="28">
        <f t="shared" si="0"/>
        <v>3.4158212572481528</v>
      </c>
      <c r="I16" s="27">
        <f t="shared" si="3"/>
        <v>-2.1892876733798472</v>
      </c>
      <c r="J16" s="28">
        <f t="shared" si="1"/>
        <v>13.273802660550091</v>
      </c>
      <c r="K16" s="27">
        <f t="shared" si="2"/>
        <v>13.204130249508909</v>
      </c>
      <c r="L16" s="18"/>
      <c r="N16" s="23" t="s">
        <v>40</v>
      </c>
      <c r="O16" s="34">
        <f>100-O15</f>
        <v>74.748438817361333</v>
      </c>
    </row>
    <row r="17" spans="1:14">
      <c r="A17" s="16"/>
      <c r="B17" s="11" t="s">
        <v>26</v>
      </c>
      <c r="C17" s="25">
        <v>190.54733333333334</v>
      </c>
      <c r="D17" s="25">
        <v>234.04766666666669</v>
      </c>
      <c r="E17" s="25">
        <v>200.61366666666672</v>
      </c>
      <c r="F17" s="25">
        <v>216.23699999999999</v>
      </c>
      <c r="G17" s="26">
        <v>199.077</v>
      </c>
      <c r="H17" s="28">
        <f t="shared" si="0"/>
        <v>-7.9357371772638352</v>
      </c>
      <c r="I17" s="27">
        <f t="shared" si="3"/>
        <v>7.7877711887358592</v>
      </c>
      <c r="J17" s="28">
        <f t="shared" si="1"/>
        <v>7.6769656324510551</v>
      </c>
      <c r="K17" s="27">
        <f t="shared" si="2"/>
        <v>8.5782746019540479</v>
      </c>
      <c r="L17" s="18"/>
    </row>
    <row r="18" spans="1:14">
      <c r="A18" s="16"/>
      <c r="B18" s="11" t="s">
        <v>27</v>
      </c>
      <c r="C18" s="25">
        <v>97.176333333333332</v>
      </c>
      <c r="D18" s="25">
        <v>116.21666666666665</v>
      </c>
      <c r="E18" s="25">
        <v>106.55</v>
      </c>
      <c r="F18" s="25">
        <v>114.39233333333334</v>
      </c>
      <c r="G18" s="26">
        <v>139.72733333333335</v>
      </c>
      <c r="H18" s="28">
        <f t="shared" si="0"/>
        <v>22.147463262398137</v>
      </c>
      <c r="I18" s="27">
        <f t="shared" si="3"/>
        <v>7.360237760050059</v>
      </c>
      <c r="J18" s="28">
        <f t="shared" si="1"/>
        <v>5.3882765759682574</v>
      </c>
      <c r="K18" s="27">
        <f t="shared" si="2"/>
        <v>4.5380247029490546</v>
      </c>
      <c r="L18" s="18"/>
    </row>
    <row r="19" spans="1:14">
      <c r="A19" s="16"/>
      <c r="B19" s="11" t="s">
        <v>21</v>
      </c>
      <c r="C19" s="25">
        <v>86.89233333333334</v>
      </c>
      <c r="D19" s="25">
        <v>110.44533333333334</v>
      </c>
      <c r="E19" s="25">
        <v>105.49633333333334</v>
      </c>
      <c r="F19" s="25">
        <v>100.36433333333333</v>
      </c>
      <c r="G19" s="26">
        <v>95.98233333333333</v>
      </c>
      <c r="H19" s="28">
        <f t="shared" si="0"/>
        <v>-4.3660928683164402</v>
      </c>
      <c r="I19" s="27">
        <f t="shared" si="3"/>
        <v>-4.8646240469653046</v>
      </c>
      <c r="J19" s="28">
        <f t="shared" si="1"/>
        <v>3.7013470884253894</v>
      </c>
      <c r="K19" s="27">
        <f t="shared" si="2"/>
        <v>3.9815240295388086</v>
      </c>
      <c r="L19" s="18"/>
    </row>
    <row r="20" spans="1:14">
      <c r="A20" s="16"/>
      <c r="B20" s="11" t="s">
        <v>22</v>
      </c>
      <c r="C20" s="25">
        <v>72.817999999999998</v>
      </c>
      <c r="D20" s="25">
        <v>65.924999999999997</v>
      </c>
      <c r="E20" s="25">
        <v>70.446333333333328</v>
      </c>
      <c r="F20" s="25">
        <v>61.599666666666671</v>
      </c>
      <c r="G20" s="26">
        <v>54.725000000000001</v>
      </c>
      <c r="H20" s="28">
        <f t="shared" si="0"/>
        <v>-11.16023355104736</v>
      </c>
      <c r="I20" s="27">
        <f t="shared" si="3"/>
        <v>-12.558022892130637</v>
      </c>
      <c r="J20" s="28">
        <f t="shared" si="1"/>
        <v>2.1103489817301044</v>
      </c>
      <c r="K20" s="27">
        <f t="shared" si="2"/>
        <v>2.4437023083723046</v>
      </c>
      <c r="L20" s="18"/>
    </row>
    <row r="21" spans="1:14">
      <c r="A21" s="16"/>
      <c r="B21" s="11" t="s">
        <v>24</v>
      </c>
      <c r="C21" s="25">
        <v>44.490666666666669</v>
      </c>
      <c r="D21" s="25">
        <v>43.382333333333342</v>
      </c>
      <c r="E21" s="25">
        <v>49.63366666666667</v>
      </c>
      <c r="F21" s="25">
        <v>42.473333333333329</v>
      </c>
      <c r="G21" s="26">
        <v>45.899666666666668</v>
      </c>
      <c r="H21" s="28">
        <f t="shared" si="0"/>
        <v>8.0670224454559847</v>
      </c>
      <c r="I21" s="27">
        <f t="shared" si="3"/>
        <v>-14.426363825629117</v>
      </c>
      <c r="J21" s="28">
        <f t="shared" si="1"/>
        <v>1.7700194575011641</v>
      </c>
      <c r="K21" s="27">
        <f t="shared" si="2"/>
        <v>1.6849471487010155</v>
      </c>
      <c r="L21" s="18"/>
    </row>
    <row r="22" spans="1:14">
      <c r="A22" s="16"/>
      <c r="B22" s="11" t="s">
        <v>6</v>
      </c>
      <c r="C22" s="25">
        <v>35.359333333333332</v>
      </c>
      <c r="D22" s="25">
        <v>41.175333333333334</v>
      </c>
      <c r="E22" s="25">
        <v>39.443333333333335</v>
      </c>
      <c r="F22" s="25">
        <v>38.106666666666669</v>
      </c>
      <c r="G22" s="26">
        <v>39.152999999999999</v>
      </c>
      <c r="H22" s="28">
        <f t="shared" si="0"/>
        <v>2.7458012596220938</v>
      </c>
      <c r="I22" s="27">
        <f t="shared" si="3"/>
        <v>-3.3888278543057537</v>
      </c>
      <c r="J22" s="28">
        <f t="shared" si="1"/>
        <v>1.5098491307753088</v>
      </c>
      <c r="K22" s="27">
        <f t="shared" si="2"/>
        <v>1.5117183961662231</v>
      </c>
      <c r="L22" s="18"/>
    </row>
    <row r="23" spans="1:14">
      <c r="A23" s="16"/>
      <c r="B23" s="11" t="s">
        <v>8</v>
      </c>
      <c r="C23" s="25">
        <v>31.63</v>
      </c>
      <c r="D23" s="25">
        <v>38.401333333333334</v>
      </c>
      <c r="E23" s="25">
        <v>38.396666666666668</v>
      </c>
      <c r="F23" s="25">
        <v>34.382333333333328</v>
      </c>
      <c r="G23" s="26">
        <v>32.862000000000002</v>
      </c>
      <c r="H23" s="28">
        <f t="shared" si="0"/>
        <v>-4.4218445519501053</v>
      </c>
      <c r="I23" s="27">
        <f t="shared" si="3"/>
        <v>-10.454900599010353</v>
      </c>
      <c r="J23" s="28">
        <f t="shared" si="1"/>
        <v>1.2672505845155722</v>
      </c>
      <c r="K23" s="27">
        <f t="shared" si="2"/>
        <v>1.3639714608936089</v>
      </c>
      <c r="L23" s="18"/>
    </row>
    <row r="24" spans="1:14">
      <c r="A24" s="16"/>
      <c r="B24" s="11" t="s">
        <v>188</v>
      </c>
      <c r="C24" s="25">
        <v>26.542666666666666</v>
      </c>
      <c r="D24" s="25">
        <v>27.804666666666666</v>
      </c>
      <c r="E24" s="25">
        <v>25.588999999999999</v>
      </c>
      <c r="F24" s="25">
        <v>25.216333333333335</v>
      </c>
      <c r="G24" s="26">
        <v>25.207999999999998</v>
      </c>
      <c r="H24" s="28">
        <f t="shared" si="0"/>
        <v>-3.3047363481353287E-2</v>
      </c>
      <c r="I24" s="27">
        <f t="shared" si="3"/>
        <v>-1.4563549441817369</v>
      </c>
      <c r="J24" s="28">
        <f t="shared" si="1"/>
        <v>0.97209094803933238</v>
      </c>
      <c r="K24" s="27">
        <f t="shared" si="2"/>
        <v>1.0003497633972938</v>
      </c>
      <c r="L24" s="18"/>
    </row>
    <row r="25" spans="1:14">
      <c r="A25" s="16"/>
      <c r="B25" s="11" t="s">
        <v>9</v>
      </c>
      <c r="C25" s="25">
        <v>13.890666666666668</v>
      </c>
      <c r="D25" s="25">
        <v>17.227666666666664</v>
      </c>
      <c r="E25" s="25">
        <v>18.177666666666667</v>
      </c>
      <c r="F25" s="25">
        <v>18.059666666666669</v>
      </c>
      <c r="G25" s="26">
        <v>17.215666666666667</v>
      </c>
      <c r="H25" s="28">
        <f t="shared" si="0"/>
        <v>-4.673397441813254</v>
      </c>
      <c r="I25" s="27">
        <f t="shared" si="3"/>
        <v>-0.64914822217738699</v>
      </c>
      <c r="J25" s="28">
        <f t="shared" si="1"/>
        <v>0.66388423243133665</v>
      </c>
      <c r="K25" s="27">
        <f t="shared" si="2"/>
        <v>0.71643973920477433</v>
      </c>
      <c r="L25" s="18"/>
    </row>
    <row r="26" spans="1:14">
      <c r="A26" s="16"/>
      <c r="B26" s="11" t="s">
        <v>11</v>
      </c>
      <c r="C26" s="25">
        <v>14.989333333333335</v>
      </c>
      <c r="D26" s="25">
        <v>16.350999999999999</v>
      </c>
      <c r="E26" s="25">
        <v>15.435333333333332</v>
      </c>
      <c r="F26" s="25">
        <v>16.909333333333333</v>
      </c>
      <c r="G26" s="26">
        <v>16.784333333333333</v>
      </c>
      <c r="H26" s="28">
        <f t="shared" si="0"/>
        <v>-0.73923671345214048</v>
      </c>
      <c r="I26" s="27">
        <f t="shared" si="3"/>
        <v>9.5495184209389627</v>
      </c>
      <c r="J26" s="28">
        <f t="shared" si="1"/>
        <v>0.64725081332149192</v>
      </c>
      <c r="K26" s="27">
        <f t="shared" si="2"/>
        <v>0.67080520294541779</v>
      </c>
      <c r="L26" s="18"/>
    </row>
    <row r="27" spans="1:14">
      <c r="A27" s="16"/>
      <c r="B27" s="11" t="s">
        <v>20</v>
      </c>
      <c r="C27" s="25">
        <v>13.641666666666666</v>
      </c>
      <c r="D27" s="25">
        <v>14.186999999999999</v>
      </c>
      <c r="E27" s="25">
        <v>19.283999999999999</v>
      </c>
      <c r="F27" s="25">
        <v>17.895666666666667</v>
      </c>
      <c r="G27" s="26">
        <v>15.9</v>
      </c>
      <c r="H27" s="28">
        <f t="shared" si="0"/>
        <v>-11.151675452157884</v>
      </c>
      <c r="I27" s="27">
        <f t="shared" si="3"/>
        <v>-7.1994053792435846</v>
      </c>
      <c r="J27" s="28">
        <f t="shared" si="1"/>
        <v>0.61314844786676392</v>
      </c>
      <c r="K27" s="27">
        <f t="shared" si="2"/>
        <v>0.7099337433080477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72.411999999999992</v>
      </c>
      <c r="D13" s="26">
        <v>69.24733333333333</v>
      </c>
      <c r="E13" s="26">
        <v>63.581999999999994</v>
      </c>
      <c r="F13" s="26">
        <v>81.12833333333333</v>
      </c>
      <c r="G13" s="26">
        <v>94.721000000000004</v>
      </c>
      <c r="H13" s="28">
        <f t="shared" ref="H13:H27" si="0">IF(OR(OR(G13=0,F13=0),G13=""),"",(G13/F13-1)*100)</f>
        <v>16.754524724202401</v>
      </c>
      <c r="I13" s="27">
        <f>IF(OR(OR(G13=0,F13=0),F13=""),"",(F13/E13-1)*100)</f>
        <v>27.596384721042643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36.217999999999989</v>
      </c>
      <c r="D14" s="25">
        <f>D13-SUM(D15:D27)</f>
        <v>36.827333333333343</v>
      </c>
      <c r="E14" s="25">
        <f>E13-SUM(E15:E27)</f>
        <v>27.528333333333315</v>
      </c>
      <c r="F14" s="25">
        <f>F13-SUM(F15:F27)</f>
        <v>40.832333333333324</v>
      </c>
      <c r="G14" s="26">
        <f>G13-SUM(G15:G27)</f>
        <v>40.328333333333319</v>
      </c>
      <c r="H14" s="28">
        <f t="shared" si="0"/>
        <v>-1.2343159424312522</v>
      </c>
      <c r="I14" s="27">
        <f>IF(OR(OR(G14=0,F14=0),F14=""),"",(F14/E14-1)*100)</f>
        <v>48.328388932614949</v>
      </c>
      <c r="J14" s="28">
        <f t="shared" si="1"/>
        <v>42.575915935572169</v>
      </c>
      <c r="K14" s="27">
        <f t="shared" si="2"/>
        <v>50.330546253877593</v>
      </c>
      <c r="L14" s="18"/>
    </row>
    <row r="15" spans="1:15">
      <c r="A15" s="16"/>
      <c r="B15" s="12" t="s">
        <v>5</v>
      </c>
      <c r="C15" s="109">
        <v>4.431</v>
      </c>
      <c r="D15" s="109">
        <v>6.4089999999999998</v>
      </c>
      <c r="E15" s="109">
        <v>6.4173333333333344</v>
      </c>
      <c r="F15" s="109">
        <v>11.691000000000001</v>
      </c>
      <c r="G15" s="109">
        <v>14.988</v>
      </c>
      <c r="H15" s="50">
        <f t="shared" si="0"/>
        <v>28.201180395175761</v>
      </c>
      <c r="I15" s="36">
        <f t="shared" ref="I15:I27" si="3">IF(OR(OR(G15=0,F15=0),F15=""),"",(F15/E15-1)*100)</f>
        <v>82.178474963640127</v>
      </c>
      <c r="J15" s="50">
        <f t="shared" si="1"/>
        <v>15.823312676175295</v>
      </c>
      <c r="K15" s="36">
        <f t="shared" si="2"/>
        <v>14.410501879737867</v>
      </c>
      <c r="L15" s="18"/>
      <c r="N15" s="23" t="s">
        <v>5</v>
      </c>
      <c r="O15" s="34">
        <f>J15</f>
        <v>15.823312676175295</v>
      </c>
    </row>
    <row r="16" spans="1:15">
      <c r="A16" s="16"/>
      <c r="B16" s="11" t="s">
        <v>25</v>
      </c>
      <c r="C16" s="25">
        <v>10.722</v>
      </c>
      <c r="D16" s="25">
        <v>6.2363333333333335</v>
      </c>
      <c r="E16" s="25">
        <v>4.1550000000000002</v>
      </c>
      <c r="F16" s="25">
        <v>5.5046666666666662</v>
      </c>
      <c r="G16" s="26">
        <v>14.748333333333335</v>
      </c>
      <c r="H16" s="28">
        <f t="shared" si="0"/>
        <v>167.92418553954226</v>
      </c>
      <c r="I16" s="27">
        <f t="shared" si="3"/>
        <v>32.482952266345741</v>
      </c>
      <c r="J16" s="28">
        <f t="shared" si="1"/>
        <v>15.570288883492925</v>
      </c>
      <c r="K16" s="27">
        <f t="shared" si="2"/>
        <v>6.7851346631879528</v>
      </c>
      <c r="L16" s="18"/>
      <c r="N16" s="23" t="s">
        <v>40</v>
      </c>
      <c r="O16" s="34">
        <f>100-O15</f>
        <v>84.176687323824709</v>
      </c>
    </row>
    <row r="17" spans="1:14">
      <c r="A17" s="16"/>
      <c r="B17" s="11" t="s">
        <v>27</v>
      </c>
      <c r="C17" s="162">
        <v>5.6786666666666674</v>
      </c>
      <c r="D17" s="162">
        <v>4.1146666666666665</v>
      </c>
      <c r="E17" s="162">
        <v>6.7219999999999986</v>
      </c>
      <c r="F17" s="162">
        <v>7.8460000000000001</v>
      </c>
      <c r="G17" s="163">
        <v>6.3120000000000003</v>
      </c>
      <c r="H17" s="164">
        <f t="shared" si="0"/>
        <v>-19.551363752230433</v>
      </c>
      <c r="I17" s="49">
        <f t="shared" si="3"/>
        <v>16.721213924427268</v>
      </c>
      <c r="J17" s="164">
        <f t="shared" si="1"/>
        <v>6.66378099893371</v>
      </c>
      <c r="K17" s="49">
        <f t="shared" si="2"/>
        <v>9.6710972327793421</v>
      </c>
      <c r="L17" s="18"/>
    </row>
    <row r="18" spans="1:14">
      <c r="A18" s="16"/>
      <c r="B18" s="11" t="s">
        <v>26</v>
      </c>
      <c r="C18" s="25">
        <v>4.2969999999999997</v>
      </c>
      <c r="D18" s="25">
        <v>2.7263333333333333</v>
      </c>
      <c r="E18" s="25">
        <v>3.1553333333333335</v>
      </c>
      <c r="F18" s="25">
        <v>1.7366666666666666</v>
      </c>
      <c r="G18" s="26">
        <v>3.6216666666666666</v>
      </c>
      <c r="H18" s="28">
        <f t="shared" si="0"/>
        <v>108.54126679462573</v>
      </c>
      <c r="I18" s="27">
        <f t="shared" si="3"/>
        <v>-44.960912740333839</v>
      </c>
      <c r="J18" s="28">
        <f t="shared" si="1"/>
        <v>3.8235097461668124</v>
      </c>
      <c r="K18" s="27">
        <f t="shared" si="2"/>
        <v>2.140641370667872</v>
      </c>
      <c r="L18" s="18"/>
    </row>
    <row r="19" spans="1:14">
      <c r="A19" s="16"/>
      <c r="B19" s="11" t="s">
        <v>21</v>
      </c>
      <c r="C19" s="25">
        <v>1.3316666666666668</v>
      </c>
      <c r="D19" s="25">
        <v>2.6010000000000004</v>
      </c>
      <c r="E19" s="25">
        <v>4.3410000000000002</v>
      </c>
      <c r="F19" s="25">
        <v>2.3606666666666669</v>
      </c>
      <c r="G19" s="26">
        <v>2.5223333333333335</v>
      </c>
      <c r="H19" s="28">
        <f t="shared" si="0"/>
        <v>6.8483479243151679</v>
      </c>
      <c r="I19" s="27">
        <f t="shared" si="3"/>
        <v>-45.619288950318662</v>
      </c>
      <c r="J19" s="28">
        <f t="shared" si="1"/>
        <v>2.6629082603998411</v>
      </c>
      <c r="K19" s="27">
        <f t="shared" si="2"/>
        <v>2.9097931261170578</v>
      </c>
      <c r="L19" s="18"/>
    </row>
    <row r="20" spans="1:14">
      <c r="A20" s="16"/>
      <c r="B20" s="11" t="s">
        <v>23</v>
      </c>
      <c r="C20" s="25">
        <v>1.4266666666666667</v>
      </c>
      <c r="D20" s="25">
        <v>1.3656666666666666</v>
      </c>
      <c r="E20" s="25">
        <v>1.5823333333333334</v>
      </c>
      <c r="F20" s="25">
        <v>1.3233333333333333</v>
      </c>
      <c r="G20" s="26">
        <v>2.2023333333333333</v>
      </c>
      <c r="H20" s="28">
        <f t="shared" si="0"/>
        <v>66.423173803526453</v>
      </c>
      <c r="I20" s="27">
        <f t="shared" si="3"/>
        <v>-16.368232567937657</v>
      </c>
      <c r="J20" s="28">
        <f t="shared" si="1"/>
        <v>2.325073989224494</v>
      </c>
      <c r="K20" s="27">
        <f t="shared" si="2"/>
        <v>1.6311605070156336</v>
      </c>
      <c r="L20" s="18"/>
    </row>
    <row r="21" spans="1:14">
      <c r="A21" s="16"/>
      <c r="B21" s="11" t="s">
        <v>8</v>
      </c>
      <c r="C21" s="25">
        <v>1.0036666666666667</v>
      </c>
      <c r="D21" s="25">
        <v>1.3833333333333335</v>
      </c>
      <c r="E21" s="25">
        <v>1.5213333333333334</v>
      </c>
      <c r="F21" s="25">
        <v>1.5273333333333332</v>
      </c>
      <c r="G21" s="26">
        <v>2.0163333333333333</v>
      </c>
      <c r="H21" s="28">
        <f t="shared" si="0"/>
        <v>32.016586643387178</v>
      </c>
      <c r="I21" s="27">
        <f t="shared" si="3"/>
        <v>0.39439088518842258</v>
      </c>
      <c r="J21" s="28">
        <f t="shared" si="1"/>
        <v>2.1287078191038242</v>
      </c>
      <c r="K21" s="27">
        <f t="shared" si="2"/>
        <v>1.8826139655278673</v>
      </c>
      <c r="L21" s="18"/>
    </row>
    <row r="22" spans="1:14">
      <c r="A22" s="16"/>
      <c r="B22" s="11" t="s">
        <v>22</v>
      </c>
      <c r="C22" s="25">
        <v>0.72866666666666668</v>
      </c>
      <c r="D22" s="25">
        <v>1.3683333333333334</v>
      </c>
      <c r="E22" s="25">
        <v>1.9166666666666667</v>
      </c>
      <c r="F22" s="25">
        <v>1.5983333333333334</v>
      </c>
      <c r="G22" s="26">
        <v>2.0110000000000006</v>
      </c>
      <c r="H22" s="28">
        <f t="shared" si="0"/>
        <v>25.818561001042784</v>
      </c>
      <c r="I22" s="27">
        <f t="shared" si="3"/>
        <v>-16.60869565217391</v>
      </c>
      <c r="J22" s="28">
        <f t="shared" si="1"/>
        <v>2.123077247917569</v>
      </c>
      <c r="K22" s="27">
        <f t="shared" si="2"/>
        <v>1.9701296300100666</v>
      </c>
      <c r="L22" s="18"/>
    </row>
    <row r="23" spans="1:14">
      <c r="A23" s="16"/>
      <c r="B23" s="11" t="s">
        <v>6</v>
      </c>
      <c r="C23" s="25">
        <v>3.0489999999999999</v>
      </c>
      <c r="D23" s="25">
        <v>2.5903333333333332</v>
      </c>
      <c r="E23" s="25">
        <v>1.9656666666666665</v>
      </c>
      <c r="F23" s="25">
        <v>2.2306666666666666</v>
      </c>
      <c r="G23" s="26">
        <v>1.462</v>
      </c>
      <c r="H23" s="28">
        <f t="shared" si="0"/>
        <v>-34.459055588762702</v>
      </c>
      <c r="I23" s="27">
        <f t="shared" si="3"/>
        <v>13.481431236221809</v>
      </c>
      <c r="J23" s="28">
        <f t="shared" si="1"/>
        <v>1.5434803264323644</v>
      </c>
      <c r="K23" s="27">
        <f t="shared" si="2"/>
        <v>2.749553177065144</v>
      </c>
      <c r="L23" s="18"/>
    </row>
    <row r="24" spans="1:14">
      <c r="A24" s="16"/>
      <c r="B24" s="11" t="s">
        <v>24</v>
      </c>
      <c r="C24" s="25">
        <v>1.167</v>
      </c>
      <c r="D24" s="25">
        <v>1.659</v>
      </c>
      <c r="E24" s="25">
        <v>1.47</v>
      </c>
      <c r="F24" s="25">
        <v>1.96</v>
      </c>
      <c r="G24" s="26">
        <v>1.3876666666666668</v>
      </c>
      <c r="H24" s="28">
        <f t="shared" si="0"/>
        <v>-29.200680272108837</v>
      </c>
      <c r="I24" s="27">
        <f t="shared" si="3"/>
        <v>33.333333333333329</v>
      </c>
      <c r="J24" s="28">
        <f t="shared" si="1"/>
        <v>1.4650042405239248</v>
      </c>
      <c r="K24" s="27">
        <f t="shared" si="2"/>
        <v>2.415925385705775</v>
      </c>
      <c r="L24" s="18"/>
    </row>
    <row r="25" spans="1:14">
      <c r="A25" s="16"/>
      <c r="B25" s="11" t="s">
        <v>20</v>
      </c>
      <c r="C25" s="25">
        <v>0.49033333333333334</v>
      </c>
      <c r="D25" s="25">
        <v>1.2130000000000001</v>
      </c>
      <c r="E25" s="25">
        <v>0.94066666666666665</v>
      </c>
      <c r="F25" s="25">
        <v>1.25</v>
      </c>
      <c r="G25" s="26">
        <v>1.3153333333333332</v>
      </c>
      <c r="H25" s="28">
        <f t="shared" si="0"/>
        <v>5.2266666666666683</v>
      </c>
      <c r="I25" s="27">
        <f t="shared" si="3"/>
        <v>32.884479092841957</v>
      </c>
      <c r="J25" s="28">
        <f t="shared" si="1"/>
        <v>1.3886396188103305</v>
      </c>
      <c r="K25" s="27">
        <f t="shared" si="2"/>
        <v>1.5407687408837851</v>
      </c>
      <c r="L25" s="18"/>
    </row>
    <row r="26" spans="1:14">
      <c r="A26" s="16"/>
      <c r="B26" s="11" t="s">
        <v>11</v>
      </c>
      <c r="C26" s="25">
        <v>0.94266666666666665</v>
      </c>
      <c r="D26" s="25">
        <v>0.43033333333333329</v>
      </c>
      <c r="E26" s="25">
        <v>1.3536666666666666</v>
      </c>
      <c r="F26" s="25">
        <v>0.62466666666666659</v>
      </c>
      <c r="G26" s="26">
        <v>1.2876666666666667</v>
      </c>
      <c r="H26" s="28">
        <f t="shared" si="0"/>
        <v>106.13660618996801</v>
      </c>
      <c r="I26" s="27">
        <f t="shared" si="3"/>
        <v>-53.853730608224581</v>
      </c>
      <c r="J26" s="28">
        <f t="shared" si="1"/>
        <v>1.3594310307816289</v>
      </c>
      <c r="K26" s="27">
        <f t="shared" si="2"/>
        <v>0.76997349877765675</v>
      </c>
      <c r="L26" s="18"/>
    </row>
    <row r="27" spans="1:14">
      <c r="A27" s="16"/>
      <c r="B27" s="11" t="s">
        <v>9</v>
      </c>
      <c r="C27" s="25">
        <v>0.92566666666666675</v>
      </c>
      <c r="D27" s="25">
        <v>0.32266666666666666</v>
      </c>
      <c r="E27" s="25">
        <v>0.5126666666666666</v>
      </c>
      <c r="F27" s="25">
        <v>0.64266666666666661</v>
      </c>
      <c r="G27" s="26">
        <v>0.5179999999999999</v>
      </c>
      <c r="H27" s="28">
        <f t="shared" si="0"/>
        <v>-19.398340248962665</v>
      </c>
      <c r="I27" s="27">
        <f t="shared" si="3"/>
        <v>25.357607282184659</v>
      </c>
      <c r="J27" s="28">
        <f t="shared" si="1"/>
        <v>0.54686922646509206</v>
      </c>
      <c r="K27" s="27">
        <f t="shared" si="2"/>
        <v>0.79216056864638318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864.84366666666665</v>
      </c>
      <c r="D13" s="26">
        <v>928.72766666666666</v>
      </c>
      <c r="E13" s="26">
        <v>916.27533333333338</v>
      </c>
      <c r="F13" s="26">
        <v>995.62133333333338</v>
      </c>
      <c r="G13" s="26">
        <v>1141.0420000000001</v>
      </c>
      <c r="H13" s="28">
        <f t="shared" ref="H13:H27" si="0">IF(OR(OR(G13=0,F13=0),G13=""),"",(G13/F13-1)*100)</f>
        <v>14.606021566432226</v>
      </c>
      <c r="I13" s="27">
        <f>IF(OR(OR(G13=0,F13=0),F13=""),"",(F13/E13-1)*100)</f>
        <v>8.6596241449986344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377.11499999999995</v>
      </c>
      <c r="D14" s="25">
        <f>D13-SUM(D15:D27)</f>
        <v>403.70000000000005</v>
      </c>
      <c r="E14" s="25">
        <f>E13-SUM(E15:E27)</f>
        <v>413.82099999999997</v>
      </c>
      <c r="F14" s="25">
        <f>F13-SUM(F15:F27)</f>
        <v>469.57266666666669</v>
      </c>
      <c r="G14" s="26">
        <f>G13-SUM(G15:G27)</f>
        <v>549.06399999999996</v>
      </c>
      <c r="H14" s="28">
        <f t="shared" si="0"/>
        <v>16.928441320406208</v>
      </c>
      <c r="I14" s="27">
        <f>IF(OR(OR(G14=0,F14=0),F14=""),"",(F14/E14-1)*100)</f>
        <v>13.472411179390775</v>
      </c>
      <c r="J14" s="28">
        <f t="shared" si="1"/>
        <v>48.119525836910462</v>
      </c>
      <c r="K14" s="27">
        <f t="shared" si="2"/>
        <v>47.163781143031621</v>
      </c>
      <c r="L14" s="18"/>
    </row>
    <row r="15" spans="1:15">
      <c r="A15" s="16"/>
      <c r="B15" s="12" t="s">
        <v>5</v>
      </c>
      <c r="C15" s="109">
        <v>183.28066666666666</v>
      </c>
      <c r="D15" s="109">
        <v>177.10900000000001</v>
      </c>
      <c r="E15" s="109">
        <v>170.14166666666668</v>
      </c>
      <c r="F15" s="109">
        <v>180.38</v>
      </c>
      <c r="G15" s="109">
        <v>219.90300000000002</v>
      </c>
      <c r="H15" s="50">
        <f t="shared" si="0"/>
        <v>21.910965738995468</v>
      </c>
      <c r="I15" s="36">
        <f t="shared" ref="I15:I27" si="3">IF(OR(OR(G15=0,F15=0),F15=""),"",(F15/E15-1)*100)</f>
        <v>6.0175344076014881</v>
      </c>
      <c r="J15" s="50">
        <f t="shared" si="1"/>
        <v>19.272121446888018</v>
      </c>
      <c r="K15" s="36">
        <f t="shared" si="2"/>
        <v>18.117329747855944</v>
      </c>
      <c r="L15" s="18"/>
      <c r="N15" s="23" t="s">
        <v>5</v>
      </c>
      <c r="O15" s="34">
        <f>J15</f>
        <v>19.272121446888018</v>
      </c>
    </row>
    <row r="16" spans="1:15">
      <c r="A16" s="16"/>
      <c r="B16" s="11" t="s">
        <v>25</v>
      </c>
      <c r="C16" s="55">
        <v>78.580333333333328</v>
      </c>
      <c r="D16" s="55">
        <v>98.846333333333334</v>
      </c>
      <c r="E16" s="55">
        <v>93.144999999999996</v>
      </c>
      <c r="F16" s="55">
        <v>83.955666666666673</v>
      </c>
      <c r="G16" s="56">
        <v>95.14666666666669</v>
      </c>
      <c r="H16" s="28">
        <f t="shared" si="0"/>
        <v>13.329654142861136</v>
      </c>
      <c r="I16" s="27">
        <f t="shared" si="3"/>
        <v>-9.8656217009322251</v>
      </c>
      <c r="J16" s="28">
        <f t="shared" si="1"/>
        <v>8.3385770783780675</v>
      </c>
      <c r="K16" s="27">
        <f t="shared" si="2"/>
        <v>8.4324897283572344</v>
      </c>
      <c r="L16" s="18"/>
      <c r="N16" s="23" t="s">
        <v>40</v>
      </c>
      <c r="O16" s="34">
        <f>100-O15</f>
        <v>80.727878553111978</v>
      </c>
    </row>
    <row r="17" spans="1:14">
      <c r="A17" s="16"/>
      <c r="B17" s="11" t="s">
        <v>26</v>
      </c>
      <c r="C17" s="25">
        <v>65.679666666666662</v>
      </c>
      <c r="D17" s="25">
        <v>67.930000000000007</v>
      </c>
      <c r="E17" s="25">
        <v>61.404333333333334</v>
      </c>
      <c r="F17" s="25">
        <v>71.459333333333333</v>
      </c>
      <c r="G17" s="26">
        <v>73.122333333333344</v>
      </c>
      <c r="H17" s="28">
        <f t="shared" si="0"/>
        <v>2.3271977535008315</v>
      </c>
      <c r="I17" s="27">
        <f t="shared" si="3"/>
        <v>16.375065820544688</v>
      </c>
      <c r="J17" s="28">
        <f t="shared" si="1"/>
        <v>6.4083822798225958</v>
      </c>
      <c r="K17" s="27">
        <f t="shared" si="2"/>
        <v>7.177360602960162</v>
      </c>
      <c r="L17" s="18"/>
    </row>
    <row r="18" spans="1:14">
      <c r="A18" s="16"/>
      <c r="B18" s="11" t="s">
        <v>27</v>
      </c>
      <c r="C18" s="25">
        <v>38.650666666666666</v>
      </c>
      <c r="D18" s="25">
        <v>45.988999999999997</v>
      </c>
      <c r="E18" s="25">
        <v>43.255666666666663</v>
      </c>
      <c r="F18" s="25">
        <v>52.410666666666664</v>
      </c>
      <c r="G18" s="26">
        <v>52.75533333333334</v>
      </c>
      <c r="H18" s="28">
        <f t="shared" si="0"/>
        <v>0.6576269461687323</v>
      </c>
      <c r="I18" s="27">
        <f t="shared" si="3"/>
        <v>21.164857012953988</v>
      </c>
      <c r="J18" s="28">
        <f t="shared" si="1"/>
        <v>4.6234348370466058</v>
      </c>
      <c r="K18" s="27">
        <f t="shared" si="2"/>
        <v>5.2641164780184164</v>
      </c>
      <c r="L18" s="18"/>
    </row>
    <row r="19" spans="1:14">
      <c r="A19" s="16"/>
      <c r="B19" s="11" t="s">
        <v>21</v>
      </c>
      <c r="C19" s="25">
        <v>18.416333333333331</v>
      </c>
      <c r="D19" s="25">
        <v>23.64</v>
      </c>
      <c r="E19" s="25">
        <v>22.010333333333335</v>
      </c>
      <c r="F19" s="25">
        <v>24.128</v>
      </c>
      <c r="G19" s="26">
        <v>27.584</v>
      </c>
      <c r="H19" s="28">
        <f t="shared" si="0"/>
        <v>14.323607427055695</v>
      </c>
      <c r="I19" s="27">
        <f t="shared" si="3"/>
        <v>9.6212385091850585</v>
      </c>
      <c r="J19" s="28">
        <f t="shared" si="1"/>
        <v>2.417439498283148</v>
      </c>
      <c r="K19" s="27">
        <f t="shared" si="2"/>
        <v>2.4234113103241395</v>
      </c>
      <c r="L19" s="18"/>
    </row>
    <row r="20" spans="1:14">
      <c r="A20" s="16"/>
      <c r="B20" s="11" t="s">
        <v>6</v>
      </c>
      <c r="C20" s="25">
        <v>21.187333333333331</v>
      </c>
      <c r="D20" s="25">
        <v>26.144333333333336</v>
      </c>
      <c r="E20" s="25">
        <v>25.659666666666666</v>
      </c>
      <c r="F20" s="25">
        <v>23.54</v>
      </c>
      <c r="G20" s="26">
        <v>27.181666666666668</v>
      </c>
      <c r="H20" s="28">
        <f t="shared" si="0"/>
        <v>15.470121778532997</v>
      </c>
      <c r="I20" s="27">
        <f t="shared" si="3"/>
        <v>-8.2606944751165923</v>
      </c>
      <c r="J20" s="28">
        <f t="shared" si="1"/>
        <v>2.3821793296536558</v>
      </c>
      <c r="K20" s="27">
        <f t="shared" si="2"/>
        <v>2.3643527124100725</v>
      </c>
      <c r="L20" s="18"/>
    </row>
    <row r="21" spans="1:14">
      <c r="A21" s="16"/>
      <c r="B21" s="11" t="s">
        <v>22</v>
      </c>
      <c r="C21" s="25">
        <v>14.000333333333336</v>
      </c>
      <c r="D21" s="25">
        <v>20.320333333333334</v>
      </c>
      <c r="E21" s="25">
        <v>21.819333333333333</v>
      </c>
      <c r="F21" s="25">
        <v>21.677000000000003</v>
      </c>
      <c r="G21" s="26">
        <v>21.585999999999999</v>
      </c>
      <c r="H21" s="28">
        <f t="shared" si="0"/>
        <v>-0.41979978779353999</v>
      </c>
      <c r="I21" s="27">
        <f t="shared" si="3"/>
        <v>-0.65232668275839734</v>
      </c>
      <c r="J21" s="28">
        <f t="shared" si="1"/>
        <v>1.8917796189798446</v>
      </c>
      <c r="K21" s="27">
        <f t="shared" si="2"/>
        <v>2.1772333792231588</v>
      </c>
      <c r="L21" s="18"/>
    </row>
    <row r="22" spans="1:14">
      <c r="A22" s="16"/>
      <c r="B22" s="11" t="s">
        <v>20</v>
      </c>
      <c r="C22" s="25">
        <v>11.582000000000001</v>
      </c>
      <c r="D22" s="25">
        <v>9.434333333333333</v>
      </c>
      <c r="E22" s="25">
        <v>11.286333333333332</v>
      </c>
      <c r="F22" s="25">
        <v>14.684666666666667</v>
      </c>
      <c r="G22" s="26">
        <v>18.579999999999998</v>
      </c>
      <c r="H22" s="28">
        <f t="shared" si="0"/>
        <v>26.526535615381121</v>
      </c>
      <c r="I22" s="27">
        <f t="shared" si="3"/>
        <v>30.110162733689737</v>
      </c>
      <c r="J22" s="28">
        <f t="shared" si="1"/>
        <v>1.6283362049775552</v>
      </c>
      <c r="K22" s="27">
        <f t="shared" si="2"/>
        <v>1.4749248710353067</v>
      </c>
      <c r="L22" s="18"/>
    </row>
    <row r="23" spans="1:14">
      <c r="A23" s="16"/>
      <c r="B23" s="11" t="s">
        <v>24</v>
      </c>
      <c r="C23" s="25">
        <v>17.613</v>
      </c>
      <c r="D23" s="25">
        <v>17.905333333333335</v>
      </c>
      <c r="E23" s="25">
        <v>16.942333333333334</v>
      </c>
      <c r="F23" s="25">
        <v>16.292999999999999</v>
      </c>
      <c r="G23" s="26">
        <v>15.245666666666667</v>
      </c>
      <c r="H23" s="28">
        <f t="shared" si="0"/>
        <v>-6.4281184148611832</v>
      </c>
      <c r="I23" s="27">
        <f t="shared" si="3"/>
        <v>-3.832608652881353</v>
      </c>
      <c r="J23" s="28">
        <f t="shared" si="1"/>
        <v>1.3361179226239406</v>
      </c>
      <c r="K23" s="27">
        <f t="shared" si="2"/>
        <v>1.6364655370984416</v>
      </c>
      <c r="L23" s="18"/>
    </row>
    <row r="24" spans="1:14">
      <c r="A24" s="16"/>
      <c r="B24" s="11" t="s">
        <v>8</v>
      </c>
      <c r="C24" s="25">
        <v>12.202333333333334</v>
      </c>
      <c r="D24" s="25">
        <v>11.549666666666667</v>
      </c>
      <c r="E24" s="25">
        <v>12.010333333333334</v>
      </c>
      <c r="F24" s="25">
        <v>13.034666666666666</v>
      </c>
      <c r="G24" s="26">
        <v>14.109333333333334</v>
      </c>
      <c r="H24" s="28">
        <f t="shared" si="0"/>
        <v>8.2446808510638459</v>
      </c>
      <c r="I24" s="27">
        <f t="shared" si="3"/>
        <v>8.5287668951735895</v>
      </c>
      <c r="J24" s="28">
        <f t="shared" si="1"/>
        <v>1.2365305863704694</v>
      </c>
      <c r="K24" s="27">
        <f t="shared" si="2"/>
        <v>1.3091992136233854</v>
      </c>
      <c r="L24" s="18"/>
    </row>
    <row r="25" spans="1:14">
      <c r="A25" s="16"/>
      <c r="B25" s="11" t="s">
        <v>9</v>
      </c>
      <c r="C25" s="25">
        <v>7.3183333333333325</v>
      </c>
      <c r="D25" s="25">
        <v>8.2803333333333331</v>
      </c>
      <c r="E25" s="25">
        <v>7.9796666666666667</v>
      </c>
      <c r="F25" s="25">
        <v>7.7926666666666664</v>
      </c>
      <c r="G25" s="26">
        <v>9.6809999999999992</v>
      </c>
      <c r="H25" s="28">
        <f t="shared" si="0"/>
        <v>24.232184104713816</v>
      </c>
      <c r="I25" s="27">
        <f t="shared" si="3"/>
        <v>-2.3434562847236773</v>
      </c>
      <c r="J25" s="28">
        <f t="shared" si="1"/>
        <v>0.84843502693152384</v>
      </c>
      <c r="K25" s="27">
        <f t="shared" si="2"/>
        <v>0.78269382201533111</v>
      </c>
      <c r="L25" s="18"/>
    </row>
    <row r="26" spans="1:14">
      <c r="A26" s="16"/>
      <c r="B26" s="11" t="s">
        <v>23</v>
      </c>
      <c r="C26" s="25">
        <v>10.542666666666667</v>
      </c>
      <c r="D26" s="25">
        <v>11.315333333333333</v>
      </c>
      <c r="E26" s="25">
        <v>9.9676666666666662</v>
      </c>
      <c r="F26" s="25">
        <v>10.268000000000001</v>
      </c>
      <c r="G26" s="26">
        <v>9.3596666666666675</v>
      </c>
      <c r="H26" s="28">
        <f t="shared" si="0"/>
        <v>-8.8462537332813955</v>
      </c>
      <c r="I26" s="27">
        <f t="shared" si="3"/>
        <v>3.0130756111427015</v>
      </c>
      <c r="J26" s="28">
        <f t="shared" si="1"/>
        <v>0.82027363293083566</v>
      </c>
      <c r="K26" s="27">
        <f t="shared" si="2"/>
        <v>1.0313157880640029</v>
      </c>
      <c r="L26" s="18"/>
    </row>
    <row r="27" spans="1:14">
      <c r="A27" s="16"/>
      <c r="B27" s="11" t="s">
        <v>11</v>
      </c>
      <c r="C27" s="25">
        <v>8.6750000000000007</v>
      </c>
      <c r="D27" s="25">
        <v>6.5636666666666663</v>
      </c>
      <c r="E27" s="25">
        <v>6.8319999999999999</v>
      </c>
      <c r="F27" s="25">
        <v>6.4249999999999998</v>
      </c>
      <c r="G27" s="26">
        <v>7.7233333333333336</v>
      </c>
      <c r="H27" s="28">
        <f t="shared" si="0"/>
        <v>20.207522697795088</v>
      </c>
      <c r="I27" s="27">
        <f t="shared" si="3"/>
        <v>-5.9572599531615982</v>
      </c>
      <c r="J27" s="28">
        <f t="shared" si="1"/>
        <v>0.67686670020326445</v>
      </c>
      <c r="K27" s="27">
        <f t="shared" si="2"/>
        <v>0.64532566598278318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4369.8386666666665</v>
      </c>
      <c r="D13" s="26">
        <v>4517.0980000000009</v>
      </c>
      <c r="E13" s="26">
        <v>4618.6223333333328</v>
      </c>
      <c r="F13" s="26">
        <v>4870.6310000000003</v>
      </c>
      <c r="G13" s="26">
        <v>5238.3976666666667</v>
      </c>
      <c r="H13" s="28">
        <f t="shared" ref="H13:H27" si="0">IF(OR(OR(G13=0,F13=0),G13=""),"",(G13/F13-1)*100)</f>
        <v>7.5506985987373376</v>
      </c>
      <c r="I13" s="27">
        <f>IF(OR(OR(G13=0,F13=0),F13=""),"",(F13/E13-1)*100)</f>
        <v>5.4563601108469362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1994.7959999999998</v>
      </c>
      <c r="D14" s="25">
        <f>D13-SUM(D15:D27)</f>
        <v>2089.3180000000007</v>
      </c>
      <c r="E14" s="25">
        <f>E13-SUM(E15:E27)</f>
        <v>2040.8093333333327</v>
      </c>
      <c r="F14" s="25">
        <f>F13-SUM(F15:F27)</f>
        <v>2144.3136666666669</v>
      </c>
      <c r="G14" s="26">
        <f>G13-SUM(G15:G27)</f>
        <v>2290.8966666666661</v>
      </c>
      <c r="H14" s="28">
        <f t="shared" si="0"/>
        <v>6.8358935671879673</v>
      </c>
      <c r="I14" s="27">
        <f>IF(OR(OR(G14=0,F14=0),F14=""),"",(F14/E14-1)*100)</f>
        <v>5.0717297124605265</v>
      </c>
      <c r="J14" s="28">
        <f t="shared" si="1"/>
        <v>43.732775028598105</v>
      </c>
      <c r="K14" s="27">
        <f t="shared" si="2"/>
        <v>44.025377136282067</v>
      </c>
      <c r="L14" s="18"/>
    </row>
    <row r="15" spans="1:15">
      <c r="A15" s="16"/>
      <c r="B15" s="12" t="s">
        <v>5</v>
      </c>
      <c r="C15" s="109">
        <v>862.04233333333332</v>
      </c>
      <c r="D15" s="109">
        <v>828.11933333333343</v>
      </c>
      <c r="E15" s="109">
        <v>937.0333333333333</v>
      </c>
      <c r="F15" s="109">
        <v>946.33699999999999</v>
      </c>
      <c r="G15" s="109">
        <v>1114.99</v>
      </c>
      <c r="H15" s="50">
        <f t="shared" si="0"/>
        <v>17.821663952693378</v>
      </c>
      <c r="I15" s="36">
        <f t="shared" ref="I15:I27" si="3">IF(OR(OR(G15=0,F15=0),F15=""),"",(F15/E15-1)*100)</f>
        <v>0.99288534737291823</v>
      </c>
      <c r="J15" s="50">
        <f t="shared" si="1"/>
        <v>21.284943812016817</v>
      </c>
      <c r="K15" s="36">
        <f t="shared" si="2"/>
        <v>19.4294538017764</v>
      </c>
      <c r="L15" s="18"/>
      <c r="N15" s="23" t="s">
        <v>5</v>
      </c>
      <c r="O15" s="34">
        <f>J15</f>
        <v>21.284943812016817</v>
      </c>
    </row>
    <row r="16" spans="1:15">
      <c r="A16" s="16"/>
      <c r="B16" s="11" t="s">
        <v>25</v>
      </c>
      <c r="C16" s="55">
        <v>365.92500000000001</v>
      </c>
      <c r="D16" s="55">
        <v>390.80266666666665</v>
      </c>
      <c r="E16" s="55">
        <v>411.22899999999998</v>
      </c>
      <c r="F16" s="55">
        <v>456.14466666666675</v>
      </c>
      <c r="G16" s="56">
        <v>463.13866666666667</v>
      </c>
      <c r="H16" s="28">
        <f t="shared" si="0"/>
        <v>1.5332854927603279</v>
      </c>
      <c r="I16" s="27">
        <f t="shared" si="3"/>
        <v>10.922300388996575</v>
      </c>
      <c r="J16" s="28">
        <f t="shared" si="1"/>
        <v>8.8412277214794628</v>
      </c>
      <c r="K16" s="27">
        <f t="shared" si="2"/>
        <v>9.3652068215938904</v>
      </c>
      <c r="L16" s="18"/>
      <c r="N16" s="23" t="s">
        <v>40</v>
      </c>
      <c r="O16" s="34">
        <f>100-O15</f>
        <v>78.71505618798318</v>
      </c>
    </row>
    <row r="17" spans="1:14">
      <c r="A17" s="16"/>
      <c r="B17" s="11" t="s">
        <v>26</v>
      </c>
      <c r="C17" s="25">
        <v>299.959</v>
      </c>
      <c r="D17" s="25">
        <v>294.24200000000002</v>
      </c>
      <c r="E17" s="25">
        <v>316.81366666666668</v>
      </c>
      <c r="F17" s="25">
        <v>345.32499999999999</v>
      </c>
      <c r="G17" s="26">
        <v>364.91666666666669</v>
      </c>
      <c r="H17" s="28">
        <f t="shared" si="0"/>
        <v>5.6733994546200428</v>
      </c>
      <c r="I17" s="27">
        <f t="shared" si="3"/>
        <v>8.9994013305402465</v>
      </c>
      <c r="J17" s="28">
        <f t="shared" si="1"/>
        <v>6.9661887066865811</v>
      </c>
      <c r="K17" s="27">
        <f t="shared" si="2"/>
        <v>7.0899437875708502</v>
      </c>
      <c r="L17" s="18"/>
    </row>
    <row r="18" spans="1:14">
      <c r="A18" s="16"/>
      <c r="B18" s="11" t="s">
        <v>27</v>
      </c>
      <c r="C18" s="25">
        <v>205.52733333333336</v>
      </c>
      <c r="D18" s="25">
        <v>202.61766666666665</v>
      </c>
      <c r="E18" s="25">
        <v>207.49866666666665</v>
      </c>
      <c r="F18" s="25">
        <v>236.77700000000002</v>
      </c>
      <c r="G18" s="26">
        <v>234.48</v>
      </c>
      <c r="H18" s="28">
        <f t="shared" si="0"/>
        <v>-0.97011111721156951</v>
      </c>
      <c r="I18" s="27">
        <f t="shared" si="3"/>
        <v>14.110130828149913</v>
      </c>
      <c r="J18" s="28">
        <f t="shared" si="1"/>
        <v>4.4761779253999618</v>
      </c>
      <c r="K18" s="27">
        <f t="shared" si="2"/>
        <v>4.861320843233659</v>
      </c>
      <c r="L18" s="18"/>
    </row>
    <row r="19" spans="1:14">
      <c r="A19" s="16"/>
      <c r="B19" s="11" t="s">
        <v>21</v>
      </c>
      <c r="C19" s="25">
        <v>119.25433333333332</v>
      </c>
      <c r="D19" s="25">
        <v>139.71533333333332</v>
      </c>
      <c r="E19" s="25">
        <v>148.69766666666666</v>
      </c>
      <c r="F19" s="25">
        <v>159.33833333333334</v>
      </c>
      <c r="G19" s="26">
        <v>163.56566666666666</v>
      </c>
      <c r="H19" s="28">
        <f t="shared" si="0"/>
        <v>2.6530548204554139</v>
      </c>
      <c r="I19" s="27">
        <f t="shared" si="3"/>
        <v>7.1559069521377916</v>
      </c>
      <c r="J19" s="28">
        <f t="shared" si="1"/>
        <v>3.1224369945695227</v>
      </c>
      <c r="K19" s="27">
        <f t="shared" si="2"/>
        <v>3.2714104873338452</v>
      </c>
      <c r="L19" s="18"/>
    </row>
    <row r="20" spans="1:14">
      <c r="A20" s="16"/>
      <c r="B20" s="11" t="s">
        <v>22</v>
      </c>
      <c r="C20" s="25">
        <v>101.36900000000001</v>
      </c>
      <c r="D20" s="25">
        <v>116.72566666666667</v>
      </c>
      <c r="E20" s="25">
        <v>115.81066666666668</v>
      </c>
      <c r="F20" s="25">
        <v>116.35833333333333</v>
      </c>
      <c r="G20" s="26">
        <v>118.98266666666666</v>
      </c>
      <c r="H20" s="28">
        <f t="shared" si="0"/>
        <v>2.2553892429993505</v>
      </c>
      <c r="I20" s="27">
        <f t="shared" si="3"/>
        <v>0.47289829376682135</v>
      </c>
      <c r="J20" s="28">
        <f t="shared" si="1"/>
        <v>2.2713561328836369</v>
      </c>
      <c r="K20" s="27">
        <f t="shared" si="2"/>
        <v>2.3889786217295734</v>
      </c>
      <c r="L20" s="18"/>
    </row>
    <row r="21" spans="1:14">
      <c r="A21" s="16"/>
      <c r="B21" s="11" t="s">
        <v>6</v>
      </c>
      <c r="C21" s="25">
        <v>86.286000000000001</v>
      </c>
      <c r="D21" s="25">
        <v>100.54466666666667</v>
      </c>
      <c r="E21" s="25">
        <v>92.666666666666671</v>
      </c>
      <c r="F21" s="25">
        <v>103.11033333333334</v>
      </c>
      <c r="G21" s="26">
        <v>108.09266666666667</v>
      </c>
      <c r="H21" s="28">
        <f t="shared" si="0"/>
        <v>4.8320407589281356</v>
      </c>
      <c r="I21" s="27">
        <f t="shared" si="3"/>
        <v>11.270143884892093</v>
      </c>
      <c r="J21" s="28">
        <f t="shared" si="1"/>
        <v>2.0634681355806448</v>
      </c>
      <c r="K21" s="27">
        <f t="shared" si="2"/>
        <v>2.1169810099211652</v>
      </c>
      <c r="L21" s="18"/>
    </row>
    <row r="22" spans="1:14">
      <c r="A22" s="16"/>
      <c r="B22" s="11" t="s">
        <v>24</v>
      </c>
      <c r="C22" s="25">
        <v>76.305000000000007</v>
      </c>
      <c r="D22" s="25">
        <v>78.825333333333333</v>
      </c>
      <c r="E22" s="25">
        <v>76.144000000000005</v>
      </c>
      <c r="F22" s="25">
        <v>78.35766666666666</v>
      </c>
      <c r="G22" s="26">
        <v>83.543000000000006</v>
      </c>
      <c r="H22" s="28">
        <f t="shared" si="0"/>
        <v>6.6175188133048124</v>
      </c>
      <c r="I22" s="27">
        <f t="shared" si="3"/>
        <v>2.9072108986481604</v>
      </c>
      <c r="J22" s="28">
        <f t="shared" si="1"/>
        <v>1.5948197390894276</v>
      </c>
      <c r="K22" s="27">
        <f t="shared" si="2"/>
        <v>1.6087785477213661</v>
      </c>
      <c r="L22" s="18"/>
    </row>
    <row r="23" spans="1:14">
      <c r="A23" s="16"/>
      <c r="B23" s="11" t="s">
        <v>8</v>
      </c>
      <c r="C23" s="25">
        <v>67.542333333333332</v>
      </c>
      <c r="D23" s="25">
        <v>71.787999999999997</v>
      </c>
      <c r="E23" s="25">
        <v>75.054666666666662</v>
      </c>
      <c r="F23" s="25">
        <v>72.378</v>
      </c>
      <c r="G23" s="26">
        <v>71.210333333333338</v>
      </c>
      <c r="H23" s="28">
        <f t="shared" si="0"/>
        <v>-1.6132894894396954</v>
      </c>
      <c r="I23" s="27">
        <f t="shared" si="3"/>
        <v>-3.5662894601268369</v>
      </c>
      <c r="J23" s="28">
        <f t="shared" si="1"/>
        <v>1.3593915136772421</v>
      </c>
      <c r="K23" s="27">
        <f t="shared" si="2"/>
        <v>1.4860086916869704</v>
      </c>
      <c r="L23" s="18"/>
    </row>
    <row r="24" spans="1:14">
      <c r="A24" s="16"/>
      <c r="B24" s="11" t="s">
        <v>20</v>
      </c>
      <c r="C24" s="25">
        <v>63.338999999999999</v>
      </c>
      <c r="D24" s="25">
        <v>64.522999999999996</v>
      </c>
      <c r="E24" s="25">
        <v>64.474999999999994</v>
      </c>
      <c r="F24" s="25">
        <v>67.976666666666674</v>
      </c>
      <c r="G24" s="26">
        <v>69.509</v>
      </c>
      <c r="H24" s="28">
        <f t="shared" si="0"/>
        <v>2.2542048742215437</v>
      </c>
      <c r="I24" s="27">
        <f t="shared" si="3"/>
        <v>5.4310456249192285</v>
      </c>
      <c r="J24" s="28">
        <f t="shared" si="1"/>
        <v>1.3269133888460676</v>
      </c>
      <c r="K24" s="27">
        <f t="shared" si="2"/>
        <v>1.3956439456544063</v>
      </c>
      <c r="L24" s="18"/>
    </row>
    <row r="25" spans="1:14">
      <c r="A25" s="16"/>
      <c r="B25" s="11" t="s">
        <v>11</v>
      </c>
      <c r="C25" s="25">
        <v>46.905000000000001</v>
      </c>
      <c r="D25" s="25">
        <v>49.198666666666668</v>
      </c>
      <c r="E25" s="25">
        <v>45.717999999999996</v>
      </c>
      <c r="F25" s="25">
        <v>50.677333333333337</v>
      </c>
      <c r="G25" s="26">
        <v>54.671666666666674</v>
      </c>
      <c r="H25" s="28">
        <f t="shared" si="0"/>
        <v>7.8818932856240753</v>
      </c>
      <c r="I25" s="27">
        <f t="shared" si="3"/>
        <v>10.847660294267779</v>
      </c>
      <c r="J25" s="28">
        <f t="shared" si="1"/>
        <v>1.0436715603810911</v>
      </c>
      <c r="K25" s="27">
        <f t="shared" si="2"/>
        <v>1.0404675150577685</v>
      </c>
      <c r="L25" s="18"/>
    </row>
    <row r="26" spans="1:14">
      <c r="A26" s="16"/>
      <c r="B26" s="11" t="s">
        <v>23</v>
      </c>
      <c r="C26" s="25">
        <v>40.954333333333331</v>
      </c>
      <c r="D26" s="25">
        <v>46.786666666666662</v>
      </c>
      <c r="E26" s="25">
        <v>41.930666666666667</v>
      </c>
      <c r="F26" s="25">
        <v>49.479666666666667</v>
      </c>
      <c r="G26" s="26">
        <v>50.454000000000001</v>
      </c>
      <c r="H26" s="28">
        <f t="shared" si="0"/>
        <v>1.969159048498037</v>
      </c>
      <c r="I26" s="27">
        <f t="shared" si="3"/>
        <v>18.003529636224869</v>
      </c>
      <c r="J26" s="28">
        <f t="shared" si="1"/>
        <v>0.96315711808311866</v>
      </c>
      <c r="K26" s="27">
        <f t="shared" si="2"/>
        <v>1.0158779564016789</v>
      </c>
      <c r="L26" s="18"/>
    </row>
    <row r="27" spans="1:14">
      <c r="A27" s="16"/>
      <c r="B27" s="11" t="s">
        <v>9</v>
      </c>
      <c r="C27" s="25">
        <v>39.634</v>
      </c>
      <c r="D27" s="25">
        <v>43.890999999999998</v>
      </c>
      <c r="E27" s="25">
        <v>44.741000000000007</v>
      </c>
      <c r="F27" s="25">
        <v>44.057333333333332</v>
      </c>
      <c r="G27" s="26">
        <v>49.946666666666665</v>
      </c>
      <c r="H27" s="28">
        <f t="shared" si="0"/>
        <v>13.367430318070394</v>
      </c>
      <c r="I27" s="27">
        <f t="shared" si="3"/>
        <v>-1.5280540592894076</v>
      </c>
      <c r="J27" s="28">
        <f t="shared" si="1"/>
        <v>0.95347222270830523</v>
      </c>
      <c r="K27" s="27">
        <f t="shared" si="2"/>
        <v>0.90455083403635639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C14" sqref="C1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1322.027</v>
      </c>
      <c r="D13" s="26">
        <v>1470.3516666666667</v>
      </c>
      <c r="E13" s="26">
        <v>1425.4733333333334</v>
      </c>
      <c r="F13" s="26">
        <v>1551.7103333333332</v>
      </c>
      <c r="G13" s="26">
        <v>1648.2323333333334</v>
      </c>
      <c r="H13" s="28">
        <f t="shared" ref="H13:H27" si="0">IF(OR(OR(G13=0,F13=0),G13=""),"",(G13/F13-1)*100)</f>
        <v>6.220362004850144</v>
      </c>
      <c r="I13" s="27">
        <f>IF(OR(OR(G13=0,F13=0),F13=""),"",(F13/E13-1)*100)</f>
        <v>8.8557952680045293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567.26200000000006</v>
      </c>
      <c r="D14" s="25">
        <f>D13-SUM(D15:D27)</f>
        <v>608.96100000000013</v>
      </c>
      <c r="E14" s="25">
        <f>E13-SUM(E15:E27)</f>
        <v>600.15933333333339</v>
      </c>
      <c r="F14" s="25">
        <f>F13-SUM(F15:F27)</f>
        <v>680.33</v>
      </c>
      <c r="G14" s="26">
        <f>G13-SUM(G15:G27)</f>
        <v>734.88600000000008</v>
      </c>
      <c r="H14" s="28">
        <f t="shared" si="0"/>
        <v>8.0190495788808427</v>
      </c>
      <c r="I14" s="27">
        <f>IF(OR(OR(G14=0,F14=0),F14=""),"",(F14/E14-1)*100)</f>
        <v>13.358230425475902</v>
      </c>
      <c r="J14" s="28">
        <f t="shared" si="1"/>
        <v>44.586311355377291</v>
      </c>
      <c r="K14" s="27">
        <f t="shared" si="2"/>
        <v>43.843878937026695</v>
      </c>
      <c r="L14" s="18"/>
    </row>
    <row r="15" spans="1:15">
      <c r="A15" s="16"/>
      <c r="B15" s="12" t="s">
        <v>5</v>
      </c>
      <c r="C15" s="109">
        <v>293.51633333333336</v>
      </c>
      <c r="D15" s="109">
        <v>331.35899999999998</v>
      </c>
      <c r="E15" s="109">
        <v>306.78133333333329</v>
      </c>
      <c r="F15" s="109">
        <v>325.97000000000003</v>
      </c>
      <c r="G15" s="109">
        <v>341.315</v>
      </c>
      <c r="H15" s="50">
        <f t="shared" si="0"/>
        <v>4.7074884191796729</v>
      </c>
      <c r="I15" s="36">
        <f t="shared" ref="I15:I27" si="3">IF(OR(OR(G15=0,F15=0),F15=""),"",(F15/E15-1)*100)</f>
        <v>6.254835148596638</v>
      </c>
      <c r="J15" s="50">
        <f t="shared" si="1"/>
        <v>20.70794226622986</v>
      </c>
      <c r="K15" s="36">
        <f t="shared" si="2"/>
        <v>21.007142441319054</v>
      </c>
      <c r="L15" s="18"/>
      <c r="N15" s="23" t="s">
        <v>5</v>
      </c>
      <c r="O15" s="34">
        <f>J15</f>
        <v>20.70794226622986</v>
      </c>
    </row>
    <row r="16" spans="1:15">
      <c r="A16" s="16"/>
      <c r="B16" s="11" t="s">
        <v>25</v>
      </c>
      <c r="C16" s="55">
        <v>103.80633333333334</v>
      </c>
      <c r="D16" s="55">
        <v>117.548</v>
      </c>
      <c r="E16" s="55">
        <v>120.86466666666666</v>
      </c>
      <c r="F16" s="55">
        <v>119.55633333333333</v>
      </c>
      <c r="G16" s="56">
        <v>145.476</v>
      </c>
      <c r="H16" s="28">
        <f t="shared" si="0"/>
        <v>21.679877547265036</v>
      </c>
      <c r="I16" s="27">
        <f t="shared" si="3"/>
        <v>-1.0824779229661852</v>
      </c>
      <c r="J16" s="28">
        <f t="shared" si="1"/>
        <v>8.8261828783442127</v>
      </c>
      <c r="K16" s="27">
        <f t="shared" si="2"/>
        <v>7.7048100257543775</v>
      </c>
      <c r="L16" s="18"/>
      <c r="N16" s="23" t="s">
        <v>40</v>
      </c>
      <c r="O16" s="34">
        <f>100-O15</f>
        <v>79.292057733770136</v>
      </c>
    </row>
    <row r="17" spans="1:14">
      <c r="A17" s="16"/>
      <c r="B17" s="11" t="s">
        <v>26</v>
      </c>
      <c r="C17" s="25">
        <v>84.004666666666665</v>
      </c>
      <c r="D17" s="25">
        <v>95.533333333333346</v>
      </c>
      <c r="E17" s="25">
        <v>86.819666666666663</v>
      </c>
      <c r="F17" s="25">
        <v>101.26733333333334</v>
      </c>
      <c r="G17" s="26">
        <v>88.492999999999995</v>
      </c>
      <c r="H17" s="28">
        <f t="shared" si="0"/>
        <v>-12.614466000882164</v>
      </c>
      <c r="I17" s="27">
        <f t="shared" si="3"/>
        <v>16.64100683792844</v>
      </c>
      <c r="J17" s="28">
        <f t="shared" si="1"/>
        <v>5.3689639628070234</v>
      </c>
      <c r="K17" s="27">
        <f t="shared" si="2"/>
        <v>6.5261750958243709</v>
      </c>
      <c r="L17" s="18"/>
    </row>
    <row r="18" spans="1:14">
      <c r="A18" s="16"/>
      <c r="B18" s="11" t="s">
        <v>27</v>
      </c>
      <c r="C18" s="25">
        <v>73.501333333333335</v>
      </c>
      <c r="D18" s="25">
        <v>85.970666666666673</v>
      </c>
      <c r="E18" s="25">
        <v>79.826000000000008</v>
      </c>
      <c r="F18" s="25">
        <v>76.39</v>
      </c>
      <c r="G18" s="26">
        <v>80.845333333333329</v>
      </c>
      <c r="H18" s="28">
        <f t="shared" si="0"/>
        <v>5.8323515294322892</v>
      </c>
      <c r="I18" s="27">
        <f t="shared" si="3"/>
        <v>-4.3043619873224355</v>
      </c>
      <c r="J18" s="28">
        <f t="shared" si="1"/>
        <v>4.9049719325572418</v>
      </c>
      <c r="K18" s="27">
        <f t="shared" si="2"/>
        <v>4.922954907176619</v>
      </c>
      <c r="L18" s="18"/>
    </row>
    <row r="19" spans="1:14">
      <c r="A19" s="16"/>
      <c r="B19" s="11" t="s">
        <v>21</v>
      </c>
      <c r="C19" s="25">
        <v>40.717666666666666</v>
      </c>
      <c r="D19" s="25">
        <v>41.913333333333334</v>
      </c>
      <c r="E19" s="25">
        <v>38.697333333333326</v>
      </c>
      <c r="F19" s="25">
        <v>49.178999999999995</v>
      </c>
      <c r="G19" s="26">
        <v>60.234000000000002</v>
      </c>
      <c r="H19" s="28">
        <f t="shared" si="0"/>
        <v>22.479106935887284</v>
      </c>
      <c r="I19" s="27">
        <f t="shared" si="3"/>
        <v>27.086276401474695</v>
      </c>
      <c r="J19" s="28">
        <f t="shared" si="1"/>
        <v>3.6544605260949257</v>
      </c>
      <c r="K19" s="27">
        <f t="shared" si="2"/>
        <v>3.1693415287346371</v>
      </c>
      <c r="L19" s="18"/>
    </row>
    <row r="20" spans="1:14">
      <c r="A20" s="16"/>
      <c r="B20" s="11" t="s">
        <v>6</v>
      </c>
      <c r="C20" s="25">
        <v>39.220333333333336</v>
      </c>
      <c r="D20" s="25">
        <v>45.945666666666661</v>
      </c>
      <c r="E20" s="25">
        <v>46.654666666666664</v>
      </c>
      <c r="F20" s="25">
        <v>46.131666666666668</v>
      </c>
      <c r="G20" s="26">
        <v>56.251666666666665</v>
      </c>
      <c r="H20" s="28">
        <f t="shared" si="0"/>
        <v>21.937208714187651</v>
      </c>
      <c r="I20" s="27">
        <f t="shared" si="3"/>
        <v>-1.1210025435111848</v>
      </c>
      <c r="J20" s="28">
        <f t="shared" si="1"/>
        <v>3.412848148228294</v>
      </c>
      <c r="K20" s="27">
        <f t="shared" si="2"/>
        <v>2.9729560779277753</v>
      </c>
      <c r="L20" s="18"/>
    </row>
    <row r="21" spans="1:14">
      <c r="A21" s="16"/>
      <c r="B21" s="11" t="s">
        <v>22</v>
      </c>
      <c r="C21" s="25">
        <v>27.062333333333331</v>
      </c>
      <c r="D21" s="25">
        <v>31.278666666666666</v>
      </c>
      <c r="E21" s="25">
        <v>34.517000000000003</v>
      </c>
      <c r="F21" s="25">
        <v>32.064</v>
      </c>
      <c r="G21" s="26">
        <v>32.390666666666668</v>
      </c>
      <c r="H21" s="28">
        <f t="shared" si="0"/>
        <v>1.0187957418496429</v>
      </c>
      <c r="I21" s="27">
        <f t="shared" si="3"/>
        <v>-7.1066431033983353</v>
      </c>
      <c r="J21" s="28">
        <f t="shared" si="1"/>
        <v>1.9651760259526518</v>
      </c>
      <c r="K21" s="27">
        <f t="shared" si="2"/>
        <v>2.0663650496624051</v>
      </c>
      <c r="L21" s="18"/>
    </row>
    <row r="22" spans="1:14">
      <c r="A22" s="16"/>
      <c r="B22" s="11" t="s">
        <v>24</v>
      </c>
      <c r="C22" s="25">
        <v>17.282999999999998</v>
      </c>
      <c r="D22" s="25">
        <v>21.66333333333333</v>
      </c>
      <c r="E22" s="25">
        <v>22.569333333333333</v>
      </c>
      <c r="F22" s="25">
        <v>22.536333333333335</v>
      </c>
      <c r="G22" s="26">
        <v>21.925666666666668</v>
      </c>
      <c r="H22" s="28">
        <f t="shared" si="0"/>
        <v>-2.7096984129331925</v>
      </c>
      <c r="I22" s="27">
        <f t="shared" si="3"/>
        <v>-0.14621610444850441</v>
      </c>
      <c r="J22" s="28">
        <f t="shared" si="1"/>
        <v>1.3302534007644959</v>
      </c>
      <c r="K22" s="27">
        <f t="shared" si="2"/>
        <v>1.4523544020565695</v>
      </c>
      <c r="L22" s="18"/>
    </row>
    <row r="23" spans="1:14">
      <c r="A23" s="16"/>
      <c r="B23" s="11" t="s">
        <v>20</v>
      </c>
      <c r="C23" s="25">
        <v>16.910333333333334</v>
      </c>
      <c r="D23" s="25">
        <v>19.358666666666668</v>
      </c>
      <c r="E23" s="25">
        <v>20.298000000000002</v>
      </c>
      <c r="F23" s="25">
        <v>22.355</v>
      </c>
      <c r="G23" s="26">
        <v>19.962</v>
      </c>
      <c r="H23" s="28">
        <f t="shared" si="0"/>
        <v>-10.70454037128159</v>
      </c>
      <c r="I23" s="27">
        <f t="shared" si="3"/>
        <v>10.134003350083741</v>
      </c>
      <c r="J23" s="28">
        <f t="shared" si="1"/>
        <v>1.2111156659346365</v>
      </c>
      <c r="K23" s="27">
        <f t="shared" si="2"/>
        <v>1.4406683721682592</v>
      </c>
      <c r="L23" s="18"/>
    </row>
    <row r="24" spans="1:14">
      <c r="A24" s="16"/>
      <c r="B24" s="11" t="s">
        <v>8</v>
      </c>
      <c r="C24" s="25">
        <v>17.831333333333333</v>
      </c>
      <c r="D24" s="25">
        <v>23.931999999999999</v>
      </c>
      <c r="E24" s="25">
        <v>22.259333333333334</v>
      </c>
      <c r="F24" s="25">
        <v>22.386666666666667</v>
      </c>
      <c r="G24" s="26">
        <v>19.36066666666667</v>
      </c>
      <c r="H24" s="28">
        <f t="shared" si="0"/>
        <v>-13.516974389517555</v>
      </c>
      <c r="I24" s="27">
        <f t="shared" si="3"/>
        <v>0.57204468537541686</v>
      </c>
      <c r="J24" s="28">
        <f t="shared" si="1"/>
        <v>1.174632136205717</v>
      </c>
      <c r="K24" s="27">
        <f t="shared" si="2"/>
        <v>1.4427091310641957</v>
      </c>
      <c r="L24" s="18"/>
    </row>
    <row r="25" spans="1:14">
      <c r="A25" s="16"/>
      <c r="B25" s="11" t="s">
        <v>11</v>
      </c>
      <c r="C25" s="25">
        <v>13.190333333333333</v>
      </c>
      <c r="D25" s="25">
        <v>16.97133333333333</v>
      </c>
      <c r="E25" s="25">
        <v>15.371666666666668</v>
      </c>
      <c r="F25" s="25">
        <v>18.734666666666666</v>
      </c>
      <c r="G25" s="26">
        <v>17.322333333333333</v>
      </c>
      <c r="H25" s="28">
        <f t="shared" si="0"/>
        <v>-7.5386093516475627</v>
      </c>
      <c r="I25" s="27">
        <f t="shared" si="3"/>
        <v>21.87791391087497</v>
      </c>
      <c r="J25" s="28">
        <f t="shared" si="1"/>
        <v>1.0509642956888965</v>
      </c>
      <c r="K25" s="27">
        <f t="shared" si="2"/>
        <v>1.2073559261812397</v>
      </c>
      <c r="L25" s="18"/>
    </row>
    <row r="26" spans="1:14">
      <c r="A26" s="16"/>
      <c r="B26" s="11" t="s">
        <v>9</v>
      </c>
      <c r="C26" s="25">
        <v>14.015666666666666</v>
      </c>
      <c r="D26" s="25">
        <v>14.924666666666667</v>
      </c>
      <c r="E26" s="25">
        <v>16.495333333333331</v>
      </c>
      <c r="F26" s="25">
        <v>19.874333333333336</v>
      </c>
      <c r="G26" s="26">
        <v>14.991999999999999</v>
      </c>
      <c r="H26" s="28">
        <f t="shared" si="0"/>
        <v>-24.566023178974572</v>
      </c>
      <c r="I26" s="27">
        <f t="shared" si="3"/>
        <v>20.484581497797393</v>
      </c>
      <c r="J26" s="28">
        <f t="shared" si="1"/>
        <v>0.90958050614628139</v>
      </c>
      <c r="K26" s="27">
        <f t="shared" si="2"/>
        <v>1.2808017647623668</v>
      </c>
      <c r="L26" s="18"/>
    </row>
    <row r="27" spans="1:14">
      <c r="A27" s="16"/>
      <c r="B27" s="11" t="s">
        <v>23</v>
      </c>
      <c r="C27" s="25">
        <v>13.705333333333334</v>
      </c>
      <c r="D27" s="25">
        <v>14.992000000000003</v>
      </c>
      <c r="E27" s="25">
        <v>14.159666666666666</v>
      </c>
      <c r="F27" s="25">
        <v>14.935</v>
      </c>
      <c r="G27" s="26">
        <v>14.778</v>
      </c>
      <c r="H27" s="28">
        <f t="shared" si="0"/>
        <v>-1.0512219618346141</v>
      </c>
      <c r="I27" s="27">
        <f t="shared" si="3"/>
        <v>5.4756467901786898</v>
      </c>
      <c r="J27" s="28">
        <f t="shared" si="1"/>
        <v>0.89659689966847311</v>
      </c>
      <c r="K27" s="27">
        <f t="shared" si="2"/>
        <v>0.96248634034144276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213.22366666666667</v>
      </c>
      <c r="D13" s="26">
        <v>222.96799999999999</v>
      </c>
      <c r="E13" s="26">
        <v>225.08133333333333</v>
      </c>
      <c r="F13" s="26">
        <v>215.14700000000002</v>
      </c>
      <c r="G13" s="26">
        <v>248.67733333333331</v>
      </c>
      <c r="H13" s="28">
        <f t="shared" ref="H13:H27" si="0">IF(OR(OR(G13=0,F13=0),G13=""),"",(G13/F13-1)*100)</f>
        <v>15.584848189067602</v>
      </c>
      <c r="I13" s="27">
        <f>IF(OR(OR(G13=0,F13=0),F13=""),"",(F13/E13-1)*100)</f>
        <v>-4.4136638015295109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40.752333333333354</v>
      </c>
      <c r="D14" s="25">
        <f>D13-SUM(D15:D27)</f>
        <v>48.738333333333344</v>
      </c>
      <c r="E14" s="25">
        <f>E13-SUM(E15:E27)</f>
        <v>38.937999999999988</v>
      </c>
      <c r="F14" s="25">
        <f>F13-SUM(F15:F27)</f>
        <v>42.20700000000005</v>
      </c>
      <c r="G14" s="26">
        <f>G13-SUM(G15:G27)</f>
        <v>46.060666666666634</v>
      </c>
      <c r="H14" s="28">
        <f t="shared" si="0"/>
        <v>9.1303970115539599</v>
      </c>
      <c r="I14" s="27">
        <f>IF(OR(OR(G14=0,F14=0),F14=""),"",(F14/E14-1)*100)</f>
        <v>8.39539781190628</v>
      </c>
      <c r="J14" s="28">
        <f t="shared" si="1"/>
        <v>18.522261779655551</v>
      </c>
      <c r="K14" s="27">
        <f t="shared" si="2"/>
        <v>19.617749724606917</v>
      </c>
      <c r="L14" s="18"/>
    </row>
    <row r="15" spans="1:15">
      <c r="A15" s="16"/>
      <c r="B15" s="12" t="s">
        <v>5</v>
      </c>
      <c r="C15" s="29">
        <v>90.324666666666658</v>
      </c>
      <c r="D15" s="29">
        <v>85.137333333333331</v>
      </c>
      <c r="E15" s="29">
        <v>86.919666666666672</v>
      </c>
      <c r="F15" s="29">
        <v>91.552999999999997</v>
      </c>
      <c r="G15" s="109">
        <v>118.79333333333334</v>
      </c>
      <c r="H15" s="50">
        <f t="shared" si="0"/>
        <v>29.753621763714278</v>
      </c>
      <c r="I15" s="36">
        <f t="shared" ref="I15:I27" si="3">IF(OR(OR(G15=0,F15=0),F15=""),"",(F15/E15-1)*100)</f>
        <v>5.330592616170482</v>
      </c>
      <c r="J15" s="50">
        <f t="shared" si="1"/>
        <v>47.770068844231886</v>
      </c>
      <c r="K15" s="36">
        <f t="shared" si="2"/>
        <v>42.553695845166324</v>
      </c>
      <c r="L15" s="18"/>
      <c r="N15" s="23" t="s">
        <v>5</v>
      </c>
      <c r="O15" s="34">
        <f>J15</f>
        <v>47.770068844231886</v>
      </c>
    </row>
    <row r="16" spans="1:15">
      <c r="A16" s="16"/>
      <c r="B16" s="11" t="s">
        <v>25</v>
      </c>
      <c r="C16" s="55">
        <v>25.520333333333337</v>
      </c>
      <c r="D16" s="55">
        <v>32.993333333333332</v>
      </c>
      <c r="E16" s="55">
        <v>34.131999999999998</v>
      </c>
      <c r="F16" s="55">
        <v>26.585666666666668</v>
      </c>
      <c r="G16" s="56">
        <v>27.443999999999999</v>
      </c>
      <c r="H16" s="28">
        <f t="shared" si="0"/>
        <v>3.228556741101074</v>
      </c>
      <c r="I16" s="27">
        <f t="shared" si="3"/>
        <v>-22.109262080550007</v>
      </c>
      <c r="J16" s="28">
        <f t="shared" si="1"/>
        <v>11.035987732429708</v>
      </c>
      <c r="K16" s="27">
        <f t="shared" si="2"/>
        <v>12.356977632347494</v>
      </c>
      <c r="L16" s="18"/>
      <c r="N16" s="23" t="s">
        <v>40</v>
      </c>
      <c r="O16" s="34">
        <f>100-O15</f>
        <v>52.229931155768114</v>
      </c>
    </row>
    <row r="17" spans="1:14">
      <c r="A17" s="16"/>
      <c r="B17" s="11" t="s">
        <v>26</v>
      </c>
      <c r="C17" s="25">
        <v>19.55</v>
      </c>
      <c r="D17" s="25">
        <v>18.706666666666667</v>
      </c>
      <c r="E17" s="25">
        <v>22.146333333333331</v>
      </c>
      <c r="F17" s="25">
        <v>13.746</v>
      </c>
      <c r="G17" s="26">
        <v>16.03833333333333</v>
      </c>
      <c r="H17" s="28">
        <f t="shared" si="0"/>
        <v>16.676366458121116</v>
      </c>
      <c r="I17" s="27">
        <f t="shared" si="3"/>
        <v>-37.931034482758605</v>
      </c>
      <c r="J17" s="28">
        <f t="shared" si="1"/>
        <v>6.4494552512492751</v>
      </c>
      <c r="K17" s="27">
        <f t="shared" si="2"/>
        <v>6.389119997025289</v>
      </c>
      <c r="L17" s="18"/>
    </row>
    <row r="18" spans="1:14">
      <c r="A18" s="16"/>
      <c r="B18" s="11" t="s">
        <v>27</v>
      </c>
      <c r="C18" s="25">
        <v>11.161666666666667</v>
      </c>
      <c r="D18" s="25">
        <v>9.5609999999999999</v>
      </c>
      <c r="E18" s="25">
        <v>11.621</v>
      </c>
      <c r="F18" s="25">
        <v>11.183</v>
      </c>
      <c r="G18" s="26">
        <v>9.1676666666666673</v>
      </c>
      <c r="H18" s="28">
        <f t="shared" si="0"/>
        <v>-18.021401532087388</v>
      </c>
      <c r="I18" s="27">
        <f t="shared" si="3"/>
        <v>-3.7690388090525828</v>
      </c>
      <c r="J18" s="28">
        <f t="shared" si="1"/>
        <v>3.6865710854226097</v>
      </c>
      <c r="K18" s="27">
        <f t="shared" si="2"/>
        <v>5.1978414758281541</v>
      </c>
      <c r="L18" s="18"/>
    </row>
    <row r="19" spans="1:14">
      <c r="A19" s="16"/>
      <c r="B19" s="11" t="s">
        <v>21</v>
      </c>
      <c r="C19" s="25">
        <v>6.1110000000000007</v>
      </c>
      <c r="D19" s="25">
        <v>5.6836666666666664</v>
      </c>
      <c r="E19" s="25">
        <v>7.043333333333333</v>
      </c>
      <c r="F19" s="25">
        <v>9.2393333333333327</v>
      </c>
      <c r="G19" s="26">
        <v>5.7403333333333331</v>
      </c>
      <c r="H19" s="28">
        <f t="shared" si="0"/>
        <v>-37.870697741539793</v>
      </c>
      <c r="I19" s="27">
        <f t="shared" si="3"/>
        <v>31.178419309039285</v>
      </c>
      <c r="J19" s="28">
        <f t="shared" si="1"/>
        <v>2.3083460226907158</v>
      </c>
      <c r="K19" s="27">
        <f t="shared" si="2"/>
        <v>4.2944281506752739</v>
      </c>
      <c r="L19" s="18"/>
    </row>
    <row r="20" spans="1:14">
      <c r="A20" s="16"/>
      <c r="B20" s="11" t="s">
        <v>22</v>
      </c>
      <c r="C20" s="25">
        <v>2.8503333333333334</v>
      </c>
      <c r="D20" s="25">
        <v>2.7626666666666666</v>
      </c>
      <c r="E20" s="25">
        <v>4.3653333333333331</v>
      </c>
      <c r="F20" s="25">
        <v>3.2833333333333332</v>
      </c>
      <c r="G20" s="26">
        <v>4.7426666666666657</v>
      </c>
      <c r="H20" s="28">
        <f t="shared" si="0"/>
        <v>44.446700507614189</v>
      </c>
      <c r="I20" s="27">
        <f t="shared" si="3"/>
        <v>-24.78619425778864</v>
      </c>
      <c r="J20" s="28">
        <f t="shared" si="1"/>
        <v>1.907156797563643</v>
      </c>
      <c r="K20" s="27">
        <f t="shared" si="2"/>
        <v>1.5260883643896188</v>
      </c>
      <c r="L20" s="18"/>
    </row>
    <row r="21" spans="1:14">
      <c r="A21" s="16"/>
      <c r="B21" s="11" t="s">
        <v>6</v>
      </c>
      <c r="C21" s="25">
        <v>3.3633333333333333</v>
      </c>
      <c r="D21" s="25">
        <v>4.2746666666666675</v>
      </c>
      <c r="E21" s="25">
        <v>4.2183333333333337</v>
      </c>
      <c r="F21" s="25">
        <v>4.4196666666666671</v>
      </c>
      <c r="G21" s="26">
        <v>4.514333333333334</v>
      </c>
      <c r="H21" s="28">
        <f t="shared" si="0"/>
        <v>2.1419413228750406</v>
      </c>
      <c r="I21" s="27">
        <f t="shared" si="3"/>
        <v>4.7728170683524196</v>
      </c>
      <c r="J21" s="28">
        <f t="shared" si="1"/>
        <v>1.8153376798850456</v>
      </c>
      <c r="K21" s="27">
        <f t="shared" si="2"/>
        <v>2.054254378014412</v>
      </c>
      <c r="L21" s="18"/>
    </row>
    <row r="22" spans="1:14">
      <c r="A22" s="16"/>
      <c r="B22" s="11" t="s">
        <v>24</v>
      </c>
      <c r="C22" s="25">
        <v>4.1020000000000003</v>
      </c>
      <c r="D22" s="25">
        <v>3.254</v>
      </c>
      <c r="E22" s="25">
        <v>4.2443333333333335</v>
      </c>
      <c r="F22" s="25">
        <v>3.5589999999999997</v>
      </c>
      <c r="G22" s="26">
        <v>4.2376666666666658</v>
      </c>
      <c r="H22" s="28">
        <f t="shared" si="0"/>
        <v>19.069026880209773</v>
      </c>
      <c r="I22" s="27">
        <f t="shared" si="3"/>
        <v>-16.147019555485752</v>
      </c>
      <c r="J22" s="28">
        <f t="shared" si="1"/>
        <v>1.7040823986102471</v>
      </c>
      <c r="K22" s="27">
        <f t="shared" si="2"/>
        <v>1.6542178138667978</v>
      </c>
      <c r="L22" s="18"/>
    </row>
    <row r="23" spans="1:14">
      <c r="A23" s="16"/>
      <c r="B23" s="11" t="s">
        <v>8</v>
      </c>
      <c r="C23" s="25">
        <v>1.909</v>
      </c>
      <c r="D23" s="25">
        <v>3.2036666666666669</v>
      </c>
      <c r="E23" s="25">
        <v>2.8183333333333334</v>
      </c>
      <c r="F23" s="25">
        <v>2.2206666666666668</v>
      </c>
      <c r="G23" s="26">
        <v>3.1766666666666672</v>
      </c>
      <c r="H23" s="28">
        <f t="shared" si="0"/>
        <v>43.050135094566208</v>
      </c>
      <c r="I23" s="27">
        <f t="shared" si="3"/>
        <v>-21.206386753400352</v>
      </c>
      <c r="J23" s="28">
        <f t="shared" si="1"/>
        <v>1.2774250970467758</v>
      </c>
      <c r="K23" s="27">
        <f t="shared" si="2"/>
        <v>1.0321625059455473</v>
      </c>
      <c r="L23" s="18"/>
    </row>
    <row r="24" spans="1:14">
      <c r="A24" s="16"/>
      <c r="B24" s="11" t="s">
        <v>23</v>
      </c>
      <c r="C24" s="25">
        <v>2.3113333333333332</v>
      </c>
      <c r="D24" s="25">
        <v>2.3780000000000001</v>
      </c>
      <c r="E24" s="25">
        <v>2.6773333333333333</v>
      </c>
      <c r="F24" s="25">
        <v>2.3303333333333334</v>
      </c>
      <c r="G24" s="26">
        <v>2.4036666666666666</v>
      </c>
      <c r="H24" s="28">
        <f t="shared" si="0"/>
        <v>3.1469031612072706</v>
      </c>
      <c r="I24" s="27">
        <f t="shared" si="3"/>
        <v>-12.960657370517925</v>
      </c>
      <c r="J24" s="28">
        <f t="shared" si="1"/>
        <v>0.96658052201514155</v>
      </c>
      <c r="K24" s="27">
        <f t="shared" si="2"/>
        <v>1.0831354066444492</v>
      </c>
      <c r="L24" s="18"/>
    </row>
    <row r="25" spans="1:14">
      <c r="A25" s="16"/>
      <c r="B25" s="11" t="s">
        <v>9</v>
      </c>
      <c r="C25" s="25">
        <v>1.5943333333333332</v>
      </c>
      <c r="D25" s="25">
        <v>1.6830000000000001</v>
      </c>
      <c r="E25" s="25">
        <v>2.1059999999999999</v>
      </c>
      <c r="F25" s="25">
        <v>0.95133333333333336</v>
      </c>
      <c r="G25" s="26">
        <v>2.3636666666666666</v>
      </c>
      <c r="H25" s="28">
        <f t="shared" si="0"/>
        <v>148.45830413454797</v>
      </c>
      <c r="I25" s="27">
        <f t="shared" si="3"/>
        <v>-54.827477049699269</v>
      </c>
      <c r="J25" s="28">
        <f t="shared" si="1"/>
        <v>0.95049542110794172</v>
      </c>
      <c r="K25" s="27">
        <f t="shared" si="2"/>
        <v>0.44217829360080929</v>
      </c>
      <c r="L25" s="18"/>
    </row>
    <row r="26" spans="1:14">
      <c r="A26" s="16"/>
      <c r="B26" s="11" t="s">
        <v>20</v>
      </c>
      <c r="C26" s="25">
        <v>1.4356666666666669</v>
      </c>
      <c r="D26" s="25">
        <v>2.9910000000000001</v>
      </c>
      <c r="E26" s="25">
        <v>1.3616666666666666</v>
      </c>
      <c r="F26" s="25">
        <v>2.1923333333333335</v>
      </c>
      <c r="G26" s="26">
        <v>2.1176666666666666</v>
      </c>
      <c r="H26" s="28">
        <f t="shared" si="0"/>
        <v>-3.4058081192032907</v>
      </c>
      <c r="I26" s="27">
        <f t="shared" si="3"/>
        <v>61.003671970624261</v>
      </c>
      <c r="J26" s="28">
        <f t="shared" si="1"/>
        <v>0.85157205052866369</v>
      </c>
      <c r="K26" s="27">
        <f t="shared" si="2"/>
        <v>1.0189932154914236</v>
      </c>
      <c r="L26" s="18"/>
    </row>
    <row r="27" spans="1:14">
      <c r="A27" s="16"/>
      <c r="B27" s="11" t="s">
        <v>11</v>
      </c>
      <c r="C27" s="25">
        <v>2.2376666666666671</v>
      </c>
      <c r="D27" s="25">
        <v>1.6006666666666665</v>
      </c>
      <c r="E27" s="25">
        <v>2.4896666666666665</v>
      </c>
      <c r="F27" s="25">
        <v>1.6763333333333332</v>
      </c>
      <c r="G27" s="26">
        <v>1.8766666666666667</v>
      </c>
      <c r="H27" s="28">
        <f t="shared" si="0"/>
        <v>11.950686021077761</v>
      </c>
      <c r="I27" s="27">
        <f t="shared" si="3"/>
        <v>-32.668362565269781</v>
      </c>
      <c r="J27" s="28">
        <f t="shared" si="1"/>
        <v>0.75465931756278559</v>
      </c>
      <c r="K27" s="27">
        <f t="shared" si="2"/>
        <v>0.77915719639750181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150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871.23133333333328</v>
      </c>
      <c r="D13" s="26">
        <v>1044.6036666666666</v>
      </c>
      <c r="E13" s="26">
        <v>1125.7603333333334</v>
      </c>
      <c r="F13" s="26">
        <v>1213.5530000000001</v>
      </c>
      <c r="G13" s="26">
        <v>1211.691</v>
      </c>
      <c r="H13" s="28">
        <f t="shared" ref="H13:H14" si="0">IF(OR(OR(G13=0,F13=0),G13=""),"",(G13/F13-1)*100)</f>
        <v>-0.15343376020661159</v>
      </c>
      <c r="I13" s="27">
        <f>IF(OR(OR(G13=0,F13=0),F13=""),"",(F13/E13-1)*100)</f>
        <v>7.7985219470929401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204.21666666666658</v>
      </c>
      <c r="D14" s="25">
        <f>D13-SUM(D15:D27)</f>
        <v>247.9556666666665</v>
      </c>
      <c r="E14" s="25">
        <f>E13-SUM(E15:E27)</f>
        <v>272.50600000000009</v>
      </c>
      <c r="F14" s="25">
        <f>F13-SUM(F15:F27)</f>
        <v>310.221</v>
      </c>
      <c r="G14" s="26">
        <f>G13-SUM(G15:G27)</f>
        <v>286.13233333333324</v>
      </c>
      <c r="H14" s="28">
        <f t="shared" si="0"/>
        <v>-7.7650019394775889</v>
      </c>
      <c r="I14" s="27">
        <f>IF(OR(OR(G14=0,F14=0),F14=""),"",(F14/E14-1)*100)</f>
        <v>13.840062237161721</v>
      </c>
      <c r="J14" s="28">
        <f t="shared" si="1"/>
        <v>23.614298805003354</v>
      </c>
      <c r="K14" s="27">
        <f t="shared" si="2"/>
        <v>25.563036801853727</v>
      </c>
      <c r="L14" s="18"/>
    </row>
    <row r="15" spans="1:15">
      <c r="A15" s="16"/>
      <c r="B15" s="12" t="s">
        <v>5</v>
      </c>
      <c r="C15" s="109">
        <v>331.64833333333331</v>
      </c>
      <c r="D15" s="109">
        <v>381.5626666666667</v>
      </c>
      <c r="E15" s="109">
        <v>421.77733333333327</v>
      </c>
      <c r="F15" s="109">
        <v>430.62</v>
      </c>
      <c r="G15" s="109">
        <v>454.92500000000001</v>
      </c>
      <c r="H15" s="50">
        <v>439.51066666666662</v>
      </c>
      <c r="I15" s="36">
        <f t="shared" ref="I15:I27" si="3">IF(OR(OR(G15=0,F15=0),F15=""),"",(F15/E15-1)*100)</f>
        <v>2.0965248646205303</v>
      </c>
      <c r="J15" s="50">
        <f t="shared" si="1"/>
        <v>37.544638030653026</v>
      </c>
      <c r="K15" s="36">
        <f t="shared" si="2"/>
        <v>35.484235134353419</v>
      </c>
      <c r="L15" s="18"/>
      <c r="N15" s="23" t="s">
        <v>5</v>
      </c>
      <c r="O15" s="34">
        <f>J15</f>
        <v>37.544638030653026</v>
      </c>
    </row>
    <row r="16" spans="1:15">
      <c r="A16" s="16"/>
      <c r="B16" s="11" t="s">
        <v>25</v>
      </c>
      <c r="C16" s="55">
        <v>103.64400000000001</v>
      </c>
      <c r="D16" s="55">
        <v>130.98666666666668</v>
      </c>
      <c r="E16" s="55">
        <v>137.67600000000002</v>
      </c>
      <c r="F16" s="55">
        <v>157.52433333333332</v>
      </c>
      <c r="G16" s="56">
        <v>146.31933333333333</v>
      </c>
      <c r="H16" s="28">
        <v>128.27266666666665</v>
      </c>
      <c r="I16" s="27">
        <f t="shared" si="3"/>
        <v>14.416698141530325</v>
      </c>
      <c r="J16" s="28">
        <f t="shared" si="1"/>
        <v>12.075630943312555</v>
      </c>
      <c r="K16" s="27">
        <f t="shared" si="2"/>
        <v>12.980424697836296</v>
      </c>
      <c r="L16" s="18"/>
      <c r="N16" s="23" t="s">
        <v>40</v>
      </c>
      <c r="O16" s="34">
        <f>100-O15</f>
        <v>62.455361969346974</v>
      </c>
    </row>
    <row r="17" spans="1:14">
      <c r="A17" s="16"/>
      <c r="B17" s="11" t="s">
        <v>26</v>
      </c>
      <c r="C17" s="25">
        <v>75.466333333333338</v>
      </c>
      <c r="D17" s="25">
        <v>94.634</v>
      </c>
      <c r="E17" s="25">
        <v>100.93266666666666</v>
      </c>
      <c r="F17" s="25">
        <v>107.62466666666667</v>
      </c>
      <c r="G17" s="26">
        <v>94.661999999999992</v>
      </c>
      <c r="H17" s="28">
        <v>94.843000000000004</v>
      </c>
      <c r="I17" s="27">
        <f t="shared" si="3"/>
        <v>6.6301626827125704</v>
      </c>
      <c r="J17" s="28">
        <f t="shared" si="1"/>
        <v>7.8123878117440828</v>
      </c>
      <c r="K17" s="27">
        <f t="shared" si="2"/>
        <v>8.868559236116317</v>
      </c>
      <c r="L17" s="18"/>
    </row>
    <row r="18" spans="1:14">
      <c r="A18" s="16"/>
      <c r="B18" s="11" t="s">
        <v>27</v>
      </c>
      <c r="C18" s="25">
        <v>38.413333333333334</v>
      </c>
      <c r="D18" s="25">
        <v>43.54666666666666</v>
      </c>
      <c r="E18" s="25">
        <v>45.544000000000004</v>
      </c>
      <c r="F18" s="25">
        <v>50.137666666666668</v>
      </c>
      <c r="G18" s="26">
        <v>54.187666666666672</v>
      </c>
      <c r="H18" s="28">
        <v>49.016666666666673</v>
      </c>
      <c r="I18" s="27">
        <f t="shared" si="3"/>
        <v>10.086216991627129</v>
      </c>
      <c r="J18" s="28">
        <f t="shared" si="1"/>
        <v>4.472069749355791</v>
      </c>
      <c r="K18" s="27">
        <f t="shared" si="2"/>
        <v>4.131477295731349</v>
      </c>
      <c r="L18" s="18"/>
    </row>
    <row r="19" spans="1:14">
      <c r="A19" s="16"/>
      <c r="B19" s="11" t="s">
        <v>21</v>
      </c>
      <c r="C19" s="25">
        <v>25.9</v>
      </c>
      <c r="D19" s="25">
        <v>36.004666666666672</v>
      </c>
      <c r="E19" s="25">
        <v>38.934000000000005</v>
      </c>
      <c r="F19" s="25">
        <v>39.664999999999999</v>
      </c>
      <c r="G19" s="26">
        <v>41.671999999999997</v>
      </c>
      <c r="H19" s="28">
        <v>42.814</v>
      </c>
      <c r="I19" s="27">
        <f t="shared" si="3"/>
        <v>1.8775363435557413</v>
      </c>
      <c r="J19" s="28">
        <f t="shared" si="1"/>
        <v>3.4391606440916038</v>
      </c>
      <c r="K19" s="27">
        <f t="shared" si="2"/>
        <v>3.2685016641217972</v>
      </c>
      <c r="L19" s="18"/>
    </row>
    <row r="20" spans="1:14">
      <c r="A20" s="16"/>
      <c r="B20" s="11" t="s">
        <v>6</v>
      </c>
      <c r="C20" s="25">
        <v>18.28233333333333</v>
      </c>
      <c r="D20" s="25">
        <v>22.724</v>
      </c>
      <c r="E20" s="25">
        <v>21.524666666666665</v>
      </c>
      <c r="F20" s="25">
        <v>22.822666666666667</v>
      </c>
      <c r="G20" s="26">
        <v>29.430333333333333</v>
      </c>
      <c r="H20" s="28">
        <v>26.511333333333337</v>
      </c>
      <c r="I20" s="27">
        <f t="shared" si="3"/>
        <v>6.0302908291262725</v>
      </c>
      <c r="J20" s="28">
        <f t="shared" si="1"/>
        <v>2.4288645647556457</v>
      </c>
      <c r="K20" s="27">
        <f t="shared" si="2"/>
        <v>1.8806485309390415</v>
      </c>
      <c r="L20" s="18"/>
    </row>
    <row r="21" spans="1:14">
      <c r="A21" s="16"/>
      <c r="B21" s="11" t="s">
        <v>24</v>
      </c>
      <c r="C21" s="25">
        <v>15.787666666666667</v>
      </c>
      <c r="D21" s="25">
        <v>20.337999999999997</v>
      </c>
      <c r="E21" s="25">
        <v>18.871666666666666</v>
      </c>
      <c r="F21" s="25">
        <v>20.992000000000001</v>
      </c>
      <c r="G21" s="26">
        <v>23.567333333333334</v>
      </c>
      <c r="H21" s="28">
        <v>20.180666666666667</v>
      </c>
      <c r="I21" s="27">
        <f t="shared" si="3"/>
        <v>11.235538284906843</v>
      </c>
      <c r="J21" s="28">
        <f t="shared" si="1"/>
        <v>1.9449953274666012</v>
      </c>
      <c r="K21" s="27">
        <f t="shared" si="2"/>
        <v>1.7297967208683922</v>
      </c>
      <c r="L21" s="18"/>
    </row>
    <row r="22" spans="1:14">
      <c r="A22" s="16"/>
      <c r="B22" s="11" t="s">
        <v>22</v>
      </c>
      <c r="C22" s="25">
        <v>11.829333333333333</v>
      </c>
      <c r="D22" s="25">
        <v>16.312666666666669</v>
      </c>
      <c r="E22" s="25">
        <v>14.180333333333332</v>
      </c>
      <c r="F22" s="25">
        <v>14.019666666666666</v>
      </c>
      <c r="G22" s="26">
        <v>17.545666666666666</v>
      </c>
      <c r="H22" s="28">
        <v>16.443333333333332</v>
      </c>
      <c r="I22" s="27">
        <f t="shared" si="3"/>
        <v>-1.1330246115512033</v>
      </c>
      <c r="J22" s="28">
        <f t="shared" si="1"/>
        <v>1.4480314425597505</v>
      </c>
      <c r="K22" s="27">
        <f t="shared" si="2"/>
        <v>1.1552578805100944</v>
      </c>
      <c r="L22" s="18"/>
    </row>
    <row r="23" spans="1:14">
      <c r="A23" s="16"/>
      <c r="B23" s="11" t="s">
        <v>20</v>
      </c>
      <c r="C23" s="25">
        <v>10.951000000000001</v>
      </c>
      <c r="D23" s="25">
        <v>11.156666666666668</v>
      </c>
      <c r="E23" s="25">
        <v>11.743</v>
      </c>
      <c r="F23" s="25">
        <v>12.972333333333333</v>
      </c>
      <c r="G23" s="26">
        <v>16.403000000000002</v>
      </c>
      <c r="H23" s="28">
        <v>15.176</v>
      </c>
      <c r="I23" s="27">
        <f t="shared" si="3"/>
        <v>10.468647988872792</v>
      </c>
      <c r="J23" s="28">
        <f t="shared" si="1"/>
        <v>1.3537279719004269</v>
      </c>
      <c r="K23" s="27">
        <f t="shared" si="2"/>
        <v>1.0689548238382116</v>
      </c>
      <c r="L23" s="18"/>
    </row>
    <row r="24" spans="1:14">
      <c r="A24" s="16"/>
      <c r="B24" s="11" t="s">
        <v>8</v>
      </c>
      <c r="C24" s="25">
        <v>11.646000000000001</v>
      </c>
      <c r="D24" s="25">
        <v>13.482999999999999</v>
      </c>
      <c r="E24" s="25">
        <v>13.727333333333334</v>
      </c>
      <c r="F24" s="25">
        <v>16.043666666666667</v>
      </c>
      <c r="G24" s="26">
        <v>16.241666666666664</v>
      </c>
      <c r="H24" s="28">
        <v>14.386000000000001</v>
      </c>
      <c r="I24" s="27">
        <f t="shared" si="3"/>
        <v>16.873876936525669</v>
      </c>
      <c r="J24" s="28">
        <f t="shared" si="1"/>
        <v>1.3404132461713971</v>
      </c>
      <c r="K24" s="27">
        <f t="shared" si="2"/>
        <v>1.3220408722706518</v>
      </c>
      <c r="L24" s="18"/>
    </row>
    <row r="25" spans="1:14">
      <c r="A25" s="16"/>
      <c r="B25" s="11" t="s">
        <v>23</v>
      </c>
      <c r="C25" s="25">
        <v>10.673666666666668</v>
      </c>
      <c r="D25" s="25">
        <v>11.71</v>
      </c>
      <c r="E25" s="25">
        <v>12.724666666666666</v>
      </c>
      <c r="F25" s="25">
        <v>14.184333333333333</v>
      </c>
      <c r="G25" s="26">
        <v>13.527999999999999</v>
      </c>
      <c r="H25" s="28">
        <v>13.31</v>
      </c>
      <c r="I25" s="27">
        <f t="shared" si="3"/>
        <v>11.471158380049262</v>
      </c>
      <c r="J25" s="28">
        <f t="shared" si="1"/>
        <v>1.1164562582374546</v>
      </c>
      <c r="K25" s="27">
        <f t="shared" si="2"/>
        <v>1.168826852501154</v>
      </c>
      <c r="L25" s="18"/>
    </row>
    <row r="26" spans="1:14">
      <c r="A26" s="16"/>
      <c r="B26" s="11" t="s">
        <v>11</v>
      </c>
      <c r="C26" s="25">
        <v>7.5603333333333333</v>
      </c>
      <c r="D26" s="25">
        <v>7.5519999999999996</v>
      </c>
      <c r="E26" s="25">
        <v>8.6270000000000007</v>
      </c>
      <c r="F26" s="25">
        <v>10.148666666666669</v>
      </c>
      <c r="G26" s="26">
        <v>10.107333333333335</v>
      </c>
      <c r="H26" s="28">
        <v>10.647666666666666</v>
      </c>
      <c r="I26" s="27">
        <f t="shared" si="3"/>
        <v>17.638422008423184</v>
      </c>
      <c r="J26" s="28">
        <f t="shared" si="1"/>
        <v>0.83415106106534875</v>
      </c>
      <c r="K26" s="27">
        <f t="shared" si="2"/>
        <v>0.8362771685016368</v>
      </c>
      <c r="L26" s="18"/>
    </row>
    <row r="27" spans="1:14">
      <c r="A27" s="16"/>
      <c r="B27" s="11" t="s">
        <v>9</v>
      </c>
      <c r="C27" s="25">
        <v>5.2123333333333335</v>
      </c>
      <c r="D27" s="25">
        <v>6.6370000000000005</v>
      </c>
      <c r="E27" s="25">
        <v>6.9916666666666663</v>
      </c>
      <c r="F27" s="25">
        <v>6.5769999999999991</v>
      </c>
      <c r="G27" s="26">
        <v>6.969333333333334</v>
      </c>
      <c r="H27" s="28">
        <v>8.374666666666668</v>
      </c>
      <c r="I27" s="27">
        <f t="shared" si="3"/>
        <v>-5.9308700834326711</v>
      </c>
      <c r="J27" s="28">
        <f t="shared" si="1"/>
        <v>0.57517414368294673</v>
      </c>
      <c r="K27" s="27">
        <f t="shared" si="2"/>
        <v>0.54196232055789884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6" sqref="B26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3474.9209999999998</v>
      </c>
      <c r="D13" s="26">
        <v>3797.0210000000002</v>
      </c>
      <c r="E13" s="26">
        <v>3432.7773333333334</v>
      </c>
      <c r="F13" s="26">
        <v>3785.0859999999998</v>
      </c>
      <c r="G13" s="26">
        <v>3840.246333333333</v>
      </c>
      <c r="H13" s="28">
        <f t="shared" ref="H13:H27" si="0">IF(OR(OR(G13=0,F13=0),G13=""),"",(G13/F13-1)*100)</f>
        <v>1.457307266818586</v>
      </c>
      <c r="I13" s="27">
        <f>IF(OR(OR(G13=0,F13=0),F13=""),"",(F13/E13-1)*100)</f>
        <v>10.263079496757332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1563.064333333333</v>
      </c>
      <c r="D14" s="25">
        <f>D13-SUM(D15:D27)</f>
        <v>1725.6240000000007</v>
      </c>
      <c r="E14" s="25">
        <f>E13-SUM(E15:E27)</f>
        <v>1481.4280000000001</v>
      </c>
      <c r="F14" s="25">
        <f>F13-SUM(F15:F27)</f>
        <v>1703.112666666666</v>
      </c>
      <c r="G14" s="26">
        <f>G13-SUM(G15:G27)</f>
        <v>1725.2176666666664</v>
      </c>
      <c r="H14" s="28">
        <f t="shared" si="0"/>
        <v>1.2979176558685523</v>
      </c>
      <c r="I14" s="27">
        <f>IF(OR(OR(G14=0,F14=0),F14=""),"",(F14/E14-1)*100)</f>
        <v>14.96425520961302</v>
      </c>
      <c r="J14" s="28">
        <f t="shared" si="1"/>
        <v>44.924661516939146</v>
      </c>
      <c r="K14" s="27">
        <f t="shared" si="2"/>
        <v>44.995349291050879</v>
      </c>
      <c r="L14" s="18"/>
    </row>
    <row r="15" spans="1:15">
      <c r="A15" s="16"/>
      <c r="B15" s="12" t="s">
        <v>5</v>
      </c>
      <c r="C15" s="109">
        <v>779.96033333333344</v>
      </c>
      <c r="D15" s="109">
        <v>863.42633333333333</v>
      </c>
      <c r="E15" s="109">
        <v>798.66966666666667</v>
      </c>
      <c r="F15" s="109">
        <v>851.00433333333331</v>
      </c>
      <c r="G15" s="109">
        <v>845.92966666666655</v>
      </c>
      <c r="H15" s="50">
        <f t="shared" si="0"/>
        <v>-0.59631502072258202</v>
      </c>
      <c r="I15" s="36">
        <f t="shared" ref="I15:I27" si="3">IF(OR(OR(G15=0,F15=0),F15=""),"",(F15/E15-1)*100)</f>
        <v>6.552729977224625</v>
      </c>
      <c r="J15" s="50">
        <f t="shared" si="1"/>
        <v>22.028005321533627</v>
      </c>
      <c r="K15" s="36">
        <f t="shared" si="2"/>
        <v>22.483091093130604</v>
      </c>
      <c r="L15" s="18"/>
      <c r="N15" s="23" t="s">
        <v>5</v>
      </c>
      <c r="O15" s="34">
        <f>J15</f>
        <v>22.028005321533627</v>
      </c>
    </row>
    <row r="16" spans="1:15">
      <c r="A16" s="16"/>
      <c r="B16" s="11" t="s">
        <v>25</v>
      </c>
      <c r="C16" s="55">
        <v>283.26266666666669</v>
      </c>
      <c r="D16" s="55">
        <v>308.0406666666666</v>
      </c>
      <c r="E16" s="55">
        <v>285.87333333333328</v>
      </c>
      <c r="F16" s="55">
        <v>320.08699999999999</v>
      </c>
      <c r="G16" s="56">
        <v>354.452</v>
      </c>
      <c r="H16" s="28">
        <f t="shared" si="0"/>
        <v>10.736143610955784</v>
      </c>
      <c r="I16" s="27">
        <f t="shared" si="3"/>
        <v>11.968121079265902</v>
      </c>
      <c r="J16" s="28">
        <f t="shared" si="1"/>
        <v>9.2299287398143477</v>
      </c>
      <c r="K16" s="27">
        <f t="shared" si="2"/>
        <v>8.4565317670457159</v>
      </c>
      <c r="L16" s="18"/>
      <c r="N16" s="23" t="s">
        <v>40</v>
      </c>
      <c r="O16" s="34">
        <f>100-O15</f>
        <v>77.971994678466373</v>
      </c>
    </row>
    <row r="17" spans="1:14">
      <c r="A17" s="16"/>
      <c r="B17" s="11" t="s">
        <v>26</v>
      </c>
      <c r="C17" s="25">
        <v>231.65633333333335</v>
      </c>
      <c r="D17" s="25">
        <v>242.55566666666664</v>
      </c>
      <c r="E17" s="25">
        <v>233.88333333333333</v>
      </c>
      <c r="F17" s="25">
        <v>239.78466666666668</v>
      </c>
      <c r="G17" s="26">
        <v>234.73466666666664</v>
      </c>
      <c r="H17" s="28">
        <f t="shared" si="0"/>
        <v>-2.1060562671508243</v>
      </c>
      <c r="I17" s="27">
        <f t="shared" si="3"/>
        <v>2.5231953253046502</v>
      </c>
      <c r="J17" s="28">
        <f t="shared" si="1"/>
        <v>6.1124898324664763</v>
      </c>
      <c r="K17" s="27">
        <f t="shared" si="2"/>
        <v>6.3349859598082228</v>
      </c>
      <c r="L17" s="18"/>
    </row>
    <row r="18" spans="1:14">
      <c r="A18" s="16"/>
      <c r="B18" s="11" t="s">
        <v>27</v>
      </c>
      <c r="C18" s="25">
        <v>140.58500000000001</v>
      </c>
      <c r="D18" s="25">
        <v>133.02766666666665</v>
      </c>
      <c r="E18" s="25">
        <v>138.27733333333333</v>
      </c>
      <c r="F18" s="25">
        <v>149.22</v>
      </c>
      <c r="G18" s="26">
        <v>166.91366666666667</v>
      </c>
      <c r="H18" s="28">
        <f t="shared" si="0"/>
        <v>11.857436447303771</v>
      </c>
      <c r="I18" s="27">
        <f t="shared" si="3"/>
        <v>7.913565009449619</v>
      </c>
      <c r="J18" s="28">
        <f t="shared" si="1"/>
        <v>4.3464312488981829</v>
      </c>
      <c r="K18" s="27">
        <f t="shared" si="2"/>
        <v>3.942314652824269</v>
      </c>
      <c r="L18" s="18"/>
    </row>
    <row r="19" spans="1:14">
      <c r="A19" s="16"/>
      <c r="B19" s="11" t="s">
        <v>21</v>
      </c>
      <c r="C19" s="25">
        <v>84.785666666666657</v>
      </c>
      <c r="D19" s="25">
        <v>91.644333333333336</v>
      </c>
      <c r="E19" s="25">
        <v>88.654666666666643</v>
      </c>
      <c r="F19" s="25">
        <v>101.486</v>
      </c>
      <c r="G19" s="26">
        <v>107.87533333333333</v>
      </c>
      <c r="H19" s="28">
        <f t="shared" si="0"/>
        <v>6.2957780711953681</v>
      </c>
      <c r="I19" s="27">
        <f t="shared" si="3"/>
        <v>14.473387375735092</v>
      </c>
      <c r="J19" s="28">
        <f t="shared" si="1"/>
        <v>2.8090732721225611</v>
      </c>
      <c r="K19" s="27">
        <f t="shared" si="2"/>
        <v>2.6812072433757121</v>
      </c>
      <c r="L19" s="18"/>
    </row>
    <row r="20" spans="1:14">
      <c r="A20" s="16"/>
      <c r="B20" s="11" t="s">
        <v>6</v>
      </c>
      <c r="C20" s="25">
        <v>84.425333333333327</v>
      </c>
      <c r="D20" s="25">
        <v>95.798000000000002</v>
      </c>
      <c r="E20" s="25">
        <v>83.962333333333333</v>
      </c>
      <c r="F20" s="25">
        <v>90.069666666666663</v>
      </c>
      <c r="G20" s="26">
        <v>84.329666666666668</v>
      </c>
      <c r="H20" s="28">
        <f t="shared" si="0"/>
        <v>-6.3728447238989077</v>
      </c>
      <c r="I20" s="27">
        <f t="shared" si="3"/>
        <v>7.273896628249954</v>
      </c>
      <c r="J20" s="28">
        <f t="shared" si="1"/>
        <v>2.1959442011489019</v>
      </c>
      <c r="K20" s="27">
        <f t="shared" si="2"/>
        <v>2.3795936648907494</v>
      </c>
      <c r="L20" s="18"/>
    </row>
    <row r="21" spans="1:14">
      <c r="A21" s="16"/>
      <c r="B21" s="11" t="s">
        <v>22</v>
      </c>
      <c r="C21" s="25">
        <v>57.996000000000002</v>
      </c>
      <c r="D21" s="25">
        <v>66.843666666666664</v>
      </c>
      <c r="E21" s="25">
        <v>59.449666666666666</v>
      </c>
      <c r="F21" s="25">
        <v>62.076999999999998</v>
      </c>
      <c r="G21" s="26">
        <v>60.917000000000002</v>
      </c>
      <c r="H21" s="28">
        <f t="shared" si="0"/>
        <v>-1.8686470029157243</v>
      </c>
      <c r="I21" s="27">
        <f t="shared" si="3"/>
        <v>4.4194248355751808</v>
      </c>
      <c r="J21" s="28">
        <f t="shared" si="1"/>
        <v>1.5862784496723692</v>
      </c>
      <c r="K21" s="27">
        <f t="shared" si="2"/>
        <v>1.6400419964037807</v>
      </c>
      <c r="L21" s="18"/>
    </row>
    <row r="22" spans="1:14">
      <c r="A22" s="16"/>
      <c r="B22" s="11" t="s">
        <v>24</v>
      </c>
      <c r="C22" s="25">
        <v>48.130333333333333</v>
      </c>
      <c r="D22" s="25">
        <v>51.216000000000001</v>
      </c>
      <c r="E22" s="25">
        <v>53.67166666666666</v>
      </c>
      <c r="F22" s="25">
        <v>50.26</v>
      </c>
      <c r="G22" s="26">
        <v>53.713999999999999</v>
      </c>
      <c r="H22" s="28">
        <f t="shared" si="0"/>
        <v>6.8722642260246714</v>
      </c>
      <c r="I22" s="27">
        <f t="shared" si="3"/>
        <v>-6.3565506319286929</v>
      </c>
      <c r="J22" s="28">
        <f t="shared" si="1"/>
        <v>1.3987123569069659</v>
      </c>
      <c r="K22" s="27">
        <f t="shared" si="2"/>
        <v>1.3278430133423653</v>
      </c>
      <c r="L22" s="18"/>
    </row>
    <row r="23" spans="1:14">
      <c r="A23" s="16"/>
      <c r="B23" s="11" t="s">
        <v>8</v>
      </c>
      <c r="C23" s="25">
        <v>49.57566666666667</v>
      </c>
      <c r="D23" s="25">
        <v>55.479333333333329</v>
      </c>
      <c r="E23" s="25">
        <v>44.297333333333334</v>
      </c>
      <c r="F23" s="25">
        <v>54.306333333333335</v>
      </c>
      <c r="G23" s="26">
        <v>48.714333333333336</v>
      </c>
      <c r="H23" s="28">
        <f t="shared" si="0"/>
        <v>-10.297141524315768</v>
      </c>
      <c r="I23" s="27">
        <f t="shared" si="3"/>
        <v>22.595039581013143</v>
      </c>
      <c r="J23" s="28">
        <f t="shared" si="1"/>
        <v>1.2685210558107429</v>
      </c>
      <c r="K23" s="27">
        <f t="shared" si="2"/>
        <v>1.4347450317729462</v>
      </c>
      <c r="L23" s="18"/>
    </row>
    <row r="24" spans="1:14">
      <c r="A24" s="16"/>
      <c r="B24" s="11" t="s">
        <v>11</v>
      </c>
      <c r="C24" s="25">
        <v>39.83</v>
      </c>
      <c r="D24" s="25">
        <v>43.636666666666663</v>
      </c>
      <c r="E24" s="25">
        <v>44.128999999999998</v>
      </c>
      <c r="F24" s="25">
        <v>41.729666666666667</v>
      </c>
      <c r="G24" s="26">
        <v>40.848999999999997</v>
      </c>
      <c r="H24" s="28">
        <f t="shared" si="0"/>
        <v>-2.110409061499019</v>
      </c>
      <c r="I24" s="27">
        <f t="shared" si="3"/>
        <v>-5.4370897444613098</v>
      </c>
      <c r="J24" s="28">
        <f t="shared" si="1"/>
        <v>1.0637078055496267</v>
      </c>
      <c r="K24" s="27">
        <f t="shared" si="2"/>
        <v>1.1024760511826328</v>
      </c>
      <c r="L24" s="18"/>
    </row>
    <row r="25" spans="1:14">
      <c r="A25" s="16"/>
      <c r="B25" s="11" t="s">
        <v>23</v>
      </c>
      <c r="C25" s="25">
        <v>40.887999999999998</v>
      </c>
      <c r="D25" s="25">
        <v>43.853333333333332</v>
      </c>
      <c r="E25" s="25">
        <v>41.087333333333333</v>
      </c>
      <c r="F25" s="25">
        <v>41.583000000000006</v>
      </c>
      <c r="G25" s="26">
        <v>40.663666666666671</v>
      </c>
      <c r="H25" s="28">
        <f t="shared" si="0"/>
        <v>-2.2108393654458158</v>
      </c>
      <c r="I25" s="27">
        <f t="shared" si="3"/>
        <v>1.2063734159757367</v>
      </c>
      <c r="J25" s="28">
        <f t="shared" si="1"/>
        <v>1.0588817262503736</v>
      </c>
      <c r="K25" s="27">
        <f t="shared" si="2"/>
        <v>1.098601194266128</v>
      </c>
      <c r="L25" s="18"/>
    </row>
    <row r="26" spans="1:14">
      <c r="A26" s="16"/>
      <c r="B26" s="11" t="s">
        <v>9</v>
      </c>
      <c r="C26" s="25">
        <v>35.047999999999995</v>
      </c>
      <c r="D26" s="25">
        <v>36.746666666666663</v>
      </c>
      <c r="E26" s="25">
        <v>39.202000000000005</v>
      </c>
      <c r="F26" s="25">
        <v>38.738</v>
      </c>
      <c r="G26" s="26">
        <v>40.253000000000007</v>
      </c>
      <c r="H26" s="28">
        <f t="shared" si="0"/>
        <v>3.9108885332232113</v>
      </c>
      <c r="I26" s="27">
        <f t="shared" si="3"/>
        <v>-1.1836130809652734</v>
      </c>
      <c r="J26" s="28">
        <f t="shared" si="1"/>
        <v>1.0481879678031074</v>
      </c>
      <c r="K26" s="27">
        <f t="shared" si="2"/>
        <v>1.0234377765789207</v>
      </c>
      <c r="L26" s="18"/>
    </row>
    <row r="27" spans="1:14">
      <c r="A27" s="16"/>
      <c r="B27" s="11" t="s">
        <v>20</v>
      </c>
      <c r="C27" s="25">
        <v>35.713333333333338</v>
      </c>
      <c r="D27" s="25">
        <v>39.128666666666668</v>
      </c>
      <c r="E27" s="25">
        <v>40.19166666666667</v>
      </c>
      <c r="F27" s="25">
        <v>41.62766666666667</v>
      </c>
      <c r="G27" s="26">
        <v>35.68266666666667</v>
      </c>
      <c r="H27" s="28">
        <f t="shared" si="0"/>
        <v>-14.281367359848819</v>
      </c>
      <c r="I27" s="27">
        <f t="shared" si="3"/>
        <v>3.5728799502384501</v>
      </c>
      <c r="J27" s="28">
        <f t="shared" si="1"/>
        <v>0.92917650508357164</v>
      </c>
      <c r="K27" s="27">
        <f t="shared" si="2"/>
        <v>1.0997812643270635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SheetLayoutView="100" workbookViewId="0">
      <pane ySplit="11" topLeftCell="A12" activePane="bottomLeft" state="frozen"/>
      <selection activeCell="T30" sqref="T30:U30"/>
      <selection pane="bottomLeft" activeCell="L9" sqref="L9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86" t="s">
        <v>178</v>
      </c>
      <c r="D7" s="186"/>
      <c r="E7" s="186"/>
      <c r="F7" s="186"/>
      <c r="G7" s="186"/>
      <c r="H7" s="186"/>
      <c r="I7" s="186"/>
      <c r="J7" s="18"/>
    </row>
    <row r="8" spans="1:22">
      <c r="A8" s="16"/>
      <c r="B8" s="3"/>
      <c r="C8" s="186" t="s">
        <v>161</v>
      </c>
      <c r="D8" s="186"/>
      <c r="E8" s="186"/>
      <c r="F8" s="186"/>
      <c r="G8" s="186"/>
      <c r="H8" s="186"/>
      <c r="I8" s="186"/>
      <c r="J8" s="18"/>
    </row>
    <row r="9" spans="1:22">
      <c r="A9" s="16"/>
      <c r="C9" s="193" t="s">
        <v>193</v>
      </c>
      <c r="D9" s="193"/>
      <c r="E9" s="193"/>
      <c r="F9" s="193"/>
      <c r="G9" s="193"/>
      <c r="H9" s="193"/>
      <c r="I9" s="193"/>
      <c r="J9" s="18"/>
    </row>
    <row r="10" spans="1:22" ht="15.75" customHeight="1">
      <c r="A10" s="16"/>
      <c r="B10" s="11"/>
      <c r="C10" s="168" t="s">
        <v>2</v>
      </c>
      <c r="D10" s="168"/>
      <c r="E10" s="168"/>
      <c r="F10" s="168"/>
      <c r="G10" s="188" t="s">
        <v>112</v>
      </c>
      <c r="H10" s="188"/>
      <c r="I10" s="188" t="s">
        <v>29</v>
      </c>
      <c r="J10" s="18"/>
    </row>
    <row r="11" spans="1:22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56" t="s">
        <v>111</v>
      </c>
      <c r="H11" s="156" t="s">
        <v>113</v>
      </c>
      <c r="I11" s="188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137</v>
      </c>
      <c r="C13" s="27">
        <v>286.81700000000001</v>
      </c>
      <c r="D13" s="27">
        <v>299.61466666666666</v>
      </c>
      <c r="E13" s="27">
        <v>371.14966666666669</v>
      </c>
      <c r="F13" s="36">
        <v>317.61833333333334</v>
      </c>
      <c r="G13" s="28">
        <f>IF(OR(OR(F13=0,E13=0),F13=""),"",(F13/E13-1)*100)</f>
        <v>-14.42311232934782</v>
      </c>
      <c r="H13" s="26">
        <f>F13-E13</f>
        <v>-53.53133333333335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126</v>
      </c>
      <c r="C14" s="27">
        <v>0.77166666666666661</v>
      </c>
      <c r="D14" s="27">
        <v>0</v>
      </c>
      <c r="E14" s="27">
        <v>1.2453333333333334</v>
      </c>
      <c r="F14" s="36">
        <v>0</v>
      </c>
      <c r="G14" s="28" t="str">
        <f t="shared" ref="G14:G24" si="0">IF(OR(OR(F14=0,E14=0),F14=""),"",(F14/E14-1)*100)</f>
        <v/>
      </c>
      <c r="H14" s="26">
        <f t="shared" ref="H14:H24" si="1">F14-E14</f>
        <v>-1.2453333333333334</v>
      </c>
      <c r="I14" s="28" t="str">
        <f t="shared" ref="I14:I24" si="2">IF(F14=0,"",F14/$F$13*100)</f>
        <v/>
      </c>
      <c r="J14" s="18"/>
      <c r="L14" s="23"/>
      <c r="M14" s="34"/>
    </row>
    <row r="15" spans="1:22">
      <c r="A15" s="16"/>
      <c r="B15" s="120" t="s">
        <v>163</v>
      </c>
      <c r="C15" s="27">
        <v>1.1096666666666668</v>
      </c>
      <c r="D15" s="27">
        <v>1.1423333333333334</v>
      </c>
      <c r="E15" s="27">
        <v>2.3396666666666666</v>
      </c>
      <c r="F15" s="36">
        <v>4.976</v>
      </c>
      <c r="G15" s="28">
        <f t="shared" si="0"/>
        <v>112.67986892719763</v>
      </c>
      <c r="H15" s="26">
        <f t="shared" si="1"/>
        <v>2.6363333333333334</v>
      </c>
      <c r="I15" s="28">
        <f t="shared" si="2"/>
        <v>1.5666601948879946</v>
      </c>
      <c r="J15" s="18"/>
      <c r="M15" s="34"/>
    </row>
    <row r="16" spans="1:22">
      <c r="A16" s="16"/>
      <c r="B16" s="121" t="s">
        <v>128</v>
      </c>
      <c r="C16" s="53">
        <v>1.8346666666666664</v>
      </c>
      <c r="D16" s="53">
        <v>0</v>
      </c>
      <c r="E16" s="53">
        <v>1.6783333333333335</v>
      </c>
      <c r="F16" s="36">
        <v>0.78600000000000003</v>
      </c>
      <c r="G16" s="28">
        <f t="shared" si="0"/>
        <v>-53.167825223435948</v>
      </c>
      <c r="H16" s="26">
        <f t="shared" si="1"/>
        <v>-0.89233333333333342</v>
      </c>
      <c r="I16" s="28">
        <f t="shared" si="2"/>
        <v>0.2474668233886583</v>
      </c>
      <c r="J16" s="18"/>
      <c r="K16" s="105"/>
    </row>
    <row r="17" spans="1:12">
      <c r="A17" s="16"/>
      <c r="B17" s="120" t="s">
        <v>129</v>
      </c>
      <c r="C17" s="27">
        <v>41.854000000000006</v>
      </c>
      <c r="D17" s="27">
        <v>48.454000000000001</v>
      </c>
      <c r="E17" s="27">
        <v>68.498666666666665</v>
      </c>
      <c r="F17" s="36">
        <v>49.54</v>
      </c>
      <c r="G17" s="28">
        <f t="shared" si="0"/>
        <v>-27.677424378090087</v>
      </c>
      <c r="H17" s="26">
        <f t="shared" si="1"/>
        <v>-18.958666666666666</v>
      </c>
      <c r="I17" s="28">
        <f t="shared" si="2"/>
        <v>15.597336425794062</v>
      </c>
      <c r="J17" s="18"/>
      <c r="K17" s="105"/>
    </row>
    <row r="18" spans="1:12">
      <c r="A18" s="16"/>
      <c r="B18" s="120" t="s">
        <v>165</v>
      </c>
      <c r="C18" s="27">
        <v>1.5683333333333334</v>
      </c>
      <c r="D18" s="27">
        <v>3.9390000000000001</v>
      </c>
      <c r="E18" s="27">
        <v>1.5913333333333333</v>
      </c>
      <c r="F18" s="36">
        <v>0</v>
      </c>
      <c r="G18" s="28" t="str">
        <f t="shared" si="0"/>
        <v/>
      </c>
      <c r="H18" s="26">
        <f t="shared" si="1"/>
        <v>-1.5913333333333333</v>
      </c>
      <c r="I18" s="28" t="str">
        <f t="shared" si="2"/>
        <v/>
      </c>
      <c r="J18" s="18"/>
      <c r="K18" s="105"/>
    </row>
    <row r="19" spans="1:12">
      <c r="A19" s="16"/>
      <c r="B19" s="120" t="s">
        <v>131</v>
      </c>
      <c r="C19" s="27">
        <v>24.837000000000003</v>
      </c>
      <c r="D19" s="27">
        <v>30.731333333333328</v>
      </c>
      <c r="E19" s="27">
        <v>20.601333333333333</v>
      </c>
      <c r="F19" s="36">
        <v>21.277333333333331</v>
      </c>
      <c r="G19" s="28">
        <f t="shared" si="0"/>
        <v>3.2813410135266174</v>
      </c>
      <c r="H19" s="26">
        <f t="shared" si="1"/>
        <v>0.67599999999999838</v>
      </c>
      <c r="I19" s="28">
        <f t="shared" si="2"/>
        <v>6.6990255600274953</v>
      </c>
      <c r="J19" s="18"/>
      <c r="K19" s="105"/>
    </row>
    <row r="20" spans="1:12">
      <c r="A20" s="16"/>
      <c r="B20" s="120" t="s">
        <v>132</v>
      </c>
      <c r="C20" s="27">
        <v>98.177333333333323</v>
      </c>
      <c r="D20" s="27">
        <v>78.625666666666675</v>
      </c>
      <c r="E20" s="27">
        <v>110.81033333333335</v>
      </c>
      <c r="F20" s="36">
        <v>110.99366666666667</v>
      </c>
      <c r="G20" s="28">
        <f t="shared" si="0"/>
        <v>0.1654478673769777</v>
      </c>
      <c r="H20" s="26">
        <f t="shared" si="1"/>
        <v>0.18333333333332291</v>
      </c>
      <c r="I20" s="28">
        <f t="shared" si="2"/>
        <v>34.94561082221324</v>
      </c>
      <c r="J20" s="18"/>
      <c r="K20" s="105"/>
    </row>
    <row r="21" spans="1:12">
      <c r="A21" s="16"/>
      <c r="B21" s="120" t="s">
        <v>167</v>
      </c>
      <c r="C21" s="27">
        <v>16.745666666666665</v>
      </c>
      <c r="D21" s="27">
        <v>27.378333333333334</v>
      </c>
      <c r="E21" s="27">
        <v>37.508000000000003</v>
      </c>
      <c r="F21" s="36">
        <v>28.369666666666671</v>
      </c>
      <c r="G21" s="28">
        <f t="shared" si="0"/>
        <v>-24.363691301411251</v>
      </c>
      <c r="H21" s="26">
        <f t="shared" si="1"/>
        <v>-9.1383333333333319</v>
      </c>
      <c r="I21" s="28">
        <f t="shared" si="2"/>
        <v>8.9319990974492462</v>
      </c>
      <c r="J21" s="18"/>
      <c r="K21" s="105"/>
    </row>
    <row r="22" spans="1:12">
      <c r="A22" s="16"/>
      <c r="B22" s="120" t="s">
        <v>134</v>
      </c>
      <c r="C22" s="27">
        <v>16.503666666666668</v>
      </c>
      <c r="D22" s="27">
        <v>7.2610000000000001</v>
      </c>
      <c r="E22" s="27">
        <v>14.713666666666668</v>
      </c>
      <c r="F22" s="36">
        <v>3.5856666666666666</v>
      </c>
      <c r="G22" s="28">
        <f t="shared" si="0"/>
        <v>-75.630366326091391</v>
      </c>
      <c r="H22" s="26">
        <f t="shared" si="1"/>
        <v>-11.128000000000002</v>
      </c>
      <c r="I22" s="28">
        <f t="shared" si="2"/>
        <v>1.1289230785376578</v>
      </c>
      <c r="J22" s="18"/>
      <c r="K22" s="105"/>
    </row>
    <row r="23" spans="1:12">
      <c r="A23" s="16"/>
      <c r="B23" s="120" t="s">
        <v>135</v>
      </c>
      <c r="C23" s="27">
        <v>28.316999999999997</v>
      </c>
      <c r="D23" s="27">
        <v>37.995666666666665</v>
      </c>
      <c r="E23" s="27">
        <v>38.597333333333331</v>
      </c>
      <c r="F23" s="36">
        <v>38.542000000000002</v>
      </c>
      <c r="G23" s="28">
        <f t="shared" si="0"/>
        <v>-0.14336050849799165</v>
      </c>
      <c r="H23" s="26">
        <f t="shared" si="1"/>
        <v>-5.5333333333329904E-2</v>
      </c>
      <c r="I23" s="28">
        <f t="shared" si="2"/>
        <v>12.13468995807337</v>
      </c>
      <c r="J23" s="18"/>
    </row>
    <row r="24" spans="1:12">
      <c r="A24" s="16"/>
      <c r="B24" s="105" t="s">
        <v>169</v>
      </c>
      <c r="C24" s="27">
        <v>55.098333333333336</v>
      </c>
      <c r="D24" s="27">
        <v>64.087000000000003</v>
      </c>
      <c r="E24" s="27">
        <v>73.566666666666663</v>
      </c>
      <c r="F24" s="36">
        <v>59.548333333333325</v>
      </c>
      <c r="G24" s="28">
        <f t="shared" si="0"/>
        <v>-19.055278658812881</v>
      </c>
      <c r="H24" s="26">
        <f t="shared" si="1"/>
        <v>-14.018333333333338</v>
      </c>
      <c r="I24" s="28">
        <f t="shared" si="2"/>
        <v>18.748392987390524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164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166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168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170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192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108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186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5">
    <mergeCell ref="C7:I7"/>
    <mergeCell ref="C8:I8"/>
    <mergeCell ref="C9:I9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66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5" sqref="B25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160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1694.7556666666667</v>
      </c>
      <c r="D13" s="26">
        <v>1617.835</v>
      </c>
      <c r="E13" s="26">
        <v>1648.6180000000002</v>
      </c>
      <c r="F13" s="26">
        <v>2073.393</v>
      </c>
      <c r="G13" s="26">
        <v>1979.4870000000001</v>
      </c>
      <c r="H13" s="28">
        <f t="shared" ref="H13:H27" si="0">IF(OR(OR(G13=0,F13=0),G13=""),"",(G13/F13-1)*100)</f>
        <v>-4.5290979568272878</v>
      </c>
      <c r="I13" s="27">
        <f>IF(OR(OR(G13=0,F13=0),F13=""),"",(F13/E13-1)*100)</f>
        <v>25.765519968846618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792.87866666666673</v>
      </c>
      <c r="D14" s="25">
        <f>D13-SUM(D15:D27)</f>
        <v>805.24099999999987</v>
      </c>
      <c r="E14" s="25">
        <f>E13-SUM(E15:E27)</f>
        <v>760.16600000000017</v>
      </c>
      <c r="F14" s="25">
        <f>F13-SUM(F15:F27)</f>
        <v>969.62966666666671</v>
      </c>
      <c r="G14" s="26">
        <f>G13-SUM(G15:G27)</f>
        <v>941.7650000000001</v>
      </c>
      <c r="H14" s="28">
        <f t="shared" si="0"/>
        <v>-2.8737432057393653</v>
      </c>
      <c r="I14" s="27">
        <f>IF(OR(OR(G14=0,F14=0),F14=""),"",(F14/E14-1)*100)</f>
        <v>27.554990181969007</v>
      </c>
      <c r="J14" s="28">
        <f t="shared" si="1"/>
        <v>47.576215453801922</v>
      </c>
      <c r="K14" s="27">
        <f t="shared" si="2"/>
        <v>46.765358360265843</v>
      </c>
      <c r="L14" s="18"/>
    </row>
    <row r="15" spans="1:15">
      <c r="A15" s="16"/>
      <c r="B15" s="12" t="s">
        <v>5</v>
      </c>
      <c r="C15" s="109">
        <v>325.55966666666666</v>
      </c>
      <c r="D15" s="109">
        <v>286.81700000000001</v>
      </c>
      <c r="E15" s="109">
        <v>299.61466666666666</v>
      </c>
      <c r="F15" s="109">
        <v>371.14966666666669</v>
      </c>
      <c r="G15" s="109">
        <v>317.61833333333334</v>
      </c>
      <c r="H15" s="50">
        <f t="shared" si="0"/>
        <v>-14.42311232934782</v>
      </c>
      <c r="I15" s="36">
        <f t="shared" ref="I15:I27" si="3">IF(OR(OR(G15=0,F15=0),F15=""),"",(F15/E15-1)*100)</f>
        <v>23.875666967794196</v>
      </c>
      <c r="J15" s="50">
        <f t="shared" si="1"/>
        <v>16.045487206197027</v>
      </c>
      <c r="K15" s="36">
        <f t="shared" si="2"/>
        <v>17.900594179042116</v>
      </c>
      <c r="L15" s="18"/>
      <c r="N15" s="23" t="s">
        <v>5</v>
      </c>
      <c r="O15" s="34">
        <f>J15</f>
        <v>16.045487206197027</v>
      </c>
    </row>
    <row r="16" spans="1:15">
      <c r="A16" s="16"/>
      <c r="B16" s="11" t="s">
        <v>25</v>
      </c>
      <c r="C16" s="55">
        <v>141.67400000000001</v>
      </c>
      <c r="D16" s="55">
        <v>147.35233333333335</v>
      </c>
      <c r="E16" s="55">
        <v>172.94200000000001</v>
      </c>
      <c r="F16" s="55">
        <v>220.78899999999999</v>
      </c>
      <c r="G16" s="56">
        <v>204.78100000000003</v>
      </c>
      <c r="H16" s="28">
        <f t="shared" si="0"/>
        <v>-7.2503612045889732</v>
      </c>
      <c r="I16" s="27">
        <f t="shared" si="3"/>
        <v>27.666500907818794</v>
      </c>
      <c r="J16" s="28">
        <f t="shared" si="1"/>
        <v>10.345155083109917</v>
      </c>
      <c r="K16" s="27">
        <f t="shared" si="2"/>
        <v>10.648680689092709</v>
      </c>
      <c r="L16" s="18"/>
      <c r="N16" s="23" t="s">
        <v>40</v>
      </c>
      <c r="O16" s="34">
        <f>100-O15</f>
        <v>83.954512793802976</v>
      </c>
    </row>
    <row r="17" spans="1:14">
      <c r="A17" s="16"/>
      <c r="B17" s="11" t="s">
        <v>26</v>
      </c>
      <c r="C17" s="25">
        <v>105.77266666666667</v>
      </c>
      <c r="D17" s="25">
        <v>104.81</v>
      </c>
      <c r="E17" s="25">
        <v>126.84633333333333</v>
      </c>
      <c r="F17" s="25">
        <v>147.43233333333333</v>
      </c>
      <c r="G17" s="26">
        <v>146.89166666666665</v>
      </c>
      <c r="H17" s="28">
        <f t="shared" si="0"/>
        <v>-0.36672190858180187</v>
      </c>
      <c r="I17" s="27">
        <f t="shared" si="3"/>
        <v>16.22908558649705</v>
      </c>
      <c r="J17" s="28">
        <f t="shared" si="1"/>
        <v>7.4206936780421717</v>
      </c>
      <c r="K17" s="27">
        <f t="shared" si="2"/>
        <v>7.110679612274823</v>
      </c>
      <c r="L17" s="18"/>
    </row>
    <row r="18" spans="1:14">
      <c r="A18" s="16"/>
      <c r="B18" s="11" t="s">
        <v>27</v>
      </c>
      <c r="C18" s="25">
        <v>85.027333333333345</v>
      </c>
      <c r="D18" s="25">
        <v>54.237000000000002</v>
      </c>
      <c r="E18" s="25">
        <v>55.254333333333328</v>
      </c>
      <c r="F18" s="25">
        <v>61.628999999999998</v>
      </c>
      <c r="G18" s="26">
        <v>60.237666666666676</v>
      </c>
      <c r="H18" s="28">
        <f t="shared" si="0"/>
        <v>-2.2575951797584315</v>
      </c>
      <c r="I18" s="27">
        <f t="shared" si="3"/>
        <v>11.536953361124013</v>
      </c>
      <c r="J18" s="28">
        <f t="shared" si="1"/>
        <v>3.0430948355137808</v>
      </c>
      <c r="K18" s="27">
        <f t="shared" si="2"/>
        <v>2.9723742676858653</v>
      </c>
      <c r="L18" s="18"/>
    </row>
    <row r="19" spans="1:14">
      <c r="A19" s="16"/>
      <c r="B19" s="11" t="s">
        <v>21</v>
      </c>
      <c r="C19" s="25">
        <v>36.83433333333334</v>
      </c>
      <c r="D19" s="25">
        <v>28.51466666666667</v>
      </c>
      <c r="E19" s="25">
        <v>31.419666666666668</v>
      </c>
      <c r="F19" s="25">
        <v>40.480666666666664</v>
      </c>
      <c r="G19" s="26">
        <v>51.979333333333329</v>
      </c>
      <c r="H19" s="28">
        <f t="shared" si="0"/>
        <v>28.405329292995841</v>
      </c>
      <c r="I19" s="27">
        <f t="shared" si="3"/>
        <v>28.838625489343173</v>
      </c>
      <c r="J19" s="28">
        <f t="shared" si="1"/>
        <v>2.6258992018302383</v>
      </c>
      <c r="K19" s="27">
        <f t="shared" si="2"/>
        <v>1.9523875438311338</v>
      </c>
      <c r="L19" s="18"/>
    </row>
    <row r="20" spans="1:14">
      <c r="A20" s="16"/>
      <c r="B20" s="11" t="s">
        <v>24</v>
      </c>
      <c r="C20" s="25">
        <v>32.908666666666669</v>
      </c>
      <c r="D20" s="25">
        <v>28.229333333333333</v>
      </c>
      <c r="E20" s="25">
        <v>31.471</v>
      </c>
      <c r="F20" s="25">
        <v>56.238</v>
      </c>
      <c r="G20" s="26">
        <v>49.927333333333337</v>
      </c>
      <c r="H20" s="28">
        <f t="shared" si="0"/>
        <v>-11.221356852424801</v>
      </c>
      <c r="I20" s="27">
        <f t="shared" si="3"/>
        <v>78.697848813193104</v>
      </c>
      <c r="J20" s="28">
        <f t="shared" si="1"/>
        <v>2.5222359799954903</v>
      </c>
      <c r="K20" s="27">
        <f t="shared" si="2"/>
        <v>2.7123656730778967</v>
      </c>
      <c r="L20" s="18"/>
    </row>
    <row r="21" spans="1:14">
      <c r="A21" s="16"/>
      <c r="B21" s="11" t="s">
        <v>8</v>
      </c>
      <c r="C21" s="25">
        <v>38.44766666666667</v>
      </c>
      <c r="D21" s="25">
        <v>30.219666666666665</v>
      </c>
      <c r="E21" s="25">
        <v>43.330333333333328</v>
      </c>
      <c r="F21" s="25">
        <v>33.490333333333332</v>
      </c>
      <c r="G21" s="26">
        <v>42.788999999999994</v>
      </c>
      <c r="H21" s="28">
        <f t="shared" si="0"/>
        <v>27.765225786545365</v>
      </c>
      <c r="I21" s="27">
        <f t="shared" si="3"/>
        <v>-22.709264487541436</v>
      </c>
      <c r="J21" s="28">
        <f t="shared" si="1"/>
        <v>2.1616206623231169</v>
      </c>
      <c r="K21" s="27">
        <f t="shared" si="2"/>
        <v>1.6152429053890571</v>
      </c>
      <c r="L21" s="18"/>
    </row>
    <row r="22" spans="1:14">
      <c r="A22" s="16"/>
      <c r="B22" s="11" t="s">
        <v>22</v>
      </c>
      <c r="C22" s="25">
        <v>24.22666666666667</v>
      </c>
      <c r="D22" s="25">
        <v>25.277000000000001</v>
      </c>
      <c r="E22" s="25">
        <v>24.74</v>
      </c>
      <c r="F22" s="25">
        <v>35.580999999999996</v>
      </c>
      <c r="G22" s="26">
        <v>42.475000000000001</v>
      </c>
      <c r="H22" s="28">
        <f t="shared" si="0"/>
        <v>19.375509401084855</v>
      </c>
      <c r="I22" s="27">
        <f t="shared" si="3"/>
        <v>43.819725141471302</v>
      </c>
      <c r="J22" s="28">
        <f t="shared" si="1"/>
        <v>2.1457579665842714</v>
      </c>
      <c r="K22" s="27">
        <f t="shared" si="2"/>
        <v>1.7160760164619056</v>
      </c>
      <c r="L22" s="18"/>
    </row>
    <row r="23" spans="1:14">
      <c r="A23" s="16"/>
      <c r="B23" s="11" t="s">
        <v>6</v>
      </c>
      <c r="C23" s="25">
        <v>40.750666666666667</v>
      </c>
      <c r="D23" s="25">
        <v>39.936333333333337</v>
      </c>
      <c r="E23" s="25">
        <v>26.195666666666664</v>
      </c>
      <c r="F23" s="25">
        <v>40.557333333333332</v>
      </c>
      <c r="G23" s="26">
        <v>28.161666666666665</v>
      </c>
      <c r="H23" s="28">
        <f t="shared" si="0"/>
        <v>-30.563317772371622</v>
      </c>
      <c r="I23" s="27">
        <f t="shared" si="3"/>
        <v>54.824589308664294</v>
      </c>
      <c r="J23" s="28">
        <f t="shared" si="1"/>
        <v>1.4226749994653496</v>
      </c>
      <c r="K23" s="27">
        <f t="shared" si="2"/>
        <v>1.9560851866160121</v>
      </c>
      <c r="L23" s="18"/>
    </row>
    <row r="24" spans="1:14">
      <c r="A24" s="16"/>
      <c r="B24" s="11" t="s">
        <v>23</v>
      </c>
      <c r="C24" s="25">
        <v>21.381</v>
      </c>
      <c r="D24" s="25">
        <v>18.251333333333335</v>
      </c>
      <c r="E24" s="25">
        <v>22.626333333333331</v>
      </c>
      <c r="F24" s="25">
        <v>28.949333333333332</v>
      </c>
      <c r="G24" s="26">
        <v>26.236999999999998</v>
      </c>
      <c r="H24" s="28">
        <f t="shared" si="0"/>
        <v>-9.3692428150331626</v>
      </c>
      <c r="I24" s="27">
        <f t="shared" si="3"/>
        <v>27.945314456606617</v>
      </c>
      <c r="J24" s="28">
        <f t="shared" si="1"/>
        <v>1.3254444207009188</v>
      </c>
      <c r="K24" s="27">
        <f t="shared" si="2"/>
        <v>1.3962299155699538</v>
      </c>
      <c r="L24" s="18"/>
    </row>
    <row r="25" spans="1:14">
      <c r="A25" s="16"/>
      <c r="B25" s="11" t="s">
        <v>11</v>
      </c>
      <c r="C25" s="25">
        <v>18.356333333333335</v>
      </c>
      <c r="D25" s="25">
        <v>18.568333333333332</v>
      </c>
      <c r="E25" s="25">
        <v>18.571333333333332</v>
      </c>
      <c r="F25" s="25">
        <v>28.965333333333334</v>
      </c>
      <c r="G25" s="26">
        <v>24.806666666666668</v>
      </c>
      <c r="H25" s="28">
        <f t="shared" si="0"/>
        <v>-14.357392745350761</v>
      </c>
      <c r="I25" s="27">
        <f t="shared" si="3"/>
        <v>55.967979322970905</v>
      </c>
      <c r="J25" s="28">
        <f t="shared" si="1"/>
        <v>1.2531866421283224</v>
      </c>
      <c r="K25" s="27">
        <f t="shared" si="2"/>
        <v>1.3970015975424501</v>
      </c>
      <c r="L25" s="18"/>
    </row>
    <row r="26" spans="1:14">
      <c r="A26" s="16"/>
      <c r="B26" s="11" t="s">
        <v>20</v>
      </c>
      <c r="C26" s="25">
        <v>17.103666666666669</v>
      </c>
      <c r="D26" s="25">
        <v>17.171666666666667</v>
      </c>
      <c r="E26" s="25">
        <v>18.09</v>
      </c>
      <c r="F26" s="25">
        <v>18.455333333333332</v>
      </c>
      <c r="G26" s="26">
        <v>22.890666666666664</v>
      </c>
      <c r="H26" s="28">
        <f t="shared" si="0"/>
        <v>24.032799913304181</v>
      </c>
      <c r="I26" s="27">
        <f t="shared" si="3"/>
        <v>2.0195319697807301</v>
      </c>
      <c r="J26" s="28">
        <f t="shared" si="1"/>
        <v>1.1563938872377877</v>
      </c>
      <c r="K26" s="27">
        <f t="shared" si="2"/>
        <v>0.89010300185894975</v>
      </c>
      <c r="L26" s="18"/>
    </row>
    <row r="27" spans="1:14">
      <c r="A27" s="16"/>
      <c r="B27" s="11" t="s">
        <v>9</v>
      </c>
      <c r="C27" s="25">
        <v>13.834333333333333</v>
      </c>
      <c r="D27" s="25">
        <v>13.209333333333333</v>
      </c>
      <c r="E27" s="25">
        <v>17.350333333333335</v>
      </c>
      <c r="F27" s="25">
        <v>20.045999999999999</v>
      </c>
      <c r="G27" s="26">
        <v>18.926666666666666</v>
      </c>
      <c r="H27" s="28">
        <f t="shared" si="0"/>
        <v>-5.5838238717616173</v>
      </c>
      <c r="I27" s="27">
        <f t="shared" si="3"/>
        <v>15.536685174156094</v>
      </c>
      <c r="J27" s="28">
        <f t="shared" si="1"/>
        <v>0.95613998306968762</v>
      </c>
      <c r="K27" s="27">
        <f t="shared" si="2"/>
        <v>0.96682105129128915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2.3210000000000002</v>
      </c>
      <c r="D13" s="26">
        <v>2.2769999999999997</v>
      </c>
      <c r="E13" s="26">
        <v>7.8029999999999999</v>
      </c>
      <c r="F13" s="26">
        <v>2.6303333333333332</v>
      </c>
      <c r="G13" s="26">
        <v>0.83633333333333326</v>
      </c>
      <c r="H13" s="28">
        <f t="shared" ref="H13:H14" si="0">IF(OR(OR(G13=0,F13=0),G13=""),"",(G13/F13-1)*100)</f>
        <v>-68.204283360790768</v>
      </c>
      <c r="I13" s="27">
        <f>IF(OR(OR(G13=0,F13=0),F13=""),"",(F13/E13-1)*100)</f>
        <v>-66.290742876671359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2.1920000000000002</v>
      </c>
      <c r="D14" s="25">
        <f>D13-SUM(D15:D27)</f>
        <v>0.59366666666666634</v>
      </c>
      <c r="E14" s="25">
        <f>E13-SUM(E15:E27)</f>
        <v>4.0613333333333337</v>
      </c>
      <c r="F14" s="25">
        <f>F13-SUM(F15:F27)</f>
        <v>0.5263333333333331</v>
      </c>
      <c r="G14" s="25">
        <f>G13-SUM(G15:G27)</f>
        <v>0.35733333333333328</v>
      </c>
      <c r="H14" s="28">
        <f t="shared" si="0"/>
        <v>-32.108929702343239</v>
      </c>
      <c r="I14" s="27">
        <f>IF(OR(OR(G14=0,F14=0),F14=""),"",(F14/E14-1)*100)</f>
        <v>-87.040380827314507</v>
      </c>
      <c r="J14" s="28">
        <f t="shared" si="1"/>
        <v>42.726185731367075</v>
      </c>
      <c r="K14" s="27">
        <f t="shared" si="2"/>
        <v>20.010138132049164</v>
      </c>
      <c r="L14" s="18"/>
    </row>
    <row r="15" spans="1:15">
      <c r="A15" s="16"/>
      <c r="B15" s="11" t="s">
        <v>26</v>
      </c>
      <c r="C15" s="162">
        <v>0</v>
      </c>
      <c r="D15" s="162">
        <v>0</v>
      </c>
      <c r="E15" s="162">
        <v>1.0986666666666667</v>
      </c>
      <c r="F15" s="162">
        <v>0</v>
      </c>
      <c r="G15" s="162">
        <v>0.30133333333333334</v>
      </c>
      <c r="H15" s="28" t="str">
        <f t="shared" ref="H15:H27" si="3">IF(OR(OR(G15=0,F15=0),G15=""),"",(G15/F15-1)*100)</f>
        <v/>
      </c>
      <c r="I15" s="27" t="str">
        <f>IF(OR(OR(G15=0,F15=0),F15=""),"",(F15/E15-1)*100)</f>
        <v/>
      </c>
      <c r="J15" s="28">
        <f t="shared" ref="J15:J27" si="4">IF(G15=0,"",G15/$G$13*100)</f>
        <v>36.030290952570745</v>
      </c>
      <c r="K15" s="27" t="str">
        <f t="shared" ref="K15:K27" si="5">IF(F15=0,"",F15/$F$13*100)</f>
        <v/>
      </c>
      <c r="L15" s="18"/>
      <c r="N15" s="23" t="s">
        <v>5</v>
      </c>
      <c r="O15" s="34">
        <f>+G19</f>
        <v>0</v>
      </c>
    </row>
    <row r="16" spans="1:15">
      <c r="A16" s="16"/>
      <c r="B16" s="11" t="s">
        <v>24</v>
      </c>
      <c r="C16" s="55">
        <v>0</v>
      </c>
      <c r="D16" s="55">
        <v>0</v>
      </c>
      <c r="E16" s="55">
        <v>8.1000000000000003E-2</v>
      </c>
      <c r="F16" s="55">
        <v>0</v>
      </c>
      <c r="G16" s="56">
        <v>8.4666666666666668E-2</v>
      </c>
      <c r="H16" s="28" t="str">
        <f t="shared" si="3"/>
        <v/>
      </c>
      <c r="I16" s="27" t="str">
        <f>IF(OR(OR(G16=0,F16=0),F16=""),"",(F16/E16-1)*100)</f>
        <v/>
      </c>
      <c r="J16" s="28">
        <f t="shared" si="4"/>
        <v>10.12355520127541</v>
      </c>
      <c r="K16" s="27" t="str">
        <f t="shared" si="5"/>
        <v/>
      </c>
      <c r="L16" s="18"/>
      <c r="N16" s="23" t="s">
        <v>40</v>
      </c>
      <c r="O16" s="34">
        <f>100-O19</f>
        <v>100</v>
      </c>
    </row>
    <row r="17" spans="1:14">
      <c r="A17" s="16"/>
      <c r="B17" s="11" t="s">
        <v>23</v>
      </c>
      <c r="C17" s="25">
        <v>7.4999999999999997E-2</v>
      </c>
      <c r="D17" s="25">
        <v>3.8333333333333337E-2</v>
      </c>
      <c r="E17" s="25">
        <v>0</v>
      </c>
      <c r="F17" s="25">
        <v>0</v>
      </c>
      <c r="G17" s="26">
        <v>5.3666666666666668E-2</v>
      </c>
      <c r="H17" s="28" t="str">
        <f t="shared" si="3"/>
        <v/>
      </c>
      <c r="I17" s="27" t="str">
        <f t="shared" ref="I17:I27" si="6">IF(OR(OR(G17=0,F17=0),F17=""),"",(F17/E17-1)*100)</f>
        <v/>
      </c>
      <c r="J17" s="28">
        <f t="shared" si="4"/>
        <v>6.416899163013154</v>
      </c>
      <c r="K17" s="27" t="str">
        <f t="shared" si="5"/>
        <v/>
      </c>
      <c r="L17" s="18"/>
    </row>
    <row r="18" spans="1:14">
      <c r="A18" s="16"/>
      <c r="B18" s="11" t="s">
        <v>9</v>
      </c>
      <c r="C18" s="25">
        <v>0</v>
      </c>
      <c r="D18" s="25">
        <v>0</v>
      </c>
      <c r="E18" s="25">
        <v>3.4666666666666665E-2</v>
      </c>
      <c r="F18" s="25">
        <v>0</v>
      </c>
      <c r="G18" s="26">
        <v>3.9333333333333331E-2</v>
      </c>
      <c r="H18" s="28" t="str">
        <f t="shared" si="3"/>
        <v/>
      </c>
      <c r="I18" s="27" t="str">
        <f t="shared" si="6"/>
        <v/>
      </c>
      <c r="J18" s="28">
        <f t="shared" si="4"/>
        <v>4.7030689517736155</v>
      </c>
      <c r="K18" s="27" t="str">
        <f t="shared" si="5"/>
        <v/>
      </c>
      <c r="L18" s="18"/>
    </row>
    <row r="19" spans="1:14">
      <c r="A19" s="16"/>
      <c r="B19" s="196" t="s">
        <v>5</v>
      </c>
      <c r="C19" s="109">
        <v>0</v>
      </c>
      <c r="D19" s="109">
        <v>0.77166666666666661</v>
      </c>
      <c r="E19" s="109">
        <v>0</v>
      </c>
      <c r="F19" s="109">
        <v>1.2453333333333334</v>
      </c>
      <c r="G19" s="109">
        <v>0</v>
      </c>
      <c r="H19" s="28" t="str">
        <f t="shared" si="3"/>
        <v/>
      </c>
      <c r="I19" s="27" t="str">
        <f t="shared" si="6"/>
        <v/>
      </c>
      <c r="J19" s="28" t="str">
        <f>IF(G19=0,"",G19/$G$13*100)</f>
        <v/>
      </c>
      <c r="K19" s="27">
        <f t="shared" si="5"/>
        <v>47.345076669623623</v>
      </c>
      <c r="L19" s="18"/>
    </row>
    <row r="20" spans="1:14">
      <c r="A20" s="16"/>
      <c r="B20" s="11" t="s">
        <v>21</v>
      </c>
      <c r="C20" s="25">
        <v>0</v>
      </c>
      <c r="D20" s="25">
        <v>0.218</v>
      </c>
      <c r="E20" s="25">
        <v>8.7666666666666671E-2</v>
      </c>
      <c r="F20" s="25">
        <v>0</v>
      </c>
      <c r="G20" s="25">
        <v>0</v>
      </c>
      <c r="H20" s="28" t="str">
        <f t="shared" si="3"/>
        <v/>
      </c>
      <c r="I20" s="27" t="str">
        <f t="shared" si="6"/>
        <v/>
      </c>
      <c r="J20" s="28" t="str">
        <f t="shared" si="4"/>
        <v/>
      </c>
      <c r="K20" s="27" t="str">
        <f t="shared" si="5"/>
        <v/>
      </c>
      <c r="L20" s="18"/>
    </row>
    <row r="21" spans="1:14">
      <c r="A21" s="16"/>
      <c r="B21" s="11" t="s">
        <v>6</v>
      </c>
      <c r="C21" s="25">
        <v>0</v>
      </c>
      <c r="D21" s="25">
        <v>0</v>
      </c>
      <c r="E21" s="25">
        <v>0</v>
      </c>
      <c r="F21" s="25">
        <v>0</v>
      </c>
      <c r="G21" s="26">
        <v>0</v>
      </c>
      <c r="H21" s="28" t="str">
        <f t="shared" si="3"/>
        <v/>
      </c>
      <c r="I21" s="27" t="str">
        <f t="shared" si="6"/>
        <v/>
      </c>
      <c r="J21" s="28" t="str">
        <f t="shared" si="4"/>
        <v/>
      </c>
      <c r="K21" s="27" t="str">
        <f t="shared" si="5"/>
        <v/>
      </c>
      <c r="L21" s="18"/>
    </row>
    <row r="22" spans="1:14">
      <c r="A22" s="16"/>
      <c r="B22" s="11" t="s">
        <v>22</v>
      </c>
      <c r="C22" s="25">
        <v>0</v>
      </c>
      <c r="D22" s="25">
        <v>0</v>
      </c>
      <c r="E22" s="25">
        <v>0</v>
      </c>
      <c r="F22" s="25">
        <v>0</v>
      </c>
      <c r="G22" s="26">
        <v>0</v>
      </c>
      <c r="H22" s="28" t="str">
        <f t="shared" si="3"/>
        <v/>
      </c>
      <c r="I22" s="27" t="str">
        <f t="shared" si="6"/>
        <v/>
      </c>
      <c r="J22" s="28" t="str">
        <f t="shared" si="4"/>
        <v/>
      </c>
      <c r="K22" s="27" t="str">
        <f t="shared" si="5"/>
        <v/>
      </c>
      <c r="L22" s="18"/>
    </row>
    <row r="23" spans="1:14">
      <c r="A23" s="16"/>
      <c r="B23" s="11" t="s">
        <v>8</v>
      </c>
      <c r="C23" s="25">
        <v>5.3999999999999999E-2</v>
      </c>
      <c r="D23" s="25">
        <v>0</v>
      </c>
      <c r="E23" s="25">
        <v>0.158</v>
      </c>
      <c r="F23" s="25">
        <v>0.104</v>
      </c>
      <c r="G23" s="26">
        <v>0</v>
      </c>
      <c r="H23" s="28" t="str">
        <f t="shared" si="3"/>
        <v/>
      </c>
      <c r="I23" s="27" t="str">
        <f t="shared" si="6"/>
        <v/>
      </c>
      <c r="J23" s="28" t="str">
        <f t="shared" si="4"/>
        <v/>
      </c>
      <c r="K23" s="27">
        <f t="shared" si="5"/>
        <v>3.9538714991762767</v>
      </c>
      <c r="L23" s="18"/>
    </row>
    <row r="24" spans="1:14" s="23" customFormat="1">
      <c r="A24" s="16"/>
      <c r="B24" s="11" t="s">
        <v>11</v>
      </c>
      <c r="C24" s="25">
        <v>0</v>
      </c>
      <c r="D24" s="25">
        <v>3.9E-2</v>
      </c>
      <c r="E24" s="25">
        <v>0</v>
      </c>
      <c r="F24" s="25">
        <v>0</v>
      </c>
      <c r="G24" s="26">
        <v>0</v>
      </c>
      <c r="H24" s="28" t="str">
        <f t="shared" si="3"/>
        <v/>
      </c>
      <c r="I24" s="27" t="str">
        <f t="shared" si="6"/>
        <v/>
      </c>
      <c r="J24" s="28" t="str">
        <f t="shared" si="4"/>
        <v/>
      </c>
      <c r="K24" s="27" t="str">
        <f t="shared" si="5"/>
        <v/>
      </c>
      <c r="L24" s="18"/>
      <c r="M24" s="9"/>
    </row>
    <row r="25" spans="1:14" s="23" customFormat="1">
      <c r="A25" s="16"/>
      <c r="B25" s="11" t="s">
        <v>20</v>
      </c>
      <c r="C25" s="25">
        <v>0</v>
      </c>
      <c r="D25" s="25">
        <v>0</v>
      </c>
      <c r="E25" s="25">
        <v>0</v>
      </c>
      <c r="F25" s="25">
        <v>5.2666666666666667E-2</v>
      </c>
      <c r="G25" s="26">
        <v>0</v>
      </c>
      <c r="H25" s="28" t="str">
        <f t="shared" si="3"/>
        <v/>
      </c>
      <c r="I25" s="27" t="str">
        <f t="shared" si="6"/>
        <v/>
      </c>
      <c r="J25" s="28" t="str">
        <f t="shared" si="4"/>
        <v/>
      </c>
      <c r="K25" s="27">
        <f t="shared" si="5"/>
        <v>2.0022810797110635</v>
      </c>
      <c r="L25" s="18"/>
      <c r="M25" s="9"/>
    </row>
    <row r="26" spans="1:14" s="23" customFormat="1">
      <c r="A26" s="16"/>
      <c r="B26" s="11" t="s">
        <v>25</v>
      </c>
      <c r="C26" s="25">
        <v>0</v>
      </c>
      <c r="D26" s="25">
        <v>0.25600000000000001</v>
      </c>
      <c r="E26" s="25">
        <v>2.2816666666666667</v>
      </c>
      <c r="F26" s="25">
        <v>0.70199999999999996</v>
      </c>
      <c r="G26" s="26">
        <v>0</v>
      </c>
      <c r="H26" s="28" t="str">
        <f t="shared" si="3"/>
        <v/>
      </c>
      <c r="I26" s="27" t="str">
        <f t="shared" si="6"/>
        <v/>
      </c>
      <c r="J26" s="28" t="str">
        <f t="shared" si="4"/>
        <v/>
      </c>
      <c r="K26" s="27">
        <f t="shared" si="5"/>
        <v>26.688632619439868</v>
      </c>
      <c r="L26" s="18"/>
      <c r="M26" s="9"/>
    </row>
    <row r="27" spans="1:14" s="23" customFormat="1">
      <c r="A27" s="16"/>
      <c r="B27" s="11" t="s">
        <v>27</v>
      </c>
      <c r="C27" s="25">
        <v>0</v>
      </c>
      <c r="D27" s="25">
        <v>0.36033333333333334</v>
      </c>
      <c r="E27" s="25">
        <v>0</v>
      </c>
      <c r="F27" s="25">
        <v>0</v>
      </c>
      <c r="G27" s="26">
        <v>0</v>
      </c>
      <c r="H27" s="28" t="str">
        <f t="shared" si="3"/>
        <v/>
      </c>
      <c r="I27" s="27" t="str">
        <f t="shared" si="6"/>
        <v/>
      </c>
      <c r="J27" s="28" t="str">
        <f t="shared" si="4"/>
        <v/>
      </c>
      <c r="K27" s="27" t="str">
        <f t="shared" si="5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J27" sqref="J27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147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150.29166666666666</v>
      </c>
      <c r="D13" s="26">
        <v>130.01133333333334</v>
      </c>
      <c r="E13" s="26">
        <v>151.86599999999999</v>
      </c>
      <c r="F13" s="26">
        <v>175.31100000000001</v>
      </c>
      <c r="G13" s="26">
        <v>203.17033333333333</v>
      </c>
      <c r="H13" s="28">
        <f t="shared" ref="H13:H27" si="0">IF(OR(OR(G13=0,F13=0),G13=""),"",(G13/F13-1)*100)</f>
        <v>15.891377799073258</v>
      </c>
      <c r="I13" s="27">
        <f>IF(OR(OR(G13=0,F13=0),F13=""),"",(F13/E13-1)*100)</f>
        <v>15.437951878629864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130.39133333333331</v>
      </c>
      <c r="D14" s="25">
        <f>D13-SUM(D15:D27)</f>
        <v>120.524</v>
      </c>
      <c r="E14" s="25">
        <f>E13-SUM(E15:E27)</f>
        <v>142.02099999999999</v>
      </c>
      <c r="F14" s="25">
        <f>F13-SUM(F15:F27)</f>
        <v>158.994</v>
      </c>
      <c r="G14" s="26">
        <f>G13-SUM(G15:G27)</f>
        <v>184.23766666666666</v>
      </c>
      <c r="H14" s="28">
        <f t="shared" si="0"/>
        <v>15.877119052710587</v>
      </c>
      <c r="I14" s="27">
        <f>IF(OR(OR(G14=0,F14=0),F14=""),"",(F14/E14-1)*100)</f>
        <v>11.951049492680665</v>
      </c>
      <c r="J14" s="28">
        <f t="shared" si="1"/>
        <v>90.681382288424643</v>
      </c>
      <c r="K14" s="27">
        <f t="shared" si="2"/>
        <v>90.692540684840083</v>
      </c>
      <c r="L14" s="18"/>
    </row>
    <row r="15" spans="1:15">
      <c r="A15" s="16"/>
      <c r="B15" s="12" t="s">
        <v>5</v>
      </c>
      <c r="C15" s="109">
        <v>4.7786666666666671</v>
      </c>
      <c r="D15" s="109">
        <v>1.1096666666666668</v>
      </c>
      <c r="E15" s="109">
        <v>1.1423333333333334</v>
      </c>
      <c r="F15" s="109">
        <v>2.3396666666666666</v>
      </c>
      <c r="G15" s="109">
        <v>4.976</v>
      </c>
      <c r="H15" s="50">
        <f t="shared" si="0"/>
        <v>112.67986892719763</v>
      </c>
      <c r="I15" s="36">
        <f t="shared" ref="I15:I27" si="3">IF(OR(OR(G15=0,F15=0),F15=""),"",(F15/E15-1)*100)</f>
        <v>104.81470674058939</v>
      </c>
      <c r="J15" s="50">
        <f t="shared" si="1"/>
        <v>2.4491764709742729</v>
      </c>
      <c r="K15" s="36">
        <f t="shared" si="2"/>
        <v>1.3345806404998355</v>
      </c>
      <c r="L15" s="18"/>
      <c r="N15" s="23" t="s">
        <v>5</v>
      </c>
      <c r="O15" s="34">
        <f>J15</f>
        <v>2.4491764709742729</v>
      </c>
    </row>
    <row r="16" spans="1:15">
      <c r="A16" s="16"/>
      <c r="B16" s="11" t="s">
        <v>25</v>
      </c>
      <c r="C16" s="55">
        <v>3.3853333333333335</v>
      </c>
      <c r="D16" s="55">
        <v>0.75700000000000001</v>
      </c>
      <c r="E16" s="55">
        <v>1.607</v>
      </c>
      <c r="F16" s="55">
        <v>4.0656666666666661</v>
      </c>
      <c r="G16" s="56">
        <v>3.794</v>
      </c>
      <c r="H16" s="28">
        <f t="shared" si="0"/>
        <v>-6.6819709764696089</v>
      </c>
      <c r="I16" s="27">
        <f t="shared" si="3"/>
        <v>152.99730346401157</v>
      </c>
      <c r="J16" s="28">
        <f t="shared" si="1"/>
        <v>1.8673986195491141</v>
      </c>
      <c r="K16" s="27">
        <f t="shared" si="2"/>
        <v>2.319116693571234</v>
      </c>
      <c r="L16" s="18"/>
      <c r="N16" s="23" t="s">
        <v>40</v>
      </c>
      <c r="O16" s="34">
        <f>100-O15</f>
        <v>97.55082352902572</v>
      </c>
    </row>
    <row r="17" spans="1:14">
      <c r="A17" s="16"/>
      <c r="B17" s="11" t="s">
        <v>26</v>
      </c>
      <c r="C17" s="25">
        <v>3.8880000000000003</v>
      </c>
      <c r="D17" s="25">
        <v>1.9153333333333336</v>
      </c>
      <c r="E17" s="25">
        <v>1.7193333333333332</v>
      </c>
      <c r="F17" s="25">
        <v>2.4143333333333334</v>
      </c>
      <c r="G17" s="26">
        <v>2.5559999999999996</v>
      </c>
      <c r="H17" s="28">
        <f t="shared" si="0"/>
        <v>5.8677343642137059</v>
      </c>
      <c r="I17" s="27">
        <f t="shared" si="3"/>
        <v>40.422644435827863</v>
      </c>
      <c r="J17" s="28">
        <f t="shared" si="1"/>
        <v>1.2580576888686175</v>
      </c>
      <c r="K17" s="27">
        <f t="shared" si="2"/>
        <v>1.3771716169169839</v>
      </c>
      <c r="L17" s="18"/>
    </row>
    <row r="18" spans="1:14">
      <c r="A18" s="16"/>
      <c r="B18" s="11" t="s">
        <v>8</v>
      </c>
      <c r="C18" s="25">
        <v>1.5623333333333331</v>
      </c>
      <c r="D18" s="25">
        <v>0.875</v>
      </c>
      <c r="E18" s="25">
        <v>1.2829999999999999</v>
      </c>
      <c r="F18" s="25">
        <v>1.0356666666666665</v>
      </c>
      <c r="G18" s="26">
        <v>1.4586666666666668</v>
      </c>
      <c r="H18" s="28">
        <f t="shared" si="0"/>
        <v>40.843257161248815</v>
      </c>
      <c r="I18" s="27">
        <f t="shared" si="3"/>
        <v>-19.277734476487407</v>
      </c>
      <c r="J18" s="28">
        <f t="shared" si="1"/>
        <v>0.71795258822236185</v>
      </c>
      <c r="K18" s="27">
        <f t="shared" si="2"/>
        <v>0.59075965950035447</v>
      </c>
      <c r="L18" s="18"/>
    </row>
    <row r="19" spans="1:14">
      <c r="A19" s="16"/>
      <c r="B19" s="11" t="s">
        <v>21</v>
      </c>
      <c r="C19" s="25">
        <v>0.53366666666666662</v>
      </c>
      <c r="D19" s="25">
        <v>0.52166666666666661</v>
      </c>
      <c r="E19" s="25">
        <v>0.108</v>
      </c>
      <c r="F19" s="25">
        <v>1.5410000000000001</v>
      </c>
      <c r="G19" s="26">
        <v>1.345</v>
      </c>
      <c r="H19" s="28">
        <f t="shared" si="0"/>
        <v>-12.719013627514608</v>
      </c>
      <c r="I19" s="27">
        <f t="shared" si="3"/>
        <v>1326.8518518518522</v>
      </c>
      <c r="J19" s="28">
        <f t="shared" si="1"/>
        <v>0.66200609997194471</v>
      </c>
      <c r="K19" s="27">
        <f t="shared" si="2"/>
        <v>0.87900930346641126</v>
      </c>
      <c r="L19" s="18"/>
    </row>
    <row r="20" spans="1:14">
      <c r="A20" s="16"/>
      <c r="B20" s="11" t="s">
        <v>22</v>
      </c>
      <c r="C20" s="25">
        <v>0.86733333333333329</v>
      </c>
      <c r="D20" s="25">
        <v>0.63933333333333331</v>
      </c>
      <c r="E20" s="25">
        <v>0.42499999999999999</v>
      </c>
      <c r="F20" s="25">
        <v>1.0916666666666666</v>
      </c>
      <c r="G20" s="26">
        <v>1.3196666666666668</v>
      </c>
      <c r="H20" s="28">
        <f t="shared" si="0"/>
        <v>20.885496183206122</v>
      </c>
      <c r="I20" s="27">
        <f t="shared" si="3"/>
        <v>156.8627450980392</v>
      </c>
      <c r="J20" s="28">
        <f t="shared" si="1"/>
        <v>0.64953708792786358</v>
      </c>
      <c r="K20" s="27">
        <f t="shared" si="2"/>
        <v>0.6227028918132157</v>
      </c>
      <c r="L20" s="18"/>
    </row>
    <row r="21" spans="1:14">
      <c r="A21" s="16"/>
      <c r="B21" s="11" t="s">
        <v>24</v>
      </c>
      <c r="C21" s="25">
        <v>0.79200000000000015</v>
      </c>
      <c r="D21" s="25">
        <v>0.43366666666666664</v>
      </c>
      <c r="E21" s="25">
        <v>1.0596666666666668</v>
      </c>
      <c r="F21" s="25">
        <v>0.9916666666666667</v>
      </c>
      <c r="G21" s="26">
        <v>1.0159999999999998</v>
      </c>
      <c r="H21" s="28">
        <f t="shared" si="0"/>
        <v>2.4537815126050244</v>
      </c>
      <c r="I21" s="27"/>
      <c r="J21" s="28">
        <f t="shared" si="1"/>
        <v>0.50007300934683696</v>
      </c>
      <c r="K21" s="27">
        <f t="shared" si="2"/>
        <v>0.56566140554024946</v>
      </c>
      <c r="L21" s="18"/>
    </row>
    <row r="22" spans="1:14">
      <c r="A22" s="16"/>
      <c r="B22" s="11" t="s">
        <v>20</v>
      </c>
      <c r="C22" s="25">
        <v>1.2516666666666667</v>
      </c>
      <c r="D22" s="25">
        <v>1.4033333333333333</v>
      </c>
      <c r="E22" s="25">
        <v>0.72366666666666657</v>
      </c>
      <c r="F22" s="25">
        <v>1.3116666666666665</v>
      </c>
      <c r="G22" s="26">
        <v>1.0046666666666666</v>
      </c>
      <c r="H22" s="28">
        <f t="shared" si="0"/>
        <v>-23.405336721728077</v>
      </c>
      <c r="I22" s="27">
        <f t="shared" si="3"/>
        <v>81.252878857669273</v>
      </c>
      <c r="J22" s="28">
        <f t="shared" si="1"/>
        <v>0.49449476711659013</v>
      </c>
      <c r="K22" s="27">
        <f t="shared" si="2"/>
        <v>0.74819416161374164</v>
      </c>
      <c r="L22" s="18"/>
    </row>
    <row r="23" spans="1:14">
      <c r="A23" s="16"/>
      <c r="B23" s="11" t="s">
        <v>11</v>
      </c>
      <c r="C23" s="25">
        <v>0.14866666666666667</v>
      </c>
      <c r="D23" s="25">
        <v>0.29633333333333334</v>
      </c>
      <c r="E23" s="25">
        <v>0.42333333333333334</v>
      </c>
      <c r="F23" s="25">
        <v>0.23366666666666666</v>
      </c>
      <c r="G23" s="26">
        <v>0.80766666666666664</v>
      </c>
      <c r="H23" s="28">
        <f t="shared" si="0"/>
        <v>245.64907275320968</v>
      </c>
      <c r="I23" s="27">
        <f t="shared" si="3"/>
        <v>-44.803149606299222</v>
      </c>
      <c r="J23" s="28">
        <f t="shared" si="1"/>
        <v>0.39753179187906373</v>
      </c>
      <c r="K23" s="27">
        <f t="shared" si="2"/>
        <v>0.13328693959116467</v>
      </c>
      <c r="L23" s="18"/>
    </row>
    <row r="24" spans="1:14">
      <c r="A24" s="16"/>
      <c r="B24" s="11" t="s">
        <v>23</v>
      </c>
      <c r="C24" s="25">
        <v>0.57366666666666666</v>
      </c>
      <c r="D24" s="25">
        <v>0.46266666666666673</v>
      </c>
      <c r="E24" s="25">
        <v>0.55566666666666664</v>
      </c>
      <c r="F24" s="25">
        <v>0.57366666666666666</v>
      </c>
      <c r="G24" s="26">
        <v>0.38266666666666665</v>
      </c>
      <c r="H24" s="28">
        <f t="shared" si="0"/>
        <v>-33.294596165020337</v>
      </c>
      <c r="I24" s="27">
        <f t="shared" si="3"/>
        <v>3.2393521295740912</v>
      </c>
      <c r="J24" s="28">
        <f t="shared" si="1"/>
        <v>0.18834770824480607</v>
      </c>
      <c r="K24" s="27">
        <f t="shared" si="2"/>
        <v>0.32722799291925014</v>
      </c>
      <c r="L24" s="18"/>
    </row>
    <row r="25" spans="1:14">
      <c r="A25" s="16"/>
      <c r="B25" s="11" t="s">
        <v>9</v>
      </c>
      <c r="C25" s="25">
        <v>0.57233333333333336</v>
      </c>
      <c r="D25" s="25">
        <v>0.17466666666666666</v>
      </c>
      <c r="E25" s="25">
        <v>0.19033333333333333</v>
      </c>
      <c r="F25" s="25">
        <v>0.29733333333333334</v>
      </c>
      <c r="G25" s="26">
        <v>0.17266666666666666</v>
      </c>
      <c r="H25" s="28">
        <f t="shared" si="0"/>
        <v>-41.928251121076229</v>
      </c>
      <c r="I25" s="27">
        <f t="shared" si="3"/>
        <v>56.217162872154127</v>
      </c>
      <c r="J25" s="28">
        <f t="shared" si="1"/>
        <v>8.498616103729055E-2</v>
      </c>
      <c r="K25" s="27">
        <f t="shared" si="2"/>
        <v>0.16960335251828657</v>
      </c>
      <c r="L25" s="18"/>
    </row>
    <row r="26" spans="1:14">
      <c r="A26" s="16"/>
      <c r="B26" s="11" t="s">
        <v>6</v>
      </c>
      <c r="C26" s="25">
        <v>0.95400000000000007</v>
      </c>
      <c r="D26" s="25">
        <v>0.20833333333333334</v>
      </c>
      <c r="E26" s="25">
        <v>0.313</v>
      </c>
      <c r="F26" s="25">
        <v>0.21433333333333335</v>
      </c>
      <c r="G26" s="26">
        <v>9.9666666666666667E-2</v>
      </c>
      <c r="H26" s="28">
        <f t="shared" ref="H26" si="4">IF(OR(OR(G26=0,F26=0),G26=""),"",(G26/F26-1)*100)</f>
        <v>-53.499222395023338</v>
      </c>
      <c r="I26" s="27">
        <f t="shared" ref="I26" si="5">IF(OR(OR(G26=0,F26=0),F26=""),"",(F26/E26-1)*100)</f>
        <v>-31.522896698615543</v>
      </c>
      <c r="J26" s="28">
        <f t="shared" ref="J26" si="6">IF(G26=0,"",G26/$G$13*100)</f>
        <v>4.9055718436582768E-2</v>
      </c>
      <c r="K26" s="27">
        <f t="shared" ref="K26" si="7">IF(F26=0,"",F26/$F$13*100)</f>
        <v>0.1222589189117245</v>
      </c>
      <c r="L26" s="18"/>
    </row>
    <row r="27" spans="1:14">
      <c r="A27" s="16"/>
      <c r="B27" s="11" t="s">
        <v>27</v>
      </c>
      <c r="C27" s="25">
        <v>0.59266666666666667</v>
      </c>
      <c r="D27" s="25">
        <v>0.69033333333333324</v>
      </c>
      <c r="E27" s="25">
        <v>0.29466666666666669</v>
      </c>
      <c r="F27" s="25">
        <v>0.20666666666666667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0.11788573829746374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K18" sqref="K18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146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15.810666666666668</v>
      </c>
      <c r="D13" s="26">
        <v>11.782000000000002</v>
      </c>
      <c r="E13" s="26">
        <v>6.5839999999999996</v>
      </c>
      <c r="F13" s="26">
        <v>13.029000000000002</v>
      </c>
      <c r="G13" s="26">
        <v>21.431666666666668</v>
      </c>
      <c r="H13" s="28">
        <f t="shared" ref="H13:H14" si="0">IF(OR(OR(G13=0,F13=0),G13=""),"",(G13/F13-1)*100)</f>
        <v>64.492030598408661</v>
      </c>
      <c r="I13" s="27">
        <f>IF(OR(OR(G13=0,F13=0),F13=""),"",(F13/E13-1)*100)</f>
        <v>97.888821385176229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10.926666666666668</v>
      </c>
      <c r="D14" s="25">
        <f>D13-SUM(D15:D27)</f>
        <v>8.2830000000000013</v>
      </c>
      <c r="E14" s="25">
        <f>E13-SUM(E15:E27)</f>
        <v>4.8809999999999993</v>
      </c>
      <c r="F14" s="25">
        <f>F13-SUM(F15:F27)</f>
        <v>8.7270000000000021</v>
      </c>
      <c r="G14" s="26">
        <f>G13-SUM(G15:G27)</f>
        <v>17.035000000000004</v>
      </c>
      <c r="H14" s="28">
        <f t="shared" si="0"/>
        <v>95.198808296092579</v>
      </c>
      <c r="I14" s="27">
        <f>IF(OR(OR(G14=0,F14=0),F14=""),"",(F14/E14-1)*100)</f>
        <v>78.795328826060313</v>
      </c>
      <c r="J14" s="28">
        <f t="shared" si="1"/>
        <v>79.485185473209441</v>
      </c>
      <c r="K14" s="27">
        <f t="shared" si="2"/>
        <v>66.98134929772047</v>
      </c>
      <c r="L14" s="18"/>
    </row>
    <row r="15" spans="1:15">
      <c r="A15" s="16"/>
      <c r="B15" s="11" t="s">
        <v>25</v>
      </c>
      <c r="C15" s="55">
        <v>0.30299999999999999</v>
      </c>
      <c r="D15" s="55">
        <v>0.53600000000000003</v>
      </c>
      <c r="E15" s="55">
        <v>0.51100000000000001</v>
      </c>
      <c r="F15" s="55">
        <v>1.1753333333333333</v>
      </c>
      <c r="G15" s="56">
        <v>0.92866666666666664</v>
      </c>
      <c r="H15" s="28">
        <f t="shared" ref="H15:H27" si="3">IF(OR(OR(G15=0,F15=0),G15=""),"",(G15/F15-1)*100)</f>
        <v>-20.98695405558707</v>
      </c>
      <c r="I15" s="27">
        <f t="shared" ref="I15:I27" si="4">IF(OR(OR(G15=0,F15=0),F15=""),"",(F15/E15-1)*100)</f>
        <v>130.00652315720805</v>
      </c>
      <c r="J15" s="28">
        <f t="shared" ref="J15:J27" si="5">IF(G15=0,"",G15/$G$13*100)</f>
        <v>4.3331518780620577</v>
      </c>
      <c r="K15" s="27">
        <f t="shared" ref="K15:K27" si="6">IF(F15=0,"",F15/$F$13*100)</f>
        <v>9.0209020902090202</v>
      </c>
      <c r="L15" s="18"/>
      <c r="N15" s="23" t="s">
        <v>5</v>
      </c>
      <c r="O15" s="34">
        <f>J16</f>
        <v>3.6674702542966018</v>
      </c>
    </row>
    <row r="16" spans="1:15">
      <c r="A16" s="16"/>
      <c r="B16" s="12" t="s">
        <v>5</v>
      </c>
      <c r="C16" s="109">
        <v>3.0190000000000001</v>
      </c>
      <c r="D16" s="109">
        <v>1.8346666666666664</v>
      </c>
      <c r="E16" s="109">
        <v>0</v>
      </c>
      <c r="F16" s="109">
        <v>1.6783333333333335</v>
      </c>
      <c r="G16" s="109">
        <v>0.78600000000000003</v>
      </c>
      <c r="H16" s="50">
        <f t="shared" si="3"/>
        <v>-53.167825223435948</v>
      </c>
      <c r="I16" s="36"/>
      <c r="J16" s="50">
        <f t="shared" si="5"/>
        <v>3.6674702542966018</v>
      </c>
      <c r="K16" s="36">
        <f t="shared" si="6"/>
        <v>12.881520710210555</v>
      </c>
      <c r="L16" s="18"/>
      <c r="N16" s="23" t="s">
        <v>40</v>
      </c>
      <c r="O16" s="34">
        <f>100-O15</f>
        <v>96.332529745703397</v>
      </c>
    </row>
    <row r="17" spans="1:14">
      <c r="A17" s="16"/>
      <c r="B17" s="11" t="s">
        <v>21</v>
      </c>
      <c r="C17" s="25">
        <v>0.13166666666666668</v>
      </c>
      <c r="D17" s="25">
        <v>0</v>
      </c>
      <c r="E17" s="25">
        <v>0.4296666666666667</v>
      </c>
      <c r="F17" s="25">
        <v>0.27066666666666667</v>
      </c>
      <c r="G17" s="26">
        <v>0.46333333333333337</v>
      </c>
      <c r="H17" s="28">
        <f t="shared" si="3"/>
        <v>71.182266009852228</v>
      </c>
      <c r="I17" s="27">
        <f t="shared" si="4"/>
        <v>-37.005430566330489</v>
      </c>
      <c r="J17" s="28">
        <f t="shared" si="5"/>
        <v>2.1619099463410842</v>
      </c>
      <c r="K17" s="27">
        <f t="shared" si="6"/>
        <v>2.0774170440299842</v>
      </c>
      <c r="L17" s="18"/>
    </row>
    <row r="18" spans="1:14">
      <c r="A18" s="16"/>
      <c r="B18" s="11" t="s">
        <v>22</v>
      </c>
      <c r="C18" s="25">
        <v>9.1000000000000011E-2</v>
      </c>
      <c r="D18" s="25">
        <v>0.22700000000000001</v>
      </c>
      <c r="E18" s="25">
        <v>0.21766666666666667</v>
      </c>
      <c r="F18" s="25">
        <v>0</v>
      </c>
      <c r="G18" s="26">
        <v>0.41199999999999998</v>
      </c>
      <c r="H18" s="28" t="str">
        <f t="shared" si="3"/>
        <v/>
      </c>
      <c r="I18" s="27" t="str">
        <f t="shared" si="4"/>
        <v/>
      </c>
      <c r="J18" s="28">
        <f t="shared" si="5"/>
        <v>1.9223889882572516</v>
      </c>
      <c r="K18" s="27" t="str">
        <f t="shared" si="6"/>
        <v/>
      </c>
      <c r="L18" s="18"/>
    </row>
    <row r="19" spans="1:14">
      <c r="A19" s="16"/>
      <c r="B19" s="11" t="s">
        <v>6</v>
      </c>
      <c r="C19" s="25">
        <v>0.17066666666666666</v>
      </c>
      <c r="D19" s="25">
        <v>0.33500000000000002</v>
      </c>
      <c r="E19" s="25">
        <v>0.17733333333333334</v>
      </c>
      <c r="F19" s="25">
        <v>0.39300000000000002</v>
      </c>
      <c r="G19" s="26">
        <v>0.38799999999999996</v>
      </c>
      <c r="H19" s="28">
        <f t="shared" si="3"/>
        <v>-1.2722646310432739</v>
      </c>
      <c r="I19" s="27">
        <f t="shared" si="4"/>
        <v>121.61654135338344</v>
      </c>
      <c r="J19" s="28">
        <f t="shared" si="5"/>
        <v>1.8104051636985765</v>
      </c>
      <c r="K19" s="27">
        <f t="shared" si="6"/>
        <v>3.0163481464425512</v>
      </c>
      <c r="L19" s="18"/>
    </row>
    <row r="20" spans="1:14">
      <c r="A20" s="16"/>
      <c r="B20" s="11" t="s">
        <v>26</v>
      </c>
      <c r="C20" s="25">
        <v>0.70233333333333337</v>
      </c>
      <c r="D20" s="25">
        <v>0.21766666666666667</v>
      </c>
      <c r="E20" s="25">
        <v>0</v>
      </c>
      <c r="F20" s="25">
        <v>0.30399999999999999</v>
      </c>
      <c r="G20" s="26">
        <v>0.35266666666666668</v>
      </c>
      <c r="H20" s="28">
        <f t="shared" si="3"/>
        <v>16.008771929824572</v>
      </c>
      <c r="I20" s="27"/>
      <c r="J20" s="28">
        <f t="shared" si="5"/>
        <v>1.6455400886538611</v>
      </c>
      <c r="K20" s="27">
        <f t="shared" si="6"/>
        <v>2.3332565814721002</v>
      </c>
      <c r="L20" s="18"/>
    </row>
    <row r="21" spans="1:14">
      <c r="A21" s="16"/>
      <c r="B21" s="11" t="s">
        <v>8</v>
      </c>
      <c r="C21" s="25">
        <v>0.18</v>
      </c>
      <c r="D21" s="25">
        <v>3.5333333333333335E-2</v>
      </c>
      <c r="E21" s="25">
        <v>0.17066666666666666</v>
      </c>
      <c r="F21" s="25">
        <v>9.3000000000000013E-2</v>
      </c>
      <c r="G21" s="26">
        <v>0.32333333333333331</v>
      </c>
      <c r="H21" s="28">
        <f t="shared" si="3"/>
        <v>247.67025089605727</v>
      </c>
      <c r="I21" s="27">
        <f t="shared" si="4"/>
        <v>-45.507812499999986</v>
      </c>
      <c r="J21" s="28">
        <f t="shared" si="5"/>
        <v>1.5086709697488139</v>
      </c>
      <c r="K21" s="27">
        <f t="shared" si="6"/>
        <v>0.71379230946350447</v>
      </c>
      <c r="L21" s="18"/>
    </row>
    <row r="22" spans="1:14">
      <c r="A22" s="16"/>
      <c r="B22" s="11" t="s">
        <v>20</v>
      </c>
      <c r="C22" s="25">
        <v>0.223</v>
      </c>
      <c r="D22" s="25">
        <v>0.11366666666666665</v>
      </c>
      <c r="E22" s="25">
        <v>3.3999999999999996E-2</v>
      </c>
      <c r="F22" s="25">
        <v>0.29566666666666669</v>
      </c>
      <c r="G22" s="26">
        <v>0.31</v>
      </c>
      <c r="H22" s="28">
        <f t="shared" si="3"/>
        <v>4.847801578353983</v>
      </c>
      <c r="I22" s="27">
        <f t="shared" si="4"/>
        <v>769.60784313725503</v>
      </c>
      <c r="J22" s="28">
        <f t="shared" si="5"/>
        <v>1.4464577338828835</v>
      </c>
      <c r="K22" s="27">
        <f t="shared" si="6"/>
        <v>2.2692966971115713</v>
      </c>
      <c r="L22" s="18"/>
    </row>
    <row r="23" spans="1:14">
      <c r="A23" s="16"/>
      <c r="B23" s="11" t="s">
        <v>11</v>
      </c>
      <c r="C23" s="25">
        <v>0</v>
      </c>
      <c r="D23" s="25">
        <v>0</v>
      </c>
      <c r="E23" s="25">
        <v>0</v>
      </c>
      <c r="F23" s="25">
        <v>0</v>
      </c>
      <c r="G23" s="26">
        <v>0.29599999999999999</v>
      </c>
      <c r="H23" s="28" t="str">
        <f t="shared" si="3"/>
        <v/>
      </c>
      <c r="I23" s="27" t="str">
        <f t="shared" si="4"/>
        <v/>
      </c>
      <c r="J23" s="28">
        <f t="shared" si="5"/>
        <v>1.3811338362236565</v>
      </c>
      <c r="K23" s="27" t="str">
        <f t="shared" si="6"/>
        <v/>
      </c>
      <c r="L23" s="18"/>
    </row>
    <row r="24" spans="1:14">
      <c r="A24" s="16"/>
      <c r="B24" s="11" t="s">
        <v>24</v>
      </c>
      <c r="C24" s="162">
        <v>0</v>
      </c>
      <c r="D24" s="162">
        <v>0</v>
      </c>
      <c r="E24" s="162">
        <v>0</v>
      </c>
      <c r="F24" s="162">
        <v>0</v>
      </c>
      <c r="G24" s="163">
        <v>8.1000000000000003E-2</v>
      </c>
      <c r="H24" s="28" t="str">
        <f t="shared" si="3"/>
        <v/>
      </c>
      <c r="I24" s="27" t="str">
        <f t="shared" si="4"/>
        <v/>
      </c>
      <c r="J24" s="28">
        <f t="shared" si="5"/>
        <v>0.37794540788552761</v>
      </c>
      <c r="K24" s="27" t="str">
        <f t="shared" si="6"/>
        <v/>
      </c>
      <c r="L24" s="18"/>
    </row>
    <row r="25" spans="1:14">
      <c r="A25" s="16"/>
      <c r="B25" s="11" t="s">
        <v>23</v>
      </c>
      <c r="C25" s="25">
        <v>6.3333333333333339E-2</v>
      </c>
      <c r="D25" s="25">
        <v>0</v>
      </c>
      <c r="E25" s="25">
        <v>8.1333333333333327E-2</v>
      </c>
      <c r="F25" s="25">
        <v>4.5666666666666668E-2</v>
      </c>
      <c r="G25" s="25">
        <v>5.566666666666667E-2</v>
      </c>
      <c r="H25" s="28">
        <f t="shared" si="3"/>
        <v>21.897810218978098</v>
      </c>
      <c r="I25" s="27">
        <f t="shared" si="4"/>
        <v>-43.852459016393439</v>
      </c>
      <c r="J25" s="28">
        <f t="shared" si="5"/>
        <v>0.25974025974025972</v>
      </c>
      <c r="K25" s="27">
        <f t="shared" si="6"/>
        <v>0.3505001662956993</v>
      </c>
      <c r="L25" s="18"/>
    </row>
    <row r="26" spans="1:14">
      <c r="A26" s="16"/>
      <c r="B26" s="11" t="s">
        <v>9</v>
      </c>
      <c r="C26" s="25">
        <v>0</v>
      </c>
      <c r="D26" s="25">
        <v>3.4333333333333334E-2</v>
      </c>
      <c r="E26" s="25">
        <v>8.1333333333333327E-2</v>
      </c>
      <c r="F26" s="25">
        <v>4.6333333333333337E-2</v>
      </c>
      <c r="G26" s="26">
        <v>0</v>
      </c>
      <c r="H26" s="28" t="str">
        <f t="shared" si="3"/>
        <v/>
      </c>
      <c r="I26" s="27" t="str">
        <f t="shared" si="4"/>
        <v/>
      </c>
      <c r="J26" s="28" t="str">
        <f t="shared" si="5"/>
        <v/>
      </c>
      <c r="K26" s="27">
        <f t="shared" si="6"/>
        <v>0.35561695704454166</v>
      </c>
      <c r="L26" s="18"/>
    </row>
    <row r="27" spans="1:14">
      <c r="A27" s="16"/>
      <c r="B27" s="11" t="s">
        <v>27</v>
      </c>
      <c r="C27" s="25">
        <v>0</v>
      </c>
      <c r="D27" s="25">
        <v>0.16533333333333333</v>
      </c>
      <c r="E27" s="25">
        <v>0</v>
      </c>
      <c r="F27" s="25">
        <v>0</v>
      </c>
      <c r="G27" s="26">
        <v>0</v>
      </c>
      <c r="H27" s="28" t="str">
        <f t="shared" si="3"/>
        <v/>
      </c>
      <c r="I27" s="27" t="str">
        <f t="shared" si="4"/>
        <v/>
      </c>
      <c r="J27" s="28" t="str">
        <f t="shared" si="5"/>
        <v/>
      </c>
      <c r="K27" s="27" t="str">
        <f t="shared" si="6"/>
        <v/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145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184.70500000000001</v>
      </c>
      <c r="D13" s="26">
        <v>198.27766666666665</v>
      </c>
      <c r="E13" s="26">
        <v>187.04366666666667</v>
      </c>
      <c r="F13" s="26">
        <v>274.94166666666666</v>
      </c>
      <c r="G13" s="26">
        <v>219.74166666666667</v>
      </c>
      <c r="H13" s="28">
        <f t="shared" ref="H13:H27" si="0">IF(OR(OR(G13=0,F13=0),G13=""),"",(G13/F13-1)*100)</f>
        <v>-20.076986027339128</v>
      </c>
      <c r="I13" s="27">
        <f>IF(OR(OR(G13=0,F13=0),F13=""),"",(F13/E13-1)*100)</f>
        <v>46.993304593757969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58.696000000000012</v>
      </c>
      <c r="D14" s="25">
        <f>D13-SUM(D15:D27)</f>
        <v>63.596666666666636</v>
      </c>
      <c r="E14" s="25">
        <f>E13-SUM(E15:E27)</f>
        <v>45.158333333333303</v>
      </c>
      <c r="F14" s="25">
        <f>F13-SUM(F15:F27)</f>
        <v>81.179000000000002</v>
      </c>
      <c r="G14" s="26">
        <f>G13-SUM(G15:G27)</f>
        <v>54.211999999999989</v>
      </c>
      <c r="H14" s="28">
        <f t="shared" si="0"/>
        <v>-33.219182300841368</v>
      </c>
      <c r="I14" s="27">
        <f>IF(OR(OR(G14=0,F14=0),F14=""),"",(F14/E14-1)*100)</f>
        <v>79.765270345082257</v>
      </c>
      <c r="J14" s="28">
        <f t="shared" si="1"/>
        <v>24.67078766733664</v>
      </c>
      <c r="K14" s="27">
        <f t="shared" si="2"/>
        <v>29.525899433213109</v>
      </c>
      <c r="L14" s="18"/>
    </row>
    <row r="15" spans="1:15">
      <c r="A15" s="16"/>
      <c r="B15" s="12" t="s">
        <v>5</v>
      </c>
      <c r="C15" s="109">
        <v>40.689</v>
      </c>
      <c r="D15" s="109">
        <v>41.854000000000006</v>
      </c>
      <c r="E15" s="109">
        <v>48.454000000000001</v>
      </c>
      <c r="F15" s="109">
        <v>68.498666666666665</v>
      </c>
      <c r="G15" s="109">
        <v>49.54</v>
      </c>
      <c r="H15" s="50">
        <f t="shared" si="0"/>
        <v>-27.677424378090087</v>
      </c>
      <c r="I15" s="36">
        <f t="shared" ref="I15:I27" si="3">IF(OR(OR(G15=0,F15=0),F15=""),"",(F15/E15-1)*100)</f>
        <v>41.368445673559798</v>
      </c>
      <c r="J15" s="50">
        <f t="shared" si="1"/>
        <v>22.544654708180058</v>
      </c>
      <c r="K15" s="36">
        <f t="shared" si="2"/>
        <v>24.913890825326586</v>
      </c>
      <c r="L15" s="18"/>
      <c r="N15" s="23" t="s">
        <v>5</v>
      </c>
      <c r="O15" s="34">
        <f>J15</f>
        <v>22.544654708180058</v>
      </c>
    </row>
    <row r="16" spans="1:15">
      <c r="A16" s="16"/>
      <c r="B16" s="11" t="s">
        <v>25</v>
      </c>
      <c r="C16" s="55">
        <v>29.151666666666671</v>
      </c>
      <c r="D16" s="55">
        <v>34.154666666666664</v>
      </c>
      <c r="E16" s="55">
        <v>37.840000000000003</v>
      </c>
      <c r="F16" s="55">
        <v>49.139333333333326</v>
      </c>
      <c r="G16" s="56">
        <v>45.518000000000001</v>
      </c>
      <c r="H16" s="28">
        <f t="shared" si="0"/>
        <v>-7.3695206826845938</v>
      </c>
      <c r="I16" s="27">
        <f t="shared" si="3"/>
        <v>29.860817477096525</v>
      </c>
      <c r="J16" s="28">
        <f t="shared" si="1"/>
        <v>20.71432363760476</v>
      </c>
      <c r="K16" s="27">
        <f t="shared" si="2"/>
        <v>17.872639650835023</v>
      </c>
      <c r="L16" s="18"/>
      <c r="N16" s="23" t="s">
        <v>40</v>
      </c>
      <c r="O16" s="34">
        <f>100-O15</f>
        <v>77.455345291819938</v>
      </c>
    </row>
    <row r="17" spans="1:14">
      <c r="A17" s="16"/>
      <c r="B17" s="11" t="s">
        <v>26</v>
      </c>
      <c r="C17" s="25">
        <v>15.958</v>
      </c>
      <c r="D17" s="25">
        <v>18.904</v>
      </c>
      <c r="E17" s="25">
        <v>16.925000000000001</v>
      </c>
      <c r="F17" s="25">
        <v>26.509333333333334</v>
      </c>
      <c r="G17" s="26">
        <v>25.117999999999999</v>
      </c>
      <c r="H17" s="28">
        <f t="shared" si="0"/>
        <v>-5.2484659490997014</v>
      </c>
      <c r="I17" s="27">
        <f t="shared" si="3"/>
        <v>56.628261939931065</v>
      </c>
      <c r="J17" s="28">
        <f t="shared" si="1"/>
        <v>11.430695134438166</v>
      </c>
      <c r="K17" s="27">
        <f t="shared" si="2"/>
        <v>9.6418028066559582</v>
      </c>
      <c r="L17" s="18"/>
    </row>
    <row r="18" spans="1:14">
      <c r="A18" s="16"/>
      <c r="B18" s="11" t="s">
        <v>27</v>
      </c>
      <c r="C18" s="25">
        <v>12.371666666666668</v>
      </c>
      <c r="D18" s="25">
        <v>7.0636666666666663</v>
      </c>
      <c r="E18" s="25">
        <v>8.0726666666666667</v>
      </c>
      <c r="F18" s="25">
        <v>11.835000000000001</v>
      </c>
      <c r="G18" s="26">
        <v>9.6229999999999993</v>
      </c>
      <c r="H18" s="28">
        <f t="shared" si="0"/>
        <v>-18.690325306294898</v>
      </c>
      <c r="I18" s="27">
        <f t="shared" si="3"/>
        <v>46.605830374101906</v>
      </c>
      <c r="J18" s="28">
        <f t="shared" si="1"/>
        <v>4.3792331904888311</v>
      </c>
      <c r="K18" s="27">
        <f t="shared" si="2"/>
        <v>4.304549449883309</v>
      </c>
      <c r="L18" s="18"/>
    </row>
    <row r="19" spans="1:14">
      <c r="A19" s="16"/>
      <c r="B19" s="11" t="s">
        <v>21</v>
      </c>
      <c r="C19" s="25">
        <v>4.3639999999999999</v>
      </c>
      <c r="D19" s="25">
        <v>6.0776666666666666</v>
      </c>
      <c r="E19" s="25">
        <v>6.1273333333333326</v>
      </c>
      <c r="F19" s="25">
        <v>6.887666666666667</v>
      </c>
      <c r="G19" s="26">
        <v>7.9059999999999988</v>
      </c>
      <c r="H19" s="28">
        <f t="shared" si="0"/>
        <v>14.784881188597954</v>
      </c>
      <c r="I19" s="27">
        <f t="shared" si="3"/>
        <v>12.408878250462418</v>
      </c>
      <c r="J19" s="28">
        <f t="shared" si="1"/>
        <v>3.5978611248056422</v>
      </c>
      <c r="K19" s="27">
        <f t="shared" si="2"/>
        <v>2.5051374533992061</v>
      </c>
      <c r="L19" s="18"/>
    </row>
    <row r="20" spans="1:14">
      <c r="A20" s="16"/>
      <c r="B20" s="11" t="s">
        <v>22</v>
      </c>
      <c r="C20" s="25">
        <v>5.3043333333333331</v>
      </c>
      <c r="D20" s="25">
        <v>5.1723333333333334</v>
      </c>
      <c r="E20" s="25">
        <v>3.629</v>
      </c>
      <c r="F20" s="25">
        <v>7.1076666666666668</v>
      </c>
      <c r="G20" s="26">
        <v>6.7843333333333327</v>
      </c>
      <c r="H20" s="28">
        <f t="shared" si="0"/>
        <v>-4.549078459879019</v>
      </c>
      <c r="I20" s="27">
        <f t="shared" si="3"/>
        <v>95.857444658767335</v>
      </c>
      <c r="J20" s="28">
        <f t="shared" si="1"/>
        <v>3.0874132504076752</v>
      </c>
      <c r="K20" s="27">
        <f t="shared" si="2"/>
        <v>2.585154426696572</v>
      </c>
      <c r="L20" s="18"/>
    </row>
    <row r="21" spans="1:14">
      <c r="A21" s="16"/>
      <c r="B21" s="11" t="s">
        <v>24</v>
      </c>
      <c r="C21" s="25">
        <v>5.5783333333333331</v>
      </c>
      <c r="D21" s="25">
        <v>4.3523333333333332</v>
      </c>
      <c r="E21" s="25">
        <v>5.3286666666666669</v>
      </c>
      <c r="F21" s="25">
        <v>6.7283333333333326</v>
      </c>
      <c r="G21" s="26">
        <v>5.5883333333333338</v>
      </c>
      <c r="H21" s="28">
        <f t="shared" si="0"/>
        <v>-16.943274708942269</v>
      </c>
      <c r="I21" s="27">
        <f t="shared" si="3"/>
        <v>26.266733391717743</v>
      </c>
      <c r="J21" s="28">
        <f t="shared" si="1"/>
        <v>2.5431377754181046</v>
      </c>
      <c r="K21" s="27">
        <f t="shared" si="2"/>
        <v>2.4471857666777801</v>
      </c>
      <c r="L21" s="18"/>
    </row>
    <row r="22" spans="1:14">
      <c r="A22" s="16"/>
      <c r="B22" s="11" t="s">
        <v>8</v>
      </c>
      <c r="C22" s="25">
        <v>3.6469999999999998</v>
      </c>
      <c r="D22" s="25">
        <v>5.416666666666667</v>
      </c>
      <c r="E22" s="25">
        <v>6.4596666666666662</v>
      </c>
      <c r="F22" s="25">
        <v>3.8789999999999996</v>
      </c>
      <c r="G22" s="26">
        <v>4.8173333333333339</v>
      </c>
      <c r="H22" s="28">
        <f t="shared" si="0"/>
        <v>24.190083354816561</v>
      </c>
      <c r="I22" s="27">
        <f t="shared" si="3"/>
        <v>-39.950461840136228</v>
      </c>
      <c r="J22" s="28">
        <f t="shared" si="1"/>
        <v>2.1922712275778378</v>
      </c>
      <c r="K22" s="27">
        <f t="shared" si="2"/>
        <v>1.4108447246385596</v>
      </c>
      <c r="L22" s="18"/>
    </row>
    <row r="23" spans="1:14">
      <c r="A23" s="16"/>
      <c r="B23" s="11" t="s">
        <v>6</v>
      </c>
      <c r="C23" s="25">
        <v>3.08</v>
      </c>
      <c r="D23" s="25">
        <v>5.7133333333333338</v>
      </c>
      <c r="E23" s="25">
        <v>2.7036666666666669</v>
      </c>
      <c r="F23" s="25">
        <v>4.5503333333333336</v>
      </c>
      <c r="G23" s="26">
        <v>2.8503333333333334</v>
      </c>
      <c r="H23" s="28">
        <f t="shared" si="0"/>
        <v>-37.359900373599011</v>
      </c>
      <c r="I23" s="27">
        <f t="shared" si="3"/>
        <v>68.302305511034405</v>
      </c>
      <c r="J23" s="28">
        <f t="shared" si="1"/>
        <v>1.2971292047479994</v>
      </c>
      <c r="K23" s="27">
        <f t="shared" si="2"/>
        <v>1.6550177310338556</v>
      </c>
      <c r="L23" s="18"/>
    </row>
    <row r="24" spans="1:14">
      <c r="A24" s="16"/>
      <c r="B24" s="11" t="s">
        <v>23</v>
      </c>
      <c r="C24" s="25">
        <v>2.6339999999999999</v>
      </c>
      <c r="D24" s="25">
        <v>2.2166666666666663</v>
      </c>
      <c r="E24" s="25">
        <v>2.8946666666666663</v>
      </c>
      <c r="F24" s="25">
        <v>3.5583333333333331</v>
      </c>
      <c r="G24" s="26">
        <v>2.6553333333333335</v>
      </c>
      <c r="H24" s="28">
        <f t="shared" si="0"/>
        <v>-25.377049180327859</v>
      </c>
      <c r="I24" s="27">
        <f t="shared" si="3"/>
        <v>22.92722247812069</v>
      </c>
      <c r="J24" s="28">
        <f t="shared" si="1"/>
        <v>1.2083886381736131</v>
      </c>
      <c r="K24" s="27">
        <f t="shared" si="2"/>
        <v>1.294213924165732</v>
      </c>
      <c r="L24" s="18"/>
    </row>
    <row r="25" spans="1:14">
      <c r="A25" s="16"/>
      <c r="B25" s="11" t="s">
        <v>11</v>
      </c>
      <c r="C25" s="25">
        <v>1.3860000000000001</v>
      </c>
      <c r="D25" s="25">
        <v>2.0310000000000001</v>
      </c>
      <c r="E25" s="25">
        <v>1.5249999999999999</v>
      </c>
      <c r="F25" s="25">
        <v>2.6903333333333337</v>
      </c>
      <c r="G25" s="26">
        <v>2.4350000000000001</v>
      </c>
      <c r="H25" s="28">
        <f t="shared" si="0"/>
        <v>-9.490769421385215</v>
      </c>
      <c r="I25" s="27">
        <f t="shared" si="3"/>
        <v>76.415300546448123</v>
      </c>
      <c r="J25" s="28">
        <f t="shared" si="1"/>
        <v>1.108119382608366</v>
      </c>
      <c r="K25" s="27">
        <f t="shared" si="2"/>
        <v>0.97851059315612421</v>
      </c>
      <c r="L25" s="18"/>
    </row>
    <row r="26" spans="1:14">
      <c r="A26" s="16"/>
      <c r="B26" s="11" t="s">
        <v>20</v>
      </c>
      <c r="C26" s="25">
        <v>1.0726666666666664</v>
      </c>
      <c r="D26" s="25">
        <v>0.79366666666666663</v>
      </c>
      <c r="E26" s="25">
        <v>1.1136666666666668</v>
      </c>
      <c r="F26" s="25">
        <v>1.2549999999999999</v>
      </c>
      <c r="G26" s="26">
        <v>1.4489999999999998</v>
      </c>
      <c r="H26" s="28">
        <f t="shared" si="0"/>
        <v>15.458167330677286</v>
      </c>
      <c r="I26" s="27">
        <f t="shared" si="3"/>
        <v>12.690811134390877</v>
      </c>
      <c r="J26" s="28">
        <f t="shared" si="1"/>
        <v>0.6594106716219803</v>
      </c>
      <c r="K26" s="27">
        <f t="shared" si="2"/>
        <v>0.45646046130997481</v>
      </c>
      <c r="L26" s="18"/>
    </row>
    <row r="27" spans="1:14">
      <c r="A27" s="16"/>
      <c r="B27" s="11" t="s">
        <v>9</v>
      </c>
      <c r="C27" s="25">
        <v>0.77233333333333343</v>
      </c>
      <c r="D27" s="25">
        <v>0.93099999999999994</v>
      </c>
      <c r="E27" s="25">
        <v>0.81199999999999994</v>
      </c>
      <c r="F27" s="25">
        <v>1.1236666666666666</v>
      </c>
      <c r="G27" s="26">
        <v>1.2450000000000001</v>
      </c>
      <c r="H27" s="28">
        <f t="shared" si="0"/>
        <v>10.797982794423033</v>
      </c>
      <c r="I27" s="27">
        <f t="shared" si="3"/>
        <v>38.382594417077165</v>
      </c>
      <c r="J27" s="28">
        <f t="shared" si="1"/>
        <v>0.56657438659031445</v>
      </c>
      <c r="K27" s="27">
        <f t="shared" si="2"/>
        <v>0.40869275300821384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144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11.103999999999999</v>
      </c>
      <c r="D13" s="26">
        <v>9.3489999999999984</v>
      </c>
      <c r="E13" s="26">
        <v>15.113999999999999</v>
      </c>
      <c r="F13" s="26">
        <v>8.7029999999999994</v>
      </c>
      <c r="G13" s="26">
        <v>9.0009999999999994</v>
      </c>
      <c r="H13" s="28">
        <f t="shared" ref="H13:H17" si="0">IF(OR(OR(G13=0,F13=0),G13=""),"",(G13/F13-1)*100)</f>
        <v>3.4241066298977385</v>
      </c>
      <c r="I13" s="27">
        <f>IF(OR(OR(G13=0,F13=0),F13=""),"",(F13/E13-1)*100)</f>
        <v>-42.417626042080194</v>
      </c>
      <c r="J13" s="28">
        <f t="shared" ref="J13:J17" si="1">IF(G13=0,"",G13/$G$13*100)</f>
        <v>100</v>
      </c>
      <c r="K13" s="27">
        <f t="shared" ref="K13:K17" si="2">IF(F13=0,"",F13/$F$13*100)</f>
        <v>100</v>
      </c>
      <c r="L13" s="18"/>
    </row>
    <row r="14" spans="1:15">
      <c r="A14" s="16"/>
      <c r="B14" s="11" t="s">
        <v>31</v>
      </c>
      <c r="C14" s="25">
        <f>C13-SUM(C15:C26)</f>
        <v>8.6969999999999992</v>
      </c>
      <c r="D14" s="25">
        <f>D13-SUM(D15:D26)</f>
        <v>4.9196666666666653</v>
      </c>
      <c r="E14" s="25">
        <f>E13-SUM(E15:E26)</f>
        <v>9.0143333333333331</v>
      </c>
      <c r="F14" s="25">
        <f>F13-SUM(F15:F26)</f>
        <v>4.3586666666666654</v>
      </c>
      <c r="G14" s="26">
        <f>G13-SUM(G15:G26)</f>
        <v>5.4473333333333329</v>
      </c>
      <c r="H14" s="28">
        <f t="shared" si="0"/>
        <v>24.977057204037955</v>
      </c>
      <c r="I14" s="27">
        <f>IF(OR(OR(G14=0,F14=0),F14=""),"",(F14/E14-1)*100)</f>
        <v>-51.647376400547287</v>
      </c>
      <c r="J14" s="28">
        <f t="shared" si="1"/>
        <v>60.519201570195904</v>
      </c>
      <c r="K14" s="27">
        <f t="shared" si="2"/>
        <v>50.082347083381194</v>
      </c>
      <c r="L14" s="18"/>
    </row>
    <row r="15" spans="1:15">
      <c r="A15" s="16"/>
      <c r="B15" s="11" t="s">
        <v>25</v>
      </c>
      <c r="C15" s="25">
        <v>0.27966666666666667</v>
      </c>
      <c r="D15" s="25">
        <v>0.38866666666666666</v>
      </c>
      <c r="E15" s="25">
        <v>0.32233333333333331</v>
      </c>
      <c r="F15" s="25">
        <v>0.35966666666666663</v>
      </c>
      <c r="G15" s="26">
        <v>0.84799999999999998</v>
      </c>
      <c r="H15" s="28">
        <f t="shared" si="0"/>
        <v>135.77386468952736</v>
      </c>
      <c r="I15" s="27">
        <f>IF(OR(OR(G15=0,F15=0),F15=""),"",(F15/E15-1)*100)</f>
        <v>11.582213029989653</v>
      </c>
      <c r="J15" s="28">
        <f t="shared" si="1"/>
        <v>9.4211754249527839</v>
      </c>
      <c r="K15" s="27">
        <f t="shared" si="2"/>
        <v>4.1326745566662835</v>
      </c>
      <c r="L15" s="18"/>
      <c r="N15" s="23" t="s">
        <v>5</v>
      </c>
      <c r="O15" s="34">
        <f>+G25</f>
        <v>0</v>
      </c>
    </row>
    <row r="16" spans="1:15">
      <c r="A16" s="16"/>
      <c r="B16" s="11" t="s">
        <v>21</v>
      </c>
      <c r="C16" s="25">
        <v>0.15233333333333335</v>
      </c>
      <c r="D16" s="25">
        <v>0.21733333333333335</v>
      </c>
      <c r="E16" s="25">
        <v>5.7333333333333326E-2</v>
      </c>
      <c r="F16" s="25">
        <v>0.32733333333333331</v>
      </c>
      <c r="G16" s="26">
        <v>0.69833333333333325</v>
      </c>
      <c r="H16" s="28">
        <f t="shared" si="0"/>
        <v>113.34012219959266</v>
      </c>
      <c r="I16" s="27">
        <f t="shared" ref="I16:I22" si="3">IF(OR(OR(G16=0,F16=0),F16=""),"",(F16/E16-1)*100)</f>
        <v>470.93023255813955</v>
      </c>
      <c r="J16" s="28">
        <f t="shared" si="1"/>
        <v>7.7583972151242451</v>
      </c>
      <c r="K16" s="27">
        <f t="shared" si="2"/>
        <v>3.761155157225478</v>
      </c>
      <c r="L16" s="18"/>
      <c r="N16" s="23" t="s">
        <v>40</v>
      </c>
      <c r="O16" s="34">
        <f>100-O25</f>
        <v>100</v>
      </c>
    </row>
    <row r="17" spans="1:14">
      <c r="A17" s="16"/>
      <c r="B17" s="11" t="s">
        <v>26</v>
      </c>
      <c r="C17" s="25">
        <v>0.43933333333333335</v>
      </c>
      <c r="D17" s="25">
        <v>0.4306666666666667</v>
      </c>
      <c r="E17" s="25">
        <v>0</v>
      </c>
      <c r="F17" s="25">
        <v>0.61066666666666669</v>
      </c>
      <c r="G17" s="26">
        <v>0.56866666666666665</v>
      </c>
      <c r="H17" s="28">
        <f t="shared" si="0"/>
        <v>-6.8777292576419296</v>
      </c>
      <c r="I17" s="27"/>
      <c r="J17" s="28">
        <f t="shared" si="1"/>
        <v>6.3178165389030854</v>
      </c>
      <c r="K17" s="27">
        <f t="shared" si="2"/>
        <v>7.0167375234593443</v>
      </c>
      <c r="L17" s="18"/>
    </row>
    <row r="18" spans="1:14">
      <c r="A18" s="16"/>
      <c r="B18" s="11" t="s">
        <v>24</v>
      </c>
      <c r="C18" s="25">
        <v>0.18699999999999997</v>
      </c>
      <c r="D18" s="25">
        <v>0.19466666666666665</v>
      </c>
      <c r="E18" s="25">
        <v>0</v>
      </c>
      <c r="F18" s="25">
        <v>0.14066666666666666</v>
      </c>
      <c r="G18" s="26">
        <v>0.34333333333333332</v>
      </c>
      <c r="H18" s="28">
        <f t="shared" ref="H18:H26" si="4">IF(OR(OR(G18=0,F18=0),G18=""),"",(G18/F18-1)*100)</f>
        <v>144.07582938388629</v>
      </c>
      <c r="I18" s="27"/>
      <c r="J18" s="28">
        <f t="shared" ref="J18:J26" si="5">IF(G18=0,"",G18/$G$13*100)</f>
        <v>3.8143909935933045</v>
      </c>
      <c r="K18" s="27">
        <f t="shared" ref="K18:K26" si="6">IF(F18=0,"",F18/$F$13*100)</f>
        <v>1.6163008924125783</v>
      </c>
      <c r="L18" s="18"/>
    </row>
    <row r="19" spans="1:14">
      <c r="A19" s="16"/>
      <c r="B19" s="11" t="s">
        <v>8</v>
      </c>
      <c r="C19" s="25">
        <v>0.25366666666666665</v>
      </c>
      <c r="D19" s="25">
        <v>0.26500000000000001</v>
      </c>
      <c r="E19" s="25">
        <v>0.86666666666666659</v>
      </c>
      <c r="F19" s="25">
        <v>0.34699999999999998</v>
      </c>
      <c r="G19" s="26">
        <v>0.251</v>
      </c>
      <c r="H19" s="28">
        <f t="shared" si="4"/>
        <v>-27.665706051873194</v>
      </c>
      <c r="I19" s="27">
        <f t="shared" si="3"/>
        <v>-59.961538461538467</v>
      </c>
      <c r="J19" s="28">
        <f t="shared" si="5"/>
        <v>2.7885790467725808</v>
      </c>
      <c r="K19" s="27">
        <f t="shared" si="6"/>
        <v>3.9871308744111227</v>
      </c>
      <c r="L19" s="18"/>
    </row>
    <row r="20" spans="1:14">
      <c r="A20" s="16"/>
      <c r="B20" s="11" t="s">
        <v>6</v>
      </c>
      <c r="C20" s="25">
        <v>0.4</v>
      </c>
      <c r="D20" s="25">
        <v>0.82900000000000007</v>
      </c>
      <c r="E20" s="25">
        <v>0.35833333333333334</v>
      </c>
      <c r="F20" s="25">
        <v>0.14033333333333334</v>
      </c>
      <c r="G20" s="26">
        <v>0.22666666666666666</v>
      </c>
      <c r="H20" s="28">
        <f t="shared" si="4"/>
        <v>61.520190023752953</v>
      </c>
      <c r="I20" s="27">
        <f t="shared" si="3"/>
        <v>-60.837209302325576</v>
      </c>
      <c r="J20" s="28">
        <f t="shared" si="5"/>
        <v>2.5182387142169387</v>
      </c>
      <c r="K20" s="27">
        <f t="shared" si="6"/>
        <v>1.6124707955111266</v>
      </c>
      <c r="L20" s="18"/>
    </row>
    <row r="21" spans="1:14">
      <c r="A21" s="16"/>
      <c r="B21" s="11" t="s">
        <v>22</v>
      </c>
      <c r="C21" s="25">
        <v>0.19766666666666666</v>
      </c>
      <c r="D21" s="25">
        <v>9.5999999999999988E-2</v>
      </c>
      <c r="E21" s="25">
        <v>0</v>
      </c>
      <c r="F21" s="25">
        <v>0.127</v>
      </c>
      <c r="G21" s="26">
        <v>0.19633333333333333</v>
      </c>
      <c r="H21" s="28">
        <f t="shared" si="4"/>
        <v>54.593175853018373</v>
      </c>
      <c r="I21" s="27"/>
      <c r="J21" s="28">
        <f t="shared" si="5"/>
        <v>2.1812391215790838</v>
      </c>
      <c r="K21" s="27">
        <f t="shared" si="6"/>
        <v>1.4592669194530623</v>
      </c>
      <c r="L21" s="18"/>
    </row>
    <row r="22" spans="1:14">
      <c r="A22" s="16"/>
      <c r="B22" s="11" t="s">
        <v>23</v>
      </c>
      <c r="C22" s="25">
        <v>0.18333333333333335</v>
      </c>
      <c r="D22" s="25">
        <v>0.16133333333333333</v>
      </c>
      <c r="E22" s="25">
        <v>0.13200000000000001</v>
      </c>
      <c r="F22" s="25">
        <v>0.27</v>
      </c>
      <c r="G22" s="26">
        <v>0.16233333333333333</v>
      </c>
      <c r="H22" s="28">
        <f t="shared" si="4"/>
        <v>-39.876543209876544</v>
      </c>
      <c r="I22" s="27">
        <f t="shared" si="3"/>
        <v>104.54545454545455</v>
      </c>
      <c r="J22" s="28">
        <f t="shared" si="5"/>
        <v>1.8035033144465431</v>
      </c>
      <c r="K22" s="27">
        <f t="shared" si="6"/>
        <v>3.1023784901758016</v>
      </c>
      <c r="L22" s="18"/>
    </row>
    <row r="23" spans="1:14">
      <c r="A23" s="16"/>
      <c r="B23" s="11" t="s">
        <v>11</v>
      </c>
      <c r="C23" s="25">
        <v>9.6000000000000016E-2</v>
      </c>
      <c r="D23" s="25">
        <v>3.5000000000000003E-2</v>
      </c>
      <c r="E23" s="25">
        <v>0.17966666666666667</v>
      </c>
      <c r="F23" s="25">
        <v>0.12033333333333333</v>
      </c>
      <c r="G23" s="26">
        <v>0.15633333333333335</v>
      </c>
      <c r="H23" s="28">
        <f t="shared" si="4"/>
        <v>29.916897506925231</v>
      </c>
      <c r="I23" s="27">
        <f t="shared" ref="I18:I26" si="7">IF(OR(OR(G23=0,F23=0),F23=""),"",(F23/E23-1)*100)</f>
        <v>-33.024118738404454</v>
      </c>
      <c r="J23" s="28">
        <f t="shared" si="5"/>
        <v>1.7368440543643302</v>
      </c>
      <c r="K23" s="27">
        <f t="shared" si="6"/>
        <v>1.3826649814240302</v>
      </c>
      <c r="L23" s="18"/>
    </row>
    <row r="24" spans="1:14">
      <c r="A24" s="16"/>
      <c r="B24" s="11" t="s">
        <v>9</v>
      </c>
      <c r="C24" s="25">
        <v>0.15566666666666668</v>
      </c>
      <c r="D24" s="25">
        <v>0.11933333333333333</v>
      </c>
      <c r="E24" s="25">
        <v>4.1666666666666664E-2</v>
      </c>
      <c r="F24" s="25">
        <v>0.25733333333333336</v>
      </c>
      <c r="G24" s="26">
        <v>0.10266666666666667</v>
      </c>
      <c r="H24" s="28">
        <f t="shared" si="4"/>
        <v>-60.103626943005182</v>
      </c>
      <c r="I24" s="27">
        <f t="shared" si="7"/>
        <v>517.60000000000014</v>
      </c>
      <c r="J24" s="28">
        <f t="shared" si="5"/>
        <v>1.1406140058512018</v>
      </c>
      <c r="K24" s="27">
        <f t="shared" si="6"/>
        <v>2.9568348079206408</v>
      </c>
      <c r="L24" s="18"/>
    </row>
    <row r="25" spans="1:14">
      <c r="A25" s="16"/>
      <c r="B25" s="12" t="s">
        <v>5</v>
      </c>
      <c r="C25" s="109">
        <v>0</v>
      </c>
      <c r="D25" s="109">
        <v>1.5683333333333334</v>
      </c>
      <c r="E25" s="109">
        <v>3.9390000000000001</v>
      </c>
      <c r="F25" s="109">
        <v>1.5913333333333333</v>
      </c>
      <c r="G25" s="109">
        <v>0</v>
      </c>
      <c r="H25" s="50" t="str">
        <f t="shared" si="4"/>
        <v/>
      </c>
      <c r="I25" s="50" t="str">
        <f t="shared" si="7"/>
        <v/>
      </c>
      <c r="J25" s="50" t="str">
        <f t="shared" si="5"/>
        <v/>
      </c>
      <c r="K25" s="50">
        <f t="shared" si="6"/>
        <v>18.284882607529969</v>
      </c>
      <c r="L25" s="18"/>
    </row>
    <row r="26" spans="1:14" s="23" customFormat="1">
      <c r="A26" s="16"/>
      <c r="B26" s="11" t="s">
        <v>20</v>
      </c>
      <c r="C26" s="25">
        <v>6.2333333333333331E-2</v>
      </c>
      <c r="D26" s="25">
        <v>0.124</v>
      </c>
      <c r="E26" s="25">
        <v>0.20266666666666666</v>
      </c>
      <c r="F26" s="25">
        <v>5.2666666666666667E-2</v>
      </c>
      <c r="G26" s="25">
        <v>0</v>
      </c>
      <c r="H26" s="27" t="str">
        <f t="shared" si="4"/>
        <v/>
      </c>
      <c r="I26" s="27" t="str">
        <f t="shared" si="7"/>
        <v/>
      </c>
      <c r="J26" s="27" t="str">
        <f t="shared" si="5"/>
        <v/>
      </c>
      <c r="K26" s="27">
        <f t="shared" si="6"/>
        <v>0.60515531042935389</v>
      </c>
      <c r="L26" s="18"/>
      <c r="M26" s="9"/>
    </row>
    <row r="27" spans="1:14" s="23" customFormat="1" ht="14.25" customHeight="1">
      <c r="A27" s="16"/>
      <c r="B27" s="12"/>
      <c r="C27" s="4"/>
      <c r="D27" s="4"/>
      <c r="E27" s="4"/>
      <c r="F27" s="4"/>
      <c r="G27" s="4"/>
      <c r="H27" s="24"/>
      <c r="I27" s="24"/>
      <c r="J27" s="24"/>
      <c r="K27" s="24"/>
      <c r="L27" s="18"/>
      <c r="M27" s="9"/>
    </row>
    <row r="28" spans="1:14" s="23" customFormat="1">
      <c r="A28" s="16"/>
      <c r="B28" s="11"/>
      <c r="C28" s="4"/>
      <c r="D28" s="4"/>
      <c r="E28" s="4"/>
      <c r="F28" s="4"/>
      <c r="G28" s="5"/>
      <c r="H28" s="8"/>
      <c r="I28" s="8"/>
      <c r="J28" s="8"/>
      <c r="K28" s="8"/>
      <c r="L28" s="18"/>
      <c r="M28" s="9"/>
      <c r="N28" s="23" t="str">
        <f>IF(G28="","",1)</f>
        <v/>
      </c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3" t="str">
        <f>IF(G34="","",1)</f>
        <v/>
      </c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  <c r="M40" s="9"/>
    </row>
    <row r="41" spans="1:14" s="23" customFormat="1">
      <c r="A41" s="16"/>
      <c r="B41" s="74" t="s">
        <v>192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110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186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143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180.01133333333337</v>
      </c>
      <c r="D13" s="26">
        <v>145.99433333333332</v>
      </c>
      <c r="E13" s="26">
        <v>198.79</v>
      </c>
      <c r="F13" s="26">
        <v>198.32833333333335</v>
      </c>
      <c r="G13" s="26">
        <v>199.97400000000002</v>
      </c>
      <c r="H13" s="28">
        <f t="shared" ref="H13:H27" si="0">IF(OR(OR(G13=0,F13=0),G13=""),"",(G13/F13-1)*100)</f>
        <v>0.82976881770129296</v>
      </c>
      <c r="I13" s="27">
        <f>IF(OR(OR(G13=0,F13=0),F13=""),"",(F13/E13-1)*100)</f>
        <v>-0.23223837550513382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88.081000000000017</v>
      </c>
      <c r="D14" s="25">
        <f>D13-SUM(D15:D27)</f>
        <v>68.414666666666648</v>
      </c>
      <c r="E14" s="25">
        <f>E13-SUM(E15:E27)</f>
        <v>93.372666666666646</v>
      </c>
      <c r="F14" s="25">
        <f>F13-SUM(F15:F27)</f>
        <v>90.841333333333353</v>
      </c>
      <c r="G14" s="26">
        <f>G13-SUM(G15:G27)</f>
        <v>93.192000000000007</v>
      </c>
      <c r="H14" s="28">
        <f t="shared" si="0"/>
        <v>2.58766200408036</v>
      </c>
      <c r="I14" s="27">
        <f>IF(OR(OR(G14=0,F14=0),F14=""),"",(F14/E14-1)*100)</f>
        <v>-2.7110003641322211</v>
      </c>
      <c r="J14" s="28">
        <f t="shared" si="1"/>
        <v>46.602058267574783</v>
      </c>
      <c r="K14" s="27">
        <f t="shared" si="2"/>
        <v>45.803507651453408</v>
      </c>
      <c r="L14" s="18"/>
    </row>
    <row r="15" spans="1:15">
      <c r="A15" s="16"/>
      <c r="B15" s="11" t="s">
        <v>25</v>
      </c>
      <c r="C15" s="25">
        <v>17.893333333333334</v>
      </c>
      <c r="D15" s="25">
        <v>14.402000000000001</v>
      </c>
      <c r="E15" s="25">
        <v>25.37166666666667</v>
      </c>
      <c r="F15" s="25">
        <v>23.995333333333335</v>
      </c>
      <c r="G15" s="26">
        <v>23.601333333333333</v>
      </c>
      <c r="H15" s="28">
        <f t="shared" si="0"/>
        <v>-1.6419859417108995</v>
      </c>
      <c r="I15" s="27">
        <f t="shared" ref="I15:I27" si="3">IF(OR(OR(G15=0,F15=0),F15=""),"",(F15/E15-1)*100)</f>
        <v>-5.4246863298955557</v>
      </c>
      <c r="J15" s="28">
        <f t="shared" si="1"/>
        <v>11.802200952790528</v>
      </c>
      <c r="K15" s="27">
        <f t="shared" si="2"/>
        <v>12.098792406531258</v>
      </c>
      <c r="L15" s="18"/>
      <c r="N15" s="23" t="s">
        <v>5</v>
      </c>
      <c r="O15" s="34">
        <f>J16</f>
        <v>10.640049873150174</v>
      </c>
    </row>
    <row r="16" spans="1:15">
      <c r="A16" s="16"/>
      <c r="B16" s="12" t="s">
        <v>5</v>
      </c>
      <c r="C16" s="109">
        <v>28.02866666666667</v>
      </c>
      <c r="D16" s="109">
        <v>24.837000000000003</v>
      </c>
      <c r="E16" s="109">
        <v>30.731333333333328</v>
      </c>
      <c r="F16" s="109">
        <v>20.601333333333333</v>
      </c>
      <c r="G16" s="109">
        <v>21.277333333333331</v>
      </c>
      <c r="H16" s="50">
        <f t="shared" si="0"/>
        <v>3.2813410135266174</v>
      </c>
      <c r="I16" s="36">
        <f t="shared" si="3"/>
        <v>-32.963099550946907</v>
      </c>
      <c r="J16" s="50">
        <f t="shared" si="1"/>
        <v>10.640049873150174</v>
      </c>
      <c r="K16" s="36">
        <f t="shared" si="2"/>
        <v>10.387488760220846</v>
      </c>
      <c r="L16" s="18"/>
      <c r="N16" s="23" t="s">
        <v>40</v>
      </c>
      <c r="O16" s="34">
        <f>100-O15</f>
        <v>89.359950126849824</v>
      </c>
    </row>
    <row r="17" spans="1:14">
      <c r="A17" s="16"/>
      <c r="B17" s="11" t="s">
        <v>26</v>
      </c>
      <c r="C17" s="25">
        <v>14.214666666666668</v>
      </c>
      <c r="D17" s="25">
        <v>13.072333333333333</v>
      </c>
      <c r="E17" s="25">
        <v>18.358333333333334</v>
      </c>
      <c r="F17" s="25">
        <v>21.255333333333333</v>
      </c>
      <c r="G17" s="26">
        <v>21.268000000000001</v>
      </c>
      <c r="H17" s="28">
        <f t="shared" si="0"/>
        <v>5.9592886491244279E-2</v>
      </c>
      <c r="I17" s="27">
        <f t="shared" si="3"/>
        <v>15.780299591466163</v>
      </c>
      <c r="J17" s="28">
        <f t="shared" si="1"/>
        <v>10.635382599737966</v>
      </c>
      <c r="K17" s="27">
        <f t="shared" si="2"/>
        <v>10.717244972562332</v>
      </c>
      <c r="L17" s="18"/>
    </row>
    <row r="18" spans="1:14">
      <c r="A18" s="16"/>
      <c r="B18" s="11" t="s">
        <v>24</v>
      </c>
      <c r="C18" s="25">
        <v>4.2936666666666667</v>
      </c>
      <c r="D18" s="25">
        <v>4.1946666666666674</v>
      </c>
      <c r="E18" s="25">
        <v>5.1773333333333333</v>
      </c>
      <c r="F18" s="25">
        <v>9.0743333333333336</v>
      </c>
      <c r="G18" s="26">
        <v>8.0069999999999997</v>
      </c>
      <c r="H18" s="28">
        <f t="shared" si="0"/>
        <v>-11.762112919222723</v>
      </c>
      <c r="I18" s="27">
        <f t="shared" si="3"/>
        <v>75.270409477208361</v>
      </c>
      <c r="J18" s="28">
        <f t="shared" si="1"/>
        <v>4.0040205226679459</v>
      </c>
      <c r="K18" s="27">
        <f t="shared" si="2"/>
        <v>4.575409464104137</v>
      </c>
      <c r="L18" s="18"/>
    </row>
    <row r="19" spans="1:14">
      <c r="A19" s="16"/>
      <c r="B19" s="11" t="s">
        <v>22</v>
      </c>
      <c r="C19" s="25">
        <v>2.5133333333333332</v>
      </c>
      <c r="D19" s="25">
        <v>3.13</v>
      </c>
      <c r="E19" s="25">
        <v>3.15</v>
      </c>
      <c r="F19" s="25">
        <v>4.6280000000000001</v>
      </c>
      <c r="G19" s="26">
        <v>5.5363333333333342</v>
      </c>
      <c r="H19" s="28">
        <f t="shared" si="0"/>
        <v>19.626908671852505</v>
      </c>
      <c r="I19" s="27">
        <f t="shared" si="3"/>
        <v>46.920634920634917</v>
      </c>
      <c r="J19" s="28">
        <f t="shared" si="1"/>
        <v>2.7685265751214327</v>
      </c>
      <c r="K19" s="27">
        <f t="shared" si="2"/>
        <v>2.3335042059883864</v>
      </c>
      <c r="L19" s="18"/>
    </row>
    <row r="20" spans="1:14">
      <c r="A20" s="16"/>
      <c r="B20" s="11" t="s">
        <v>8</v>
      </c>
      <c r="C20" s="25">
        <v>4.341333333333333</v>
      </c>
      <c r="D20" s="25">
        <v>2.2863333333333333</v>
      </c>
      <c r="E20" s="25">
        <v>3.8103333333333338</v>
      </c>
      <c r="F20" s="25">
        <v>3.0760000000000001</v>
      </c>
      <c r="G20" s="26">
        <v>5.2343333333333328</v>
      </c>
      <c r="H20" s="28">
        <f t="shared" si="0"/>
        <v>70.166883398352823</v>
      </c>
      <c r="I20" s="27">
        <f t="shared" si="3"/>
        <v>-19.272154667133247</v>
      </c>
      <c r="J20" s="28">
        <f t="shared" si="1"/>
        <v>2.6175069425692001</v>
      </c>
      <c r="K20" s="27">
        <f t="shared" si="2"/>
        <v>1.5509634696673025</v>
      </c>
      <c r="L20" s="18"/>
    </row>
    <row r="21" spans="1:14">
      <c r="A21" s="16"/>
      <c r="B21" s="11" t="s">
        <v>23</v>
      </c>
      <c r="C21" s="25">
        <v>2.3276666666666666</v>
      </c>
      <c r="D21" s="25">
        <v>2.1946666666666665</v>
      </c>
      <c r="E21" s="25">
        <v>3.6856666666666666</v>
      </c>
      <c r="F21" s="25">
        <v>4.2086666666666668</v>
      </c>
      <c r="G21" s="26">
        <v>4.5383333333333331</v>
      </c>
      <c r="H21" s="28">
        <f t="shared" si="0"/>
        <v>7.833042927292877</v>
      </c>
      <c r="I21" s="27">
        <f t="shared" si="3"/>
        <v>14.190105815320608</v>
      </c>
      <c r="J21" s="28">
        <f t="shared" si="1"/>
        <v>2.2694616966872356</v>
      </c>
      <c r="K21" s="27">
        <f t="shared" si="2"/>
        <v>2.1220703042933855</v>
      </c>
      <c r="L21" s="18"/>
    </row>
    <row r="22" spans="1:14">
      <c r="A22" s="16"/>
      <c r="B22" s="11" t="s">
        <v>21</v>
      </c>
      <c r="C22" s="25">
        <v>4.6976666666666667</v>
      </c>
      <c r="D22" s="25">
        <v>3.1186666666666674</v>
      </c>
      <c r="E22" s="25">
        <v>3.1876666666666664</v>
      </c>
      <c r="F22" s="25">
        <v>3.7766666666666668</v>
      </c>
      <c r="G22" s="26">
        <v>4.3579999999999997</v>
      </c>
      <c r="H22" s="28">
        <f t="shared" si="0"/>
        <v>15.392762577228591</v>
      </c>
      <c r="I22" s="27">
        <f t="shared" si="3"/>
        <v>18.477465230576186</v>
      </c>
      <c r="J22" s="28">
        <f t="shared" si="1"/>
        <v>2.1792833068298876</v>
      </c>
      <c r="K22" s="27">
        <f t="shared" si="2"/>
        <v>1.9042496869668981</v>
      </c>
      <c r="L22" s="18"/>
    </row>
    <row r="23" spans="1:14">
      <c r="A23" s="16"/>
      <c r="B23" s="11" t="s">
        <v>20</v>
      </c>
      <c r="C23" s="25">
        <v>2.4466666666666668</v>
      </c>
      <c r="D23" s="25">
        <v>1.5906666666666667</v>
      </c>
      <c r="E23" s="25">
        <v>2.2490000000000001</v>
      </c>
      <c r="F23" s="25">
        <v>2.9329999999999998</v>
      </c>
      <c r="G23" s="26">
        <v>3.1273333333333331</v>
      </c>
      <c r="H23" s="28">
        <f t="shared" si="0"/>
        <v>6.6257529264689197</v>
      </c>
      <c r="I23" s="27">
        <f t="shared" si="3"/>
        <v>30.413517118719426</v>
      </c>
      <c r="J23" s="28">
        <f t="shared" si="1"/>
        <v>1.5638699697627354</v>
      </c>
      <c r="K23" s="27">
        <f t="shared" si="2"/>
        <v>1.4788608116170994</v>
      </c>
      <c r="L23" s="18"/>
    </row>
    <row r="24" spans="1:14">
      <c r="A24" s="16"/>
      <c r="B24" s="11" t="s">
        <v>27</v>
      </c>
      <c r="C24" s="25">
        <v>5.3353333333333337</v>
      </c>
      <c r="D24" s="25">
        <v>3.548</v>
      </c>
      <c r="E24" s="25">
        <v>4.176333333333333</v>
      </c>
      <c r="F24" s="25">
        <v>2.359</v>
      </c>
      <c r="G24" s="26">
        <v>2.6636666666666664</v>
      </c>
      <c r="H24" s="28">
        <f t="shared" si="0"/>
        <v>12.915077010032494</v>
      </c>
      <c r="I24" s="27">
        <f t="shared" si="3"/>
        <v>-43.51504509537871</v>
      </c>
      <c r="J24" s="28">
        <f t="shared" si="1"/>
        <v>1.332006494177576</v>
      </c>
      <c r="K24" s="27">
        <f t="shared" si="2"/>
        <v>1.1894417506323689</v>
      </c>
      <c r="L24" s="18"/>
    </row>
    <row r="25" spans="1:14">
      <c r="A25" s="16"/>
      <c r="B25" s="11" t="s">
        <v>6</v>
      </c>
      <c r="C25" s="25">
        <v>2.2366666666666668</v>
      </c>
      <c r="D25" s="25">
        <v>2.0526666666666666</v>
      </c>
      <c r="E25" s="25">
        <v>1.6203333333333332</v>
      </c>
      <c r="F25" s="25">
        <v>5.9889999999999999</v>
      </c>
      <c r="G25" s="26">
        <v>2.5853333333333333</v>
      </c>
      <c r="H25" s="28">
        <f t="shared" si="0"/>
        <v>-56.831969722268603</v>
      </c>
      <c r="I25" s="27">
        <f t="shared" si="3"/>
        <v>269.61530549269696</v>
      </c>
      <c r="J25" s="28">
        <f t="shared" si="1"/>
        <v>1.2928347351822402</v>
      </c>
      <c r="K25" s="27">
        <f t="shared" si="2"/>
        <v>3.0197399934452127</v>
      </c>
      <c r="L25" s="18"/>
    </row>
    <row r="26" spans="1:14">
      <c r="A26" s="16"/>
      <c r="B26" s="11" t="s">
        <v>11</v>
      </c>
      <c r="C26" s="25">
        <v>2.3136666666666668</v>
      </c>
      <c r="D26" s="25">
        <v>1.4803333333333335</v>
      </c>
      <c r="E26" s="25">
        <v>2.2719999999999998</v>
      </c>
      <c r="F26" s="25">
        <v>3.3286666666666669</v>
      </c>
      <c r="G26" s="26">
        <v>2.3573333333333331</v>
      </c>
      <c r="H26" s="28">
        <f t="shared" si="0"/>
        <v>-29.180853194472277</v>
      </c>
      <c r="I26" s="27">
        <f t="shared" si="3"/>
        <v>46.508215962441348</v>
      </c>
      <c r="J26" s="28">
        <f t="shared" si="1"/>
        <v>1.1788199132553896</v>
      </c>
      <c r="K26" s="27">
        <f t="shared" si="2"/>
        <v>1.6783616393690599</v>
      </c>
      <c r="L26" s="18"/>
    </row>
    <row r="27" spans="1:14">
      <c r="A27" s="16"/>
      <c r="B27" s="11" t="s">
        <v>9</v>
      </c>
      <c r="C27" s="25">
        <v>1.2876666666666667</v>
      </c>
      <c r="D27" s="25">
        <v>1.6723333333333334</v>
      </c>
      <c r="E27" s="25">
        <v>1.6273333333333333</v>
      </c>
      <c r="F27" s="25">
        <v>2.2616666666666667</v>
      </c>
      <c r="G27" s="26">
        <v>2.2276666666666665</v>
      </c>
      <c r="H27" s="28">
        <f t="shared" si="0"/>
        <v>-1.5033161385409111</v>
      </c>
      <c r="I27" s="27">
        <f t="shared" si="3"/>
        <v>38.979926259729638</v>
      </c>
      <c r="J27" s="28">
        <f t="shared" si="1"/>
        <v>1.1139781504928972</v>
      </c>
      <c r="K27" s="27">
        <f t="shared" si="2"/>
        <v>1.1403648831483146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142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434.91300000000001</v>
      </c>
      <c r="D13" s="26">
        <v>458.029</v>
      </c>
      <c r="E13" s="26">
        <v>424.22399999999999</v>
      </c>
      <c r="F13" s="26">
        <v>578.13633333333337</v>
      </c>
      <c r="G13" s="26">
        <v>561.99833333333333</v>
      </c>
      <c r="H13" s="28">
        <f t="shared" ref="H13:H27" si="0">IF(OR(OR(G13=0,F13=0),G13=""),"",(G13/F13-1)*100)</f>
        <v>-2.7913831166697212</v>
      </c>
      <c r="I13" s="27">
        <f>IF(OR(OR(G13=0,F13=0),F13=""),"",(F13/E13-1)*100)</f>
        <v>36.280911342435452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174.55099999999999</v>
      </c>
      <c r="D14" s="25">
        <f>D13-SUM(D15:D27)</f>
        <v>199.476</v>
      </c>
      <c r="E14" s="25">
        <f>E13-SUM(E15:E27)</f>
        <v>166.83066666666667</v>
      </c>
      <c r="F14" s="25">
        <f>F13-SUM(F15:F27)</f>
        <v>235.01299999999986</v>
      </c>
      <c r="G14" s="26">
        <f>G13-SUM(G15:G27)</f>
        <v>222.60366666666675</v>
      </c>
      <c r="H14" s="28">
        <f t="shared" si="0"/>
        <v>-5.2802752755520377</v>
      </c>
      <c r="I14" s="27">
        <f>IF(OR(OR(G14=0,F14=0),F14=""),"",(F14/E14-1)*100)</f>
        <v>40.869184722233243</v>
      </c>
      <c r="J14" s="28">
        <f t="shared" si="1"/>
        <v>39.609310822392729</v>
      </c>
      <c r="K14" s="27">
        <f t="shared" si="2"/>
        <v>40.650100408842412</v>
      </c>
      <c r="L14" s="18"/>
    </row>
    <row r="15" spans="1:15">
      <c r="A15" s="16"/>
      <c r="B15" s="12" t="s">
        <v>5</v>
      </c>
      <c r="C15" s="109">
        <v>86.515666666666675</v>
      </c>
      <c r="D15" s="109">
        <v>98.177333333333323</v>
      </c>
      <c r="E15" s="109">
        <v>78.625666666666675</v>
      </c>
      <c r="F15" s="109">
        <v>110.81033333333335</v>
      </c>
      <c r="G15" s="109">
        <v>110.99366666666667</v>
      </c>
      <c r="H15" s="50">
        <f t="shared" si="0"/>
        <v>0.1654478673769777</v>
      </c>
      <c r="I15" s="36">
        <f t="shared" ref="I15:I27" si="3">IF(OR(OR(G15=0,F15=0),F15=""),"",(F15/E15-1)*100)</f>
        <v>40.934046134214029</v>
      </c>
      <c r="J15" s="50">
        <f t="shared" si="1"/>
        <v>19.749821322127289</v>
      </c>
      <c r="K15" s="36">
        <f t="shared" si="2"/>
        <v>19.166817054108922</v>
      </c>
      <c r="L15" s="18"/>
      <c r="N15" s="23" t="s">
        <v>5</v>
      </c>
      <c r="O15" s="34">
        <f>J15</f>
        <v>19.749821322127289</v>
      </c>
    </row>
    <row r="16" spans="1:15">
      <c r="A16" s="16"/>
      <c r="B16" s="11" t="s">
        <v>25</v>
      </c>
      <c r="C16" s="55">
        <v>39.092666666666666</v>
      </c>
      <c r="D16" s="55">
        <v>44.362666666666662</v>
      </c>
      <c r="E16" s="55">
        <v>50.55866666666666</v>
      </c>
      <c r="F16" s="55">
        <v>67.899000000000001</v>
      </c>
      <c r="G16" s="56">
        <v>59.135999999999996</v>
      </c>
      <c r="H16" s="28">
        <f t="shared" si="0"/>
        <v>-12.905933813458237</v>
      </c>
      <c r="I16" s="27">
        <f t="shared" si="3"/>
        <v>34.297449827263392</v>
      </c>
      <c r="J16" s="28">
        <f t="shared" si="1"/>
        <v>10.52245113419672</v>
      </c>
      <c r="K16" s="27">
        <f t="shared" si="2"/>
        <v>11.744461658121008</v>
      </c>
      <c r="L16" s="18"/>
      <c r="N16" s="23" t="s">
        <v>40</v>
      </c>
      <c r="O16" s="34">
        <f>100-O15</f>
        <v>80.250178677872711</v>
      </c>
    </row>
    <row r="17" spans="1:14">
      <c r="A17" s="16"/>
      <c r="B17" s="11" t="s">
        <v>26</v>
      </c>
      <c r="C17" s="25">
        <v>30.687666666666662</v>
      </c>
      <c r="D17" s="25">
        <v>31.966666666666669</v>
      </c>
      <c r="E17" s="25">
        <v>34.988666666666667</v>
      </c>
      <c r="F17" s="25">
        <v>46.822000000000003</v>
      </c>
      <c r="G17" s="26">
        <v>48.43866666666667</v>
      </c>
      <c r="H17" s="28">
        <f t="shared" si="0"/>
        <v>3.4527928466675295</v>
      </c>
      <c r="I17" s="27">
        <f t="shared" si="3"/>
        <v>33.820475201493828</v>
      </c>
      <c r="J17" s="28">
        <f t="shared" si="1"/>
        <v>8.6190053944406717</v>
      </c>
      <c r="K17" s="27">
        <f t="shared" si="2"/>
        <v>8.098781775232947</v>
      </c>
      <c r="L17" s="18"/>
    </row>
    <row r="18" spans="1:14">
      <c r="A18" s="16"/>
      <c r="B18" s="11" t="s">
        <v>27</v>
      </c>
      <c r="C18" s="25">
        <v>26.666333333333331</v>
      </c>
      <c r="D18" s="25">
        <v>17.79</v>
      </c>
      <c r="E18" s="25">
        <v>16.628666666666664</v>
      </c>
      <c r="F18" s="25">
        <v>19.405999999999999</v>
      </c>
      <c r="G18" s="26">
        <v>20.445333333333334</v>
      </c>
      <c r="H18" s="28">
        <f t="shared" si="0"/>
        <v>5.3557319042220719</v>
      </c>
      <c r="I18" s="27">
        <f t="shared" si="3"/>
        <v>16.702080744096559</v>
      </c>
      <c r="J18" s="28">
        <f t="shared" si="1"/>
        <v>3.63797045661464</v>
      </c>
      <c r="K18" s="27">
        <f t="shared" si="2"/>
        <v>3.3566477111223474</v>
      </c>
      <c r="L18" s="18"/>
    </row>
    <row r="19" spans="1:14">
      <c r="A19" s="16"/>
      <c r="B19" s="11" t="s">
        <v>24</v>
      </c>
      <c r="C19" s="25">
        <v>11.012666666666668</v>
      </c>
      <c r="D19" s="25">
        <v>9.1679999999999993</v>
      </c>
      <c r="E19" s="25">
        <v>8.2329999999999988</v>
      </c>
      <c r="F19" s="25">
        <v>20.54</v>
      </c>
      <c r="G19" s="26">
        <v>17.163</v>
      </c>
      <c r="H19" s="28">
        <f t="shared" si="0"/>
        <v>-16.441090555014604</v>
      </c>
      <c r="I19" s="27">
        <f t="shared" si="3"/>
        <v>149.48378476861413</v>
      </c>
      <c r="J19" s="28">
        <f t="shared" si="1"/>
        <v>3.0539236474604015</v>
      </c>
      <c r="K19" s="27">
        <f t="shared" si="2"/>
        <v>3.5527952172757402</v>
      </c>
      <c r="L19" s="18"/>
    </row>
    <row r="20" spans="1:14">
      <c r="A20" s="16"/>
      <c r="B20" s="11" t="s">
        <v>21</v>
      </c>
      <c r="C20" s="25">
        <v>11.087999999999999</v>
      </c>
      <c r="D20" s="25">
        <v>6.1126666666666667</v>
      </c>
      <c r="E20" s="25">
        <v>10.112333333333334</v>
      </c>
      <c r="F20" s="25">
        <v>12.870333333333333</v>
      </c>
      <c r="G20" s="26">
        <v>16.826333333333334</v>
      </c>
      <c r="H20" s="28">
        <f t="shared" si="0"/>
        <v>30.737354639869487</v>
      </c>
      <c r="I20" s="27">
        <f t="shared" si="3"/>
        <v>27.273626264956974</v>
      </c>
      <c r="J20" s="28">
        <f t="shared" si="1"/>
        <v>2.9940183689749973</v>
      </c>
      <c r="K20" s="27">
        <f t="shared" si="2"/>
        <v>2.2261761787444598</v>
      </c>
      <c r="L20" s="18"/>
    </row>
    <row r="21" spans="1:14">
      <c r="A21" s="16"/>
      <c r="B21" s="11" t="s">
        <v>22</v>
      </c>
      <c r="C21" s="25">
        <v>5.9409999999999998</v>
      </c>
      <c r="D21" s="25">
        <v>7.9926666666666675</v>
      </c>
      <c r="E21" s="25">
        <v>8.7063333333333333</v>
      </c>
      <c r="F21" s="25">
        <v>10.991666666666667</v>
      </c>
      <c r="G21" s="26">
        <v>14.511333333333333</v>
      </c>
      <c r="H21" s="28">
        <f t="shared" si="0"/>
        <v>32.021228203184229</v>
      </c>
      <c r="I21" s="27">
        <f t="shared" si="3"/>
        <v>26.249090700256517</v>
      </c>
      <c r="J21" s="28">
        <f t="shared" si="1"/>
        <v>2.5820954391916939</v>
      </c>
      <c r="K21" s="27">
        <f t="shared" si="2"/>
        <v>1.9012239904197914</v>
      </c>
      <c r="L21" s="18"/>
    </row>
    <row r="22" spans="1:14">
      <c r="A22" s="16"/>
      <c r="B22" s="11" t="s">
        <v>8</v>
      </c>
      <c r="C22" s="25">
        <v>12.808333333333332</v>
      </c>
      <c r="D22" s="25">
        <v>8.113999999999999</v>
      </c>
      <c r="E22" s="25">
        <v>14.015666666666666</v>
      </c>
      <c r="F22" s="25">
        <v>10.701000000000001</v>
      </c>
      <c r="G22" s="26">
        <v>12.532333333333334</v>
      </c>
      <c r="H22" s="28">
        <f t="shared" si="0"/>
        <v>17.113665389527455</v>
      </c>
      <c r="I22" s="27">
        <f t="shared" si="3"/>
        <v>-23.6497253073941</v>
      </c>
      <c r="J22" s="28">
        <f t="shared" si="1"/>
        <v>2.2299591635799634</v>
      </c>
      <c r="K22" s="27">
        <f t="shared" si="2"/>
        <v>1.8509474985427314</v>
      </c>
      <c r="L22" s="18"/>
    </row>
    <row r="23" spans="1:14">
      <c r="A23" s="16"/>
      <c r="B23" s="11" t="s">
        <v>20</v>
      </c>
      <c r="C23" s="25">
        <v>5.6879999999999997</v>
      </c>
      <c r="D23" s="25">
        <v>5.4766666666666666</v>
      </c>
      <c r="E23" s="25">
        <v>6.7446666666666673</v>
      </c>
      <c r="F23" s="25">
        <v>5.714666666666667</v>
      </c>
      <c r="G23" s="26">
        <v>8.559333333333333</v>
      </c>
      <c r="H23" s="28">
        <f t="shared" si="0"/>
        <v>49.778348110125982</v>
      </c>
      <c r="I23" s="27">
        <f t="shared" si="3"/>
        <v>-15.271325491746568</v>
      </c>
      <c r="J23" s="28">
        <f t="shared" si="1"/>
        <v>1.5230175652952707</v>
      </c>
      <c r="K23" s="27">
        <f t="shared" si="2"/>
        <v>0.9884635054361457</v>
      </c>
      <c r="L23" s="18"/>
    </row>
    <row r="24" spans="1:14">
      <c r="A24" s="16"/>
      <c r="B24" s="11" t="s">
        <v>11</v>
      </c>
      <c r="C24" s="25">
        <v>6.5196666666666667</v>
      </c>
      <c r="D24" s="25">
        <v>6.8609999999999998</v>
      </c>
      <c r="E24" s="25">
        <v>5.9913333333333334</v>
      </c>
      <c r="F24" s="25">
        <v>10.318999999999999</v>
      </c>
      <c r="G24" s="26">
        <v>8.5323333333333338</v>
      </c>
      <c r="H24" s="28">
        <f t="shared" si="0"/>
        <v>-17.314339244758848</v>
      </c>
      <c r="I24" s="27">
        <f t="shared" si="3"/>
        <v>72.232113052186463</v>
      </c>
      <c r="J24" s="28">
        <f t="shared" si="1"/>
        <v>1.5182132805850552</v>
      </c>
      <c r="K24" s="27">
        <f t="shared" si="2"/>
        <v>1.7848731181630166</v>
      </c>
      <c r="L24" s="18"/>
    </row>
    <row r="25" spans="1:14">
      <c r="A25" s="16"/>
      <c r="B25" s="11" t="s">
        <v>6</v>
      </c>
      <c r="C25" s="25">
        <v>13.116</v>
      </c>
      <c r="D25" s="25">
        <v>13.298666666666668</v>
      </c>
      <c r="E25" s="25">
        <v>9.3043333333333322</v>
      </c>
      <c r="F25" s="25">
        <v>11.255666666666668</v>
      </c>
      <c r="G25" s="26">
        <v>8.1106666666666669</v>
      </c>
      <c r="H25" s="28">
        <f t="shared" si="0"/>
        <v>-27.941481327923722</v>
      </c>
      <c r="I25" s="27">
        <f t="shared" si="3"/>
        <v>20.972306810446774</v>
      </c>
      <c r="J25" s="28">
        <f t="shared" si="1"/>
        <v>1.4431834020860086</v>
      </c>
      <c r="K25" s="27">
        <f t="shared" si="2"/>
        <v>1.9468879601062958</v>
      </c>
      <c r="L25" s="18"/>
    </row>
    <row r="26" spans="1:14">
      <c r="A26" s="16"/>
      <c r="B26" s="11" t="s">
        <v>23</v>
      </c>
      <c r="C26" s="25">
        <v>6.3310000000000004</v>
      </c>
      <c r="D26" s="25">
        <v>5.4596666666666671</v>
      </c>
      <c r="E26" s="25">
        <v>6.8476666666666661</v>
      </c>
      <c r="F26" s="25">
        <v>8.6649999999999991</v>
      </c>
      <c r="G26" s="26">
        <v>7.9253333333333336</v>
      </c>
      <c r="H26" s="28">
        <f t="shared" si="0"/>
        <v>-8.5362569724946944</v>
      </c>
      <c r="I26" s="27">
        <f t="shared" si="3"/>
        <v>26.539453828554738</v>
      </c>
      <c r="J26" s="28">
        <f t="shared" si="1"/>
        <v>1.4102058428405779</v>
      </c>
      <c r="K26" s="27">
        <f t="shared" si="2"/>
        <v>1.4987814292937822</v>
      </c>
      <c r="L26" s="18"/>
    </row>
    <row r="27" spans="1:14">
      <c r="A27" s="16"/>
      <c r="B27" s="11" t="s">
        <v>9</v>
      </c>
      <c r="C27" s="25">
        <v>4.8949999999999996</v>
      </c>
      <c r="D27" s="25">
        <v>3.7729999999999997</v>
      </c>
      <c r="E27" s="25">
        <v>6.636333333333333</v>
      </c>
      <c r="F27" s="25">
        <v>7.1286666666666667</v>
      </c>
      <c r="G27" s="26">
        <v>6.2203333333333335</v>
      </c>
      <c r="H27" s="28">
        <f t="shared" si="0"/>
        <v>-12.74198073506032</v>
      </c>
      <c r="I27" s="27">
        <f t="shared" si="3"/>
        <v>7.4187553367823567</v>
      </c>
      <c r="J27" s="28">
        <f t="shared" si="1"/>
        <v>1.1068241602139983</v>
      </c>
      <c r="K27" s="27">
        <f t="shared" si="2"/>
        <v>1.2330424945903762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141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123.04300000000001</v>
      </c>
      <c r="D13" s="26">
        <v>121.387</v>
      </c>
      <c r="E13" s="26">
        <v>127.42033333333332</v>
      </c>
      <c r="F13" s="26">
        <v>155.02166666666668</v>
      </c>
      <c r="G13" s="26">
        <v>136.35199999999998</v>
      </c>
      <c r="H13" s="28">
        <f t="shared" ref="H13:H27" si="0">IF(OR(OR(G13=0,F13=0),G13=""),"",(G13/F13-1)*100)</f>
        <v>-12.043262769720386</v>
      </c>
      <c r="I13" s="27">
        <f>IF(OR(OR(G13=0,F13=0),F13=""),"",(F13/E13-1)*100)</f>
        <v>21.661639560405078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48.326000000000008</v>
      </c>
      <c r="D14" s="25">
        <f>D13-SUM(D15:D27)</f>
        <v>64.586666666666673</v>
      </c>
      <c r="E14" s="25">
        <f>E13-SUM(E15:E27)</f>
        <v>54.798666666666648</v>
      </c>
      <c r="F14" s="25">
        <f>F13-SUM(F15:F27)</f>
        <v>59.400000000000006</v>
      </c>
      <c r="G14" s="26">
        <f>G13-SUM(G15:G27)</f>
        <v>55.236666666666636</v>
      </c>
      <c r="H14" s="28">
        <f t="shared" si="0"/>
        <v>-7.0089786756454053</v>
      </c>
      <c r="I14" s="27">
        <f>IF(OR(OR(G14=0,F14=0),F14=""),"",(F14/E14-1)*100)</f>
        <v>8.3967979756198972</v>
      </c>
      <c r="J14" s="28">
        <f t="shared" si="1"/>
        <v>40.510345771728062</v>
      </c>
      <c r="K14" s="27">
        <f t="shared" si="2"/>
        <v>38.317224473998266</v>
      </c>
      <c r="L14" s="18"/>
    </row>
    <row r="15" spans="1:15">
      <c r="A15" s="16"/>
      <c r="B15" s="12" t="s">
        <v>5</v>
      </c>
      <c r="C15" s="109">
        <v>29.120666666666665</v>
      </c>
      <c r="D15" s="109">
        <v>16.745666666666665</v>
      </c>
      <c r="E15" s="109">
        <v>27.378333333333334</v>
      </c>
      <c r="F15" s="109">
        <v>37.508000000000003</v>
      </c>
      <c r="G15" s="109">
        <v>28.369666666666671</v>
      </c>
      <c r="H15" s="50">
        <f t="shared" si="0"/>
        <v>-24.363691301411251</v>
      </c>
      <c r="I15" s="36">
        <f t="shared" ref="I15:I27" si="3">IF(OR(OR(G15=0,F15=0),F15=""),"",(F15/E15-1)*100)</f>
        <v>36.998843367626463</v>
      </c>
      <c r="J15" s="50">
        <f t="shared" si="1"/>
        <v>20.806197684424632</v>
      </c>
      <c r="K15" s="36">
        <f t="shared" si="2"/>
        <v>24.19532753486072</v>
      </c>
      <c r="L15" s="18"/>
      <c r="N15" s="23" t="s">
        <v>5</v>
      </c>
      <c r="O15" s="34">
        <f>J15</f>
        <v>20.806197684424632</v>
      </c>
    </row>
    <row r="16" spans="1:15">
      <c r="A16" s="16"/>
      <c r="B16" s="11" t="s">
        <v>25</v>
      </c>
      <c r="C16" s="55">
        <v>11.247999999999999</v>
      </c>
      <c r="D16" s="55">
        <v>8.94</v>
      </c>
      <c r="E16" s="55">
        <v>11.791333333333334</v>
      </c>
      <c r="F16" s="55">
        <v>17.206999999999997</v>
      </c>
      <c r="G16" s="56">
        <v>11.289000000000001</v>
      </c>
      <c r="H16" s="28">
        <f t="shared" si="0"/>
        <v>-34.392979601325024</v>
      </c>
      <c r="I16" s="27">
        <f t="shared" si="3"/>
        <v>45.929213546672656</v>
      </c>
      <c r="J16" s="28">
        <f t="shared" si="1"/>
        <v>8.2793065008214057</v>
      </c>
      <c r="K16" s="27">
        <f t="shared" si="2"/>
        <v>11.099738746196767</v>
      </c>
      <c r="L16" s="18"/>
      <c r="N16" s="23" t="s">
        <v>40</v>
      </c>
      <c r="O16" s="34">
        <f>100-O15</f>
        <v>79.193802315575368</v>
      </c>
    </row>
    <row r="17" spans="1:14">
      <c r="A17" s="16"/>
      <c r="B17" s="11" t="s">
        <v>26</v>
      </c>
      <c r="C17" s="25">
        <v>7.4839999999999991</v>
      </c>
      <c r="D17" s="25">
        <v>8.3123333333333331</v>
      </c>
      <c r="E17" s="25">
        <v>8.0399999999999991</v>
      </c>
      <c r="F17" s="25">
        <v>8.8066666666666666</v>
      </c>
      <c r="G17" s="26">
        <v>7.1150000000000002</v>
      </c>
      <c r="H17" s="28">
        <f t="shared" si="0"/>
        <v>-19.208932626797882</v>
      </c>
      <c r="I17" s="27">
        <f t="shared" si="3"/>
        <v>9.5356550580431243</v>
      </c>
      <c r="J17" s="28">
        <f t="shared" si="1"/>
        <v>5.2181119455526881</v>
      </c>
      <c r="K17" s="27">
        <f t="shared" si="2"/>
        <v>5.6809263221270143</v>
      </c>
      <c r="L17" s="18"/>
    </row>
    <row r="18" spans="1:14">
      <c r="A18" s="16"/>
      <c r="B18" s="11" t="s">
        <v>27</v>
      </c>
      <c r="C18" s="25">
        <v>7.3540000000000001</v>
      </c>
      <c r="D18" s="25">
        <v>5.34</v>
      </c>
      <c r="E18" s="25">
        <v>6.9916666666666663</v>
      </c>
      <c r="F18" s="25">
        <v>8.7983333333333338</v>
      </c>
      <c r="G18" s="26">
        <v>5.9579999999999993</v>
      </c>
      <c r="H18" s="28">
        <f t="shared" si="0"/>
        <v>-32.282629285849609</v>
      </c>
      <c r="I18" s="27">
        <f t="shared" si="3"/>
        <v>25.8402860548272</v>
      </c>
      <c r="J18" s="28">
        <f t="shared" si="1"/>
        <v>4.369572870218259</v>
      </c>
      <c r="K18" s="27">
        <f t="shared" si="2"/>
        <v>5.6755507294679237</v>
      </c>
      <c r="L18" s="18"/>
    </row>
    <row r="19" spans="1:14">
      <c r="A19" s="16"/>
      <c r="B19" s="11" t="s">
        <v>22</v>
      </c>
      <c r="C19" s="25">
        <v>1.2050000000000001</v>
      </c>
      <c r="D19" s="25">
        <v>1.3536666666666666</v>
      </c>
      <c r="E19" s="25">
        <v>1.4636666666666667</v>
      </c>
      <c r="F19" s="25">
        <v>1.8780000000000001</v>
      </c>
      <c r="G19" s="26">
        <v>4.1333333333333337</v>
      </c>
      <c r="H19" s="28">
        <f t="shared" si="0"/>
        <v>120.09229676961306</v>
      </c>
      <c r="I19" s="27">
        <f t="shared" si="3"/>
        <v>28.307902527897987</v>
      </c>
      <c r="J19" s="28">
        <f t="shared" si="1"/>
        <v>3.0313697879996879</v>
      </c>
      <c r="K19" s="27">
        <f t="shared" si="2"/>
        <v>1.2114435616526722</v>
      </c>
      <c r="L19" s="18"/>
    </row>
    <row r="20" spans="1:14">
      <c r="A20" s="16"/>
      <c r="B20" s="11" t="s">
        <v>24</v>
      </c>
      <c r="C20" s="25">
        <v>2.1703333333333332</v>
      </c>
      <c r="D20" s="25">
        <v>1.7889999999999999</v>
      </c>
      <c r="E20" s="25">
        <v>1.9496666666666667</v>
      </c>
      <c r="F20" s="25">
        <v>3.4633333333333329</v>
      </c>
      <c r="G20" s="26">
        <v>4.062333333333334</v>
      </c>
      <c r="H20" s="28">
        <f t="shared" si="0"/>
        <v>17.295476419634291</v>
      </c>
      <c r="I20" s="27">
        <f t="shared" si="3"/>
        <v>77.637202940673603</v>
      </c>
      <c r="J20" s="28">
        <f t="shared" si="1"/>
        <v>2.9792986779316291</v>
      </c>
      <c r="K20" s="27">
        <f t="shared" si="2"/>
        <v>2.2340963091180797</v>
      </c>
      <c r="L20" s="18"/>
    </row>
    <row r="21" spans="1:14">
      <c r="A21" s="16"/>
      <c r="B21" s="11" t="s">
        <v>23</v>
      </c>
      <c r="C21" s="25">
        <v>1.7136666666666667</v>
      </c>
      <c r="D21" s="25">
        <v>1.1976666666666664</v>
      </c>
      <c r="E21" s="25">
        <v>2.3923333333333332</v>
      </c>
      <c r="F21" s="25">
        <v>2.9123333333333332</v>
      </c>
      <c r="G21" s="26">
        <v>3.734</v>
      </c>
      <c r="H21" s="28">
        <f t="shared" si="0"/>
        <v>28.21334554194803</v>
      </c>
      <c r="I21" s="27">
        <f t="shared" si="3"/>
        <v>21.736101435140043</v>
      </c>
      <c r="J21" s="28">
        <f t="shared" si="1"/>
        <v>2.7385003520300404</v>
      </c>
      <c r="K21" s="27">
        <f t="shared" si="2"/>
        <v>1.8786621224990054</v>
      </c>
      <c r="L21" s="18"/>
    </row>
    <row r="22" spans="1:14">
      <c r="A22" s="16"/>
      <c r="B22" s="11" t="s">
        <v>21</v>
      </c>
      <c r="C22" s="25">
        <v>3.4773333333333336</v>
      </c>
      <c r="D22" s="25">
        <v>2.3180000000000001</v>
      </c>
      <c r="E22" s="25">
        <v>2.4656666666666669</v>
      </c>
      <c r="F22" s="25">
        <v>3.2713333333333332</v>
      </c>
      <c r="G22" s="26">
        <v>3.7316666666666669</v>
      </c>
      <c r="H22" s="28">
        <f t="shared" si="0"/>
        <v>14.071734257183621</v>
      </c>
      <c r="I22" s="27">
        <f t="shared" si="3"/>
        <v>32.675408949574127</v>
      </c>
      <c r="J22" s="28">
        <f t="shared" si="1"/>
        <v>2.736789094891654</v>
      </c>
      <c r="K22" s="27">
        <f t="shared" si="2"/>
        <v>2.1102426542526311</v>
      </c>
      <c r="L22" s="18"/>
    </row>
    <row r="23" spans="1:14">
      <c r="A23" s="16"/>
      <c r="B23" s="11" t="s">
        <v>8</v>
      </c>
      <c r="C23" s="25">
        <v>2.1116666666666668</v>
      </c>
      <c r="D23" s="25">
        <v>2.3443333333333336</v>
      </c>
      <c r="E23" s="25">
        <v>2.7366666666666668</v>
      </c>
      <c r="F23" s="25">
        <v>2.9713333333333334</v>
      </c>
      <c r="G23" s="26">
        <v>3.4986666666666668</v>
      </c>
      <c r="H23" s="28">
        <f t="shared" si="0"/>
        <v>17.747363697554409</v>
      </c>
      <c r="I23" s="27">
        <f t="shared" si="3"/>
        <v>8.5749086479902417</v>
      </c>
      <c r="J23" s="28">
        <f t="shared" si="1"/>
        <v>2.5659078463584453</v>
      </c>
      <c r="K23" s="27">
        <f t="shared" si="2"/>
        <v>1.9167213185253673</v>
      </c>
      <c r="L23" s="18"/>
    </row>
    <row r="24" spans="1:14">
      <c r="A24" s="16"/>
      <c r="B24" s="11" t="s">
        <v>6</v>
      </c>
      <c r="C24" s="25">
        <v>4.3553333333333333</v>
      </c>
      <c r="D24" s="25">
        <v>3.2029999999999998</v>
      </c>
      <c r="E24" s="25">
        <v>2.0103333333333331</v>
      </c>
      <c r="F24" s="25">
        <v>2.3003333333333336</v>
      </c>
      <c r="G24" s="26">
        <v>3.0593333333333335</v>
      </c>
      <c r="H24" s="28">
        <f t="shared" si="0"/>
        <v>32.99521808433559</v>
      </c>
      <c r="I24" s="27">
        <f t="shared" si="3"/>
        <v>14.425468413198494</v>
      </c>
      <c r="J24" s="28">
        <f t="shared" si="1"/>
        <v>2.2437025737307366</v>
      </c>
      <c r="K24" s="27">
        <f t="shared" si="2"/>
        <v>1.4838785976153872</v>
      </c>
      <c r="L24" s="18"/>
    </row>
    <row r="25" spans="1:14">
      <c r="A25" s="16"/>
      <c r="B25" s="11" t="s">
        <v>20</v>
      </c>
      <c r="C25" s="25">
        <v>1.4560000000000002</v>
      </c>
      <c r="D25" s="25">
        <v>1.2126666666666666</v>
      </c>
      <c r="E25" s="25">
        <v>1.4633333333333336</v>
      </c>
      <c r="F25" s="25">
        <v>1.9020000000000001</v>
      </c>
      <c r="G25" s="26">
        <v>2.4096666666666668</v>
      </c>
      <c r="H25" s="28">
        <f t="shared" si="0"/>
        <v>26.691202243252722</v>
      </c>
      <c r="I25" s="27">
        <f t="shared" si="3"/>
        <v>29.977220956719798</v>
      </c>
      <c r="J25" s="28">
        <f t="shared" si="1"/>
        <v>1.7672396933427215</v>
      </c>
      <c r="K25" s="27">
        <f t="shared" si="2"/>
        <v>1.2269252685108534</v>
      </c>
      <c r="L25" s="18"/>
    </row>
    <row r="26" spans="1:14">
      <c r="A26" s="16"/>
      <c r="B26" s="11" t="s">
        <v>9</v>
      </c>
      <c r="C26" s="25">
        <v>1.3246666666666667</v>
      </c>
      <c r="D26" s="25">
        <v>1.936333333333333</v>
      </c>
      <c r="E26" s="25">
        <v>1.4906666666666666</v>
      </c>
      <c r="F26" s="25">
        <v>1.4713333333333332</v>
      </c>
      <c r="G26" s="26">
        <v>2.0619999999999998</v>
      </c>
      <c r="H26" s="28">
        <f t="shared" si="0"/>
        <v>40.144993203443605</v>
      </c>
      <c r="I26" s="27">
        <f t="shared" si="3"/>
        <v>-1.2969588550983957</v>
      </c>
      <c r="J26" s="28">
        <f t="shared" si="1"/>
        <v>1.5122623797230699</v>
      </c>
      <c r="K26" s="27">
        <f t="shared" si="2"/>
        <v>0.94911463988904765</v>
      </c>
      <c r="L26" s="18"/>
    </row>
    <row r="27" spans="1:14">
      <c r="A27" s="16"/>
      <c r="B27" s="11" t="s">
        <v>11</v>
      </c>
      <c r="C27" s="25">
        <v>1.6963333333333335</v>
      </c>
      <c r="D27" s="25">
        <v>2.1076666666666668</v>
      </c>
      <c r="E27" s="25">
        <v>2.448</v>
      </c>
      <c r="F27" s="25">
        <v>3.1316666666666664</v>
      </c>
      <c r="G27" s="26">
        <v>1.6926666666666665</v>
      </c>
      <c r="H27" s="28">
        <f t="shared" si="0"/>
        <v>-45.949973390101121</v>
      </c>
      <c r="I27" s="27">
        <f t="shared" si="3"/>
        <v>27.927559912854029</v>
      </c>
      <c r="J27" s="28">
        <f t="shared" si="1"/>
        <v>1.2413948212469688</v>
      </c>
      <c r="K27" s="27">
        <f t="shared" si="2"/>
        <v>2.0201477212862717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I20" sqref="I20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140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20.8823333333333</v>
      </c>
      <c r="D13" s="26">
        <v>27.736000000000001</v>
      </c>
      <c r="E13" s="26">
        <v>20.690333333333331</v>
      </c>
      <c r="F13" s="26">
        <v>28.401666666666667</v>
      </c>
      <c r="G13" s="26">
        <v>20.268666666666665</v>
      </c>
      <c r="H13" s="28">
        <f t="shared" ref="H13:H27" si="0">IF(OR(OR(G13=0,F13=0),G13=""),"",(G13/F13-1)*100)</f>
        <v>-28.635643448154458</v>
      </c>
      <c r="I13" s="27">
        <f>IF(OR(OR(G13=0,F13=0),F13=""),"",(F13/E13-1)*100)</f>
        <v>37.270222809363496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4.1293333333333031</v>
      </c>
      <c r="D14" s="25">
        <f>D13-SUM(D15:D27)</f>
        <v>3.6413333333333284</v>
      </c>
      <c r="E14" s="25">
        <f>E13-SUM(E15:E27)</f>
        <v>7.1793333333333287</v>
      </c>
      <c r="F14" s="25">
        <f>F13-SUM(F15:F27)</f>
        <v>5.680333333333337</v>
      </c>
      <c r="G14" s="26">
        <f>G13-SUM(G15:G27)</f>
        <v>8.4386666666666628</v>
      </c>
      <c r="H14" s="28">
        <f t="shared" si="0"/>
        <v>48.559356845255387</v>
      </c>
      <c r="I14" s="27">
        <f>IF(OR(OR(G14=0,F14=0),F14=""),"",(F14/E14-1)*100)</f>
        <v>-20.87937598662818</v>
      </c>
      <c r="J14" s="28">
        <f t="shared" si="1"/>
        <v>41.634049271453463</v>
      </c>
      <c r="K14" s="27">
        <f t="shared" si="2"/>
        <v>20.000000000000011</v>
      </c>
      <c r="L14" s="18"/>
    </row>
    <row r="15" spans="1:15">
      <c r="A15" s="16"/>
      <c r="B15" s="12" t="s">
        <v>5</v>
      </c>
      <c r="C15" s="109">
        <v>7.3823333333333325</v>
      </c>
      <c r="D15" s="109">
        <v>16.503666666666668</v>
      </c>
      <c r="E15" s="109">
        <v>7.2610000000000001</v>
      </c>
      <c r="F15" s="109">
        <v>14.713666666666668</v>
      </c>
      <c r="G15" s="109">
        <v>3.5856666666666666</v>
      </c>
      <c r="H15" s="50">
        <f t="shared" si="0"/>
        <v>-75.630366326091391</v>
      </c>
      <c r="I15" s="36">
        <f t="shared" ref="I15:I27" si="3">IF(OR(OR(G15=0,F15=0),F15=""),"",(F15/E15-1)*100)</f>
        <v>102.6396731396043</v>
      </c>
      <c r="J15" s="50">
        <f t="shared" si="1"/>
        <v>17.690688418906031</v>
      </c>
      <c r="K15" s="36">
        <f t="shared" si="2"/>
        <v>51.805645208614528</v>
      </c>
      <c r="L15" s="18"/>
      <c r="N15" s="23" t="s">
        <v>5</v>
      </c>
      <c r="O15" s="34">
        <f>J15</f>
        <v>17.690688418906031</v>
      </c>
    </row>
    <row r="16" spans="1:15">
      <c r="A16" s="16"/>
      <c r="B16" s="11" t="s">
        <v>25</v>
      </c>
      <c r="C16" s="55">
        <v>1.8143333333333331</v>
      </c>
      <c r="D16" s="55">
        <v>1.4509999999999998</v>
      </c>
      <c r="E16" s="55">
        <v>1.6536666666666668</v>
      </c>
      <c r="F16" s="55">
        <v>1.6663333333333332</v>
      </c>
      <c r="G16" s="56">
        <v>2.3866666666666667</v>
      </c>
      <c r="H16" s="28">
        <f t="shared" si="0"/>
        <v>43.228645729145839</v>
      </c>
      <c r="I16" s="27">
        <f t="shared" si="3"/>
        <v>0.76597460189475886</v>
      </c>
      <c r="J16" s="28">
        <f t="shared" si="1"/>
        <v>11.775153767720292</v>
      </c>
      <c r="K16" s="27">
        <f t="shared" si="2"/>
        <v>5.8670265829470098</v>
      </c>
      <c r="L16" s="18"/>
      <c r="N16" s="23" t="s">
        <v>40</v>
      </c>
      <c r="O16" s="34">
        <f>100-O15</f>
        <v>82.309311581093965</v>
      </c>
    </row>
    <row r="17" spans="1:14">
      <c r="A17" s="16"/>
      <c r="B17" s="11" t="s">
        <v>27</v>
      </c>
      <c r="C17" s="25">
        <v>2.097</v>
      </c>
      <c r="D17" s="25">
        <v>1.163</v>
      </c>
      <c r="E17" s="25">
        <v>0.44866666666666671</v>
      </c>
      <c r="F17" s="25">
        <v>0.58666666666666656</v>
      </c>
      <c r="G17" s="26">
        <v>0.96866666666666656</v>
      </c>
      <c r="H17" s="28">
        <f t="shared" si="0"/>
        <v>65.113636363636388</v>
      </c>
      <c r="I17" s="27">
        <f t="shared" si="3"/>
        <v>30.757800891530419</v>
      </c>
      <c r="J17" s="28">
        <f t="shared" si="1"/>
        <v>4.7791336381278162</v>
      </c>
      <c r="K17" s="27">
        <f t="shared" si="2"/>
        <v>2.0656064784930459</v>
      </c>
      <c r="L17" s="18"/>
    </row>
    <row r="18" spans="1:14">
      <c r="A18" s="16"/>
      <c r="B18" s="11" t="s">
        <v>8</v>
      </c>
      <c r="C18" s="25">
        <v>0.79133333333333322</v>
      </c>
      <c r="D18" s="25">
        <v>0.39566666666666667</v>
      </c>
      <c r="E18" s="25">
        <v>0.81300000000000006</v>
      </c>
      <c r="F18" s="25">
        <v>0.22033333333333335</v>
      </c>
      <c r="G18" s="26">
        <v>0.89933333333333332</v>
      </c>
      <c r="H18" s="28">
        <f t="shared" si="0"/>
        <v>308.16944024205748</v>
      </c>
      <c r="I18" s="27">
        <f t="shared" si="3"/>
        <v>-72.898728987289871</v>
      </c>
      <c r="J18" s="28">
        <f t="shared" si="1"/>
        <v>4.4370621320264449</v>
      </c>
      <c r="K18" s="27">
        <f t="shared" si="2"/>
        <v>0.77577606947949074</v>
      </c>
      <c r="L18" s="18"/>
    </row>
    <row r="19" spans="1:14">
      <c r="A19" s="16"/>
      <c r="B19" s="11" t="s">
        <v>26</v>
      </c>
      <c r="C19" s="25">
        <v>1.3503333333333334</v>
      </c>
      <c r="D19" s="25">
        <v>1.6539999999999999</v>
      </c>
      <c r="E19" s="25">
        <v>1.4890000000000001</v>
      </c>
      <c r="F19" s="25">
        <v>1.3049999999999999</v>
      </c>
      <c r="G19" s="26">
        <v>0.8623333333333334</v>
      </c>
      <c r="H19" s="28">
        <f t="shared" si="0"/>
        <v>-33.920817369093228</v>
      </c>
      <c r="I19" s="27">
        <f t="shared" si="3"/>
        <v>-12.357286769644071</v>
      </c>
      <c r="J19" s="28">
        <f t="shared" si="1"/>
        <v>4.2545143571358102</v>
      </c>
      <c r="K19" s="27">
        <f t="shared" si="2"/>
        <v>4.5948007746024286</v>
      </c>
      <c r="L19" s="18"/>
    </row>
    <row r="20" spans="1:14">
      <c r="A20" s="16"/>
      <c r="B20" s="11" t="s">
        <v>6</v>
      </c>
      <c r="C20" s="25">
        <v>0.72</v>
      </c>
      <c r="D20" s="25">
        <v>0.46633333333333332</v>
      </c>
      <c r="E20" s="25">
        <v>0</v>
      </c>
      <c r="F20" s="25">
        <v>0.97933333333333339</v>
      </c>
      <c r="G20" s="26">
        <v>0.83733333333333337</v>
      </c>
      <c r="H20" s="28">
        <f t="shared" si="0"/>
        <v>-14.499659632402995</v>
      </c>
      <c r="I20" s="27"/>
      <c r="J20" s="28">
        <f t="shared" si="1"/>
        <v>4.1311712659934878</v>
      </c>
      <c r="K20" s="27">
        <f t="shared" si="2"/>
        <v>3.4481544510298696</v>
      </c>
      <c r="L20" s="18"/>
    </row>
    <row r="21" spans="1:14">
      <c r="A21" s="16"/>
      <c r="B21" s="11" t="s">
        <v>24</v>
      </c>
      <c r="C21" s="25">
        <v>0.29799999999999999</v>
      </c>
      <c r="D21" s="25">
        <v>0.42966666666666664</v>
      </c>
      <c r="E21" s="25">
        <v>0.27066666666666667</v>
      </c>
      <c r="F21" s="25">
        <v>0.78833333333333344</v>
      </c>
      <c r="G21" s="26">
        <v>0.53033333333333332</v>
      </c>
      <c r="H21" s="28">
        <f t="shared" si="0"/>
        <v>-32.727272727272741</v>
      </c>
      <c r="I21" s="27">
        <f t="shared" si="3"/>
        <v>191.25615763546801</v>
      </c>
      <c r="J21" s="28">
        <f t="shared" si="1"/>
        <v>2.6165181067657799</v>
      </c>
      <c r="K21" s="27">
        <f t="shared" si="2"/>
        <v>2.7756587054750312</v>
      </c>
      <c r="L21" s="18"/>
    </row>
    <row r="22" spans="1:14">
      <c r="A22" s="16"/>
      <c r="B22" s="11" t="s">
        <v>21</v>
      </c>
      <c r="C22" s="25">
        <v>0.4956666666666667</v>
      </c>
      <c r="D22" s="25">
        <v>0.95366666666666677</v>
      </c>
      <c r="E22" s="25">
        <v>0.34200000000000003</v>
      </c>
      <c r="F22" s="25">
        <v>1.0103333333333333</v>
      </c>
      <c r="G22" s="26">
        <v>0.40566666666666662</v>
      </c>
      <c r="H22" s="28">
        <f t="shared" si="0"/>
        <v>-59.84823490597163</v>
      </c>
      <c r="I22" s="27">
        <f t="shared" si="3"/>
        <v>195.41910331384011</v>
      </c>
      <c r="J22" s="28">
        <f t="shared" si="1"/>
        <v>2.0014472256027362</v>
      </c>
      <c r="K22" s="27">
        <f t="shared" si="2"/>
        <v>3.5573029751775129</v>
      </c>
      <c r="L22" s="18"/>
    </row>
    <row r="23" spans="1:14">
      <c r="A23" s="16"/>
      <c r="B23" s="11" t="s">
        <v>20</v>
      </c>
      <c r="C23" s="25">
        <v>0.434</v>
      </c>
      <c r="D23" s="25">
        <v>0.47600000000000003</v>
      </c>
      <c r="E23" s="25">
        <v>8.9333333333333334E-2</v>
      </c>
      <c r="F23" s="25">
        <v>0.16500000000000001</v>
      </c>
      <c r="G23" s="26">
        <v>0.40366666666666662</v>
      </c>
      <c r="H23" s="28">
        <f t="shared" si="0"/>
        <v>144.64646464646461</v>
      </c>
      <c r="I23" s="27">
        <f t="shared" si="3"/>
        <v>84.701492537313456</v>
      </c>
      <c r="J23" s="28">
        <f t="shared" si="1"/>
        <v>1.9915797783113507</v>
      </c>
      <c r="K23" s="27">
        <f t="shared" si="2"/>
        <v>0.58095182207616924</v>
      </c>
      <c r="L23" s="18"/>
    </row>
    <row r="24" spans="1:14">
      <c r="A24" s="16"/>
      <c r="B24" s="11" t="s">
        <v>11</v>
      </c>
      <c r="C24" s="25">
        <v>0.29566666666666669</v>
      </c>
      <c r="D24" s="25">
        <v>0.123</v>
      </c>
      <c r="E24" s="25">
        <v>0.29866666666666664</v>
      </c>
      <c r="F24" s="25">
        <v>0.24233333333333332</v>
      </c>
      <c r="G24" s="26">
        <v>0.36433333333333334</v>
      </c>
      <c r="H24" s="28">
        <f t="shared" si="0"/>
        <v>50.343878954607987</v>
      </c>
      <c r="I24" s="27">
        <f t="shared" si="3"/>
        <v>-18.861607142857139</v>
      </c>
      <c r="J24" s="28">
        <f t="shared" si="1"/>
        <v>1.7975199815807652</v>
      </c>
      <c r="K24" s="27">
        <f t="shared" si="2"/>
        <v>0.85323631242297981</v>
      </c>
      <c r="L24" s="18"/>
    </row>
    <row r="25" spans="1:14">
      <c r="A25" s="16"/>
      <c r="B25" s="11" t="s">
        <v>9</v>
      </c>
      <c r="C25" s="25">
        <v>7.6666666666666675E-2</v>
      </c>
      <c r="D25" s="25">
        <v>0.24266666666666667</v>
      </c>
      <c r="E25" s="25">
        <v>0.3173333333333333</v>
      </c>
      <c r="F25" s="25">
        <v>0.23699999999999999</v>
      </c>
      <c r="G25" s="26">
        <v>0.25633333333333336</v>
      </c>
      <c r="H25" s="28">
        <f t="shared" si="0"/>
        <v>8.1575246132208346</v>
      </c>
      <c r="I25" s="27">
        <f t="shared" si="3"/>
        <v>-25.315126050420169</v>
      </c>
      <c r="J25" s="28">
        <f t="shared" si="1"/>
        <v>1.2646778278459365</v>
      </c>
      <c r="K25" s="27">
        <f t="shared" si="2"/>
        <v>0.83445807170940667</v>
      </c>
      <c r="L25" s="18"/>
    </row>
    <row r="26" spans="1:14">
      <c r="A26" s="16"/>
      <c r="B26" s="11" t="s">
        <v>23</v>
      </c>
      <c r="C26" s="25">
        <v>0.6176666666666667</v>
      </c>
      <c r="D26" s="25">
        <v>0.13799999999999998</v>
      </c>
      <c r="E26" s="25">
        <v>0.33066666666666666</v>
      </c>
      <c r="F26" s="25">
        <v>0.34266666666666667</v>
      </c>
      <c r="G26" s="26">
        <v>0.21433333333333335</v>
      </c>
      <c r="H26" s="28">
        <f t="shared" si="0"/>
        <v>-37.451361867704279</v>
      </c>
      <c r="I26" s="27">
        <f t="shared" si="3"/>
        <v>3.629032258064524</v>
      </c>
      <c r="J26" s="28">
        <f t="shared" si="1"/>
        <v>1.0574614347268363</v>
      </c>
      <c r="K26" s="27">
        <f t="shared" si="2"/>
        <v>1.2065019658470746</v>
      </c>
      <c r="L26" s="18"/>
    </row>
    <row r="27" spans="1:14">
      <c r="A27" s="16"/>
      <c r="B27" s="11" t="s">
        <v>22</v>
      </c>
      <c r="C27" s="25">
        <v>0.38</v>
      </c>
      <c r="D27" s="25">
        <v>9.799999999999999E-2</v>
      </c>
      <c r="E27" s="25">
        <v>0.19699999999999998</v>
      </c>
      <c r="F27" s="25">
        <v>0.46433333333333332</v>
      </c>
      <c r="G27" s="26">
        <v>0.11533333333333333</v>
      </c>
      <c r="H27" s="28">
        <f t="shared" si="0"/>
        <v>-75.161521895190234</v>
      </c>
      <c r="I27" s="27">
        <f t="shared" si="3"/>
        <v>135.70219966159053</v>
      </c>
      <c r="J27" s="28">
        <f t="shared" si="1"/>
        <v>0.56902279380324317</v>
      </c>
      <c r="K27" s="27">
        <f t="shared" si="2"/>
        <v>1.6348805821254622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94" t="s">
        <v>139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8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8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28</v>
      </c>
      <c r="C13" s="26">
        <v>144.95033333333333</v>
      </c>
      <c r="D13" s="26">
        <v>89.488333333333344</v>
      </c>
      <c r="E13" s="26">
        <v>111.64233333333334</v>
      </c>
      <c r="F13" s="26">
        <v>128.96899999999999</v>
      </c>
      <c r="G13" s="26">
        <v>125.50966666666666</v>
      </c>
      <c r="H13" s="28">
        <f t="shared" ref="H13:H27" si="0">IF(OR(OR(G13=0,F13=0),G13=""),"",(G13/F13-1)*100)</f>
        <v>-2.6822983300896608</v>
      </c>
      <c r="I13" s="27">
        <f>IF(OR(OR(G13=0,F13=0),F13=""),"",(F13/E13-1)*100)</f>
        <v>15.519799836979399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31</v>
      </c>
      <c r="C14" s="25">
        <f>C13-SUM(C15:C27)</f>
        <v>47.763333333333307</v>
      </c>
      <c r="D14" s="25">
        <f>D13-SUM(D15:D27)</f>
        <v>28.95000000000001</v>
      </c>
      <c r="E14" s="25">
        <f>E13-SUM(E15:E27)</f>
        <v>29.53666666666669</v>
      </c>
      <c r="F14" s="25">
        <f>F13-SUM(F15:F27)</f>
        <v>43.618333333333325</v>
      </c>
      <c r="G14" s="26">
        <f>G13-SUM(G15:G27)</f>
        <v>42.259000000000029</v>
      </c>
      <c r="H14" s="28">
        <f t="shared" si="0"/>
        <v>-3.1164265790377788</v>
      </c>
      <c r="I14" s="27">
        <f>IF(OR(OR(G14=0,F14=0),F14=""),"",(F14/E14-1)*100)</f>
        <v>47.675205958695258</v>
      </c>
      <c r="J14" s="28">
        <f t="shared" si="1"/>
        <v>33.669916527013882</v>
      </c>
      <c r="K14" s="27">
        <f t="shared" si="2"/>
        <v>33.820788975128387</v>
      </c>
      <c r="L14" s="18"/>
    </row>
    <row r="15" spans="1:18">
      <c r="A15" s="16"/>
      <c r="B15" s="12" t="s">
        <v>5</v>
      </c>
      <c r="C15" s="109">
        <v>51.427</v>
      </c>
      <c r="D15" s="109">
        <v>28.316999999999997</v>
      </c>
      <c r="E15" s="109">
        <v>37.995666666666665</v>
      </c>
      <c r="F15" s="109">
        <v>38.597333333333331</v>
      </c>
      <c r="G15" s="109">
        <v>38.542000000000002</v>
      </c>
      <c r="H15" s="50">
        <f t="shared" si="0"/>
        <v>-0.14336050849799165</v>
      </c>
      <c r="I15" s="36">
        <f t="shared" ref="I15:I27" si="3">IF(OR(OR(G15=0,F15=0),F15=""),"",(F15/E15-1)*100)</f>
        <v>1.5835139094809048</v>
      </c>
      <c r="J15" s="50">
        <f t="shared" si="1"/>
        <v>30.708391651107885</v>
      </c>
      <c r="K15" s="36">
        <f t="shared" si="2"/>
        <v>29.927605341852175</v>
      </c>
      <c r="L15" s="18"/>
      <c r="N15" s="23" t="s">
        <v>5</v>
      </c>
      <c r="O15" s="34">
        <f>J15</f>
        <v>30.708391651107885</v>
      </c>
      <c r="R15" s="122"/>
    </row>
    <row r="16" spans="1:18">
      <c r="A16" s="16"/>
      <c r="B16" s="11" t="s">
        <v>25</v>
      </c>
      <c r="C16" s="55">
        <v>10.702666666666667</v>
      </c>
      <c r="D16" s="55">
        <v>9.7493333333333343</v>
      </c>
      <c r="E16" s="55">
        <v>12.097333333333333</v>
      </c>
      <c r="F16" s="55">
        <v>17.410333333333334</v>
      </c>
      <c r="G16" s="56">
        <v>13.454666666666668</v>
      </c>
      <c r="H16" s="28">
        <f t="shared" si="0"/>
        <v>-22.720223621986936</v>
      </c>
      <c r="I16" s="27">
        <f t="shared" si="3"/>
        <v>43.918769976854399</v>
      </c>
      <c r="J16" s="28">
        <f t="shared" si="1"/>
        <v>10.720024221241925</v>
      </c>
      <c r="K16" s="27">
        <f t="shared" si="2"/>
        <v>13.499626525237332</v>
      </c>
      <c r="L16" s="18"/>
      <c r="N16" s="23" t="s">
        <v>40</v>
      </c>
      <c r="O16" s="34">
        <f>100-O15</f>
        <v>69.291608348892112</v>
      </c>
    </row>
    <row r="17" spans="1:14">
      <c r="A17" s="16"/>
      <c r="B17" s="11" t="s">
        <v>26</v>
      </c>
      <c r="C17" s="25">
        <v>9.3020000000000014</v>
      </c>
      <c r="D17" s="25">
        <v>5.7956666666666665</v>
      </c>
      <c r="E17" s="25">
        <v>14.831999999999999</v>
      </c>
      <c r="F17" s="25">
        <v>9.8623333333333321</v>
      </c>
      <c r="G17" s="26">
        <v>7.6509999999999989</v>
      </c>
      <c r="H17" s="28">
        <f t="shared" si="0"/>
        <v>-22.422009666407551</v>
      </c>
      <c r="I17" s="27">
        <f t="shared" si="3"/>
        <v>-33.506382596188423</v>
      </c>
      <c r="J17" s="28">
        <f t="shared" si="1"/>
        <v>6.0959448010644595</v>
      </c>
      <c r="K17" s="27">
        <f t="shared" si="2"/>
        <v>7.647057303176215</v>
      </c>
      <c r="L17" s="18"/>
    </row>
    <row r="18" spans="1:14">
      <c r="A18" s="16"/>
      <c r="B18" s="11" t="s">
        <v>21</v>
      </c>
      <c r="C18" s="25">
        <v>3.6323333333333334</v>
      </c>
      <c r="D18" s="25">
        <v>1.8679999999999997</v>
      </c>
      <c r="E18" s="25">
        <v>3.02</v>
      </c>
      <c r="F18" s="25">
        <v>3.0413333333333337</v>
      </c>
      <c r="G18" s="26">
        <v>4.3493333333333339</v>
      </c>
      <c r="H18" s="28">
        <f t="shared" si="0"/>
        <v>43.007452871547571</v>
      </c>
      <c r="I18" s="27">
        <f t="shared" si="3"/>
        <v>0.7064017660044275</v>
      </c>
      <c r="J18" s="28">
        <f t="shared" si="1"/>
        <v>3.4653373312546982</v>
      </c>
      <c r="K18" s="27">
        <f t="shared" si="2"/>
        <v>2.3581894357041877</v>
      </c>
      <c r="L18" s="18"/>
    </row>
    <row r="19" spans="1:14">
      <c r="A19" s="16"/>
      <c r="B19" s="11" t="s">
        <v>24</v>
      </c>
      <c r="C19" s="25">
        <v>3.1096666666666661</v>
      </c>
      <c r="D19" s="25">
        <v>1.8393333333333335</v>
      </c>
      <c r="E19" s="25">
        <v>1.7526666666666664</v>
      </c>
      <c r="F19" s="25">
        <v>2.6656666666666666</v>
      </c>
      <c r="G19" s="26">
        <v>3.840666666666666</v>
      </c>
      <c r="H19" s="28">
        <f t="shared" si="0"/>
        <v>44.079029636113518</v>
      </c>
      <c r="I19" s="27">
        <f t="shared" si="3"/>
        <v>52.092050209205041</v>
      </c>
      <c r="J19" s="28">
        <f t="shared" si="1"/>
        <v>3.0600564631143947</v>
      </c>
      <c r="K19" s="27">
        <f t="shared" si="2"/>
        <v>2.0669049668266535</v>
      </c>
      <c r="L19" s="18"/>
    </row>
    <row r="20" spans="1:14">
      <c r="A20" s="16"/>
      <c r="B20" s="11" t="s">
        <v>27</v>
      </c>
      <c r="C20" s="25">
        <v>5.5896666666666661</v>
      </c>
      <c r="D20" s="25">
        <v>3.4866666666666668</v>
      </c>
      <c r="E20" s="25">
        <v>3.172333333333333</v>
      </c>
      <c r="F20" s="25">
        <v>2.5139999999999998</v>
      </c>
      <c r="G20" s="26">
        <v>3.4489999999999998</v>
      </c>
      <c r="H20" s="28">
        <f t="shared" si="0"/>
        <v>37.191726332537797</v>
      </c>
      <c r="I20" s="27">
        <f t="shared" si="3"/>
        <v>-20.75233792161395</v>
      </c>
      <c r="J20" s="28">
        <f t="shared" si="1"/>
        <v>2.7479955063222223</v>
      </c>
      <c r="K20" s="27">
        <f t="shared" si="2"/>
        <v>1.9493056470934875</v>
      </c>
      <c r="L20" s="18"/>
    </row>
    <row r="21" spans="1:14">
      <c r="A21" s="16"/>
      <c r="B21" s="11" t="s">
        <v>8</v>
      </c>
      <c r="C21" s="25">
        <v>2.4740000000000002</v>
      </c>
      <c r="D21" s="25">
        <v>1.7329999999999999</v>
      </c>
      <c r="E21" s="25">
        <v>2.5593333333333335</v>
      </c>
      <c r="F21" s="25">
        <v>2.9483333333333337</v>
      </c>
      <c r="G21" s="26">
        <v>2.9053333333333335</v>
      </c>
      <c r="H21" s="28">
        <f t="shared" si="0"/>
        <v>-1.4584511023177038</v>
      </c>
      <c r="I21" s="27">
        <f t="shared" si="3"/>
        <v>15.199270643396723</v>
      </c>
      <c r="J21" s="28">
        <f t="shared" si="1"/>
        <v>2.3148283399153855</v>
      </c>
      <c r="K21" s="27">
        <f t="shared" si="2"/>
        <v>2.2860790836040707</v>
      </c>
      <c r="L21" s="18"/>
    </row>
    <row r="22" spans="1:14">
      <c r="A22" s="16"/>
      <c r="B22" s="11" t="s">
        <v>6</v>
      </c>
      <c r="C22" s="25">
        <v>3.7526666666666664</v>
      </c>
      <c r="D22" s="25">
        <v>2.3119999999999998</v>
      </c>
      <c r="E22" s="25">
        <v>1.5123333333333333</v>
      </c>
      <c r="F22" s="25">
        <v>1.69</v>
      </c>
      <c r="G22" s="26">
        <v>1.877</v>
      </c>
      <c r="H22" s="28">
        <f t="shared" si="0"/>
        <v>11.065088757396445</v>
      </c>
      <c r="I22" s="27">
        <f t="shared" si="3"/>
        <v>11.747851002865328</v>
      </c>
      <c r="J22" s="28">
        <f t="shared" si="1"/>
        <v>1.4955023384652977</v>
      </c>
      <c r="K22" s="27">
        <f t="shared" si="2"/>
        <v>1.3103924198838481</v>
      </c>
      <c r="L22" s="18"/>
    </row>
    <row r="23" spans="1:14">
      <c r="A23" s="16"/>
      <c r="B23" s="11" t="s">
        <v>11</v>
      </c>
      <c r="C23" s="25">
        <v>1.425</v>
      </c>
      <c r="D23" s="25">
        <v>0.99533333333333329</v>
      </c>
      <c r="E23" s="25">
        <v>0.93400000000000005</v>
      </c>
      <c r="F23" s="25">
        <v>1.2166666666666668</v>
      </c>
      <c r="G23" s="26">
        <v>1.8226666666666667</v>
      </c>
      <c r="H23" s="28">
        <f t="shared" si="0"/>
        <v>49.808219178082183</v>
      </c>
      <c r="I23" s="27">
        <f t="shared" si="3"/>
        <v>30.264097073518915</v>
      </c>
      <c r="J23" s="28">
        <f t="shared" si="1"/>
        <v>1.4522121802039152</v>
      </c>
      <c r="K23" s="27">
        <f t="shared" si="2"/>
        <v>0.94337915829902297</v>
      </c>
      <c r="L23" s="18"/>
    </row>
    <row r="24" spans="1:14">
      <c r="A24" s="16"/>
      <c r="B24" s="11" t="s">
        <v>23</v>
      </c>
      <c r="C24" s="25">
        <v>1.8186666666666664</v>
      </c>
      <c r="D24" s="25">
        <v>1.1239999999999999</v>
      </c>
      <c r="E24" s="25">
        <v>1.0163333333333331</v>
      </c>
      <c r="F24" s="25">
        <v>1.583</v>
      </c>
      <c r="G24" s="26">
        <v>1.6993333333333334</v>
      </c>
      <c r="H24" s="28">
        <f t="shared" si="0"/>
        <v>7.3489155611707879</v>
      </c>
      <c r="I24" s="27">
        <f t="shared" si="3"/>
        <v>55.755985569039069</v>
      </c>
      <c r="J24" s="28">
        <f t="shared" si="1"/>
        <v>1.3539461767885077</v>
      </c>
      <c r="K24" s="27">
        <f t="shared" si="2"/>
        <v>1.2274267459622079</v>
      </c>
      <c r="L24" s="18"/>
    </row>
    <row r="25" spans="1:14">
      <c r="A25" s="16"/>
      <c r="B25" s="11" t="s">
        <v>20</v>
      </c>
      <c r="C25" s="25">
        <v>1.3306666666666667</v>
      </c>
      <c r="D25" s="25">
        <v>1.851</v>
      </c>
      <c r="E25" s="25">
        <v>1.2623333333333333</v>
      </c>
      <c r="F25" s="25">
        <v>1.181</v>
      </c>
      <c r="G25" s="26">
        <v>1.4566666666666668</v>
      </c>
      <c r="H25" s="28">
        <f t="shared" si="0"/>
        <v>23.341800733841378</v>
      </c>
      <c r="I25" s="27">
        <f t="shared" si="3"/>
        <v>-6.4430947979931315</v>
      </c>
      <c r="J25" s="28">
        <f t="shared" si="1"/>
        <v>1.1606011754738681</v>
      </c>
      <c r="K25" s="27">
        <f t="shared" si="2"/>
        <v>0.91572393365847615</v>
      </c>
      <c r="L25" s="18"/>
    </row>
    <row r="26" spans="1:14">
      <c r="A26" s="16"/>
      <c r="B26" s="11" t="s">
        <v>22</v>
      </c>
      <c r="C26" s="25">
        <v>1.6476666666666666</v>
      </c>
      <c r="D26" s="25">
        <v>1.0623333333333334</v>
      </c>
      <c r="E26" s="25">
        <v>1.0883333333333332</v>
      </c>
      <c r="F26" s="25">
        <v>1.7510000000000001</v>
      </c>
      <c r="G26" s="26">
        <v>1.121</v>
      </c>
      <c r="H26" s="28">
        <f t="shared" si="0"/>
        <v>-35.979440319817243</v>
      </c>
      <c r="I26" s="27">
        <f t="shared" si="3"/>
        <v>60.8882082695253</v>
      </c>
      <c r="J26" s="28">
        <f t="shared" si="1"/>
        <v>0.89315829590815055</v>
      </c>
      <c r="K26" s="27">
        <f t="shared" si="2"/>
        <v>1.3576906078204842</v>
      </c>
      <c r="L26" s="18"/>
    </row>
    <row r="27" spans="1:14">
      <c r="A27" s="16"/>
      <c r="B27" s="11" t="s">
        <v>9</v>
      </c>
      <c r="C27" s="25">
        <v>0.97499999999999998</v>
      </c>
      <c r="D27" s="25">
        <v>0.40466666666666667</v>
      </c>
      <c r="E27" s="25">
        <v>0.86299999999999999</v>
      </c>
      <c r="F27" s="25">
        <v>0.88966666666666672</v>
      </c>
      <c r="G27" s="26">
        <v>1.0820000000000001</v>
      </c>
      <c r="H27" s="28">
        <f t="shared" si="0"/>
        <v>21.618583739228182</v>
      </c>
      <c r="I27" s="27">
        <f t="shared" si="3"/>
        <v>3.0899961375048246</v>
      </c>
      <c r="J27" s="28">
        <f t="shared" si="1"/>
        <v>0.86208499212544054</v>
      </c>
      <c r="K27" s="27">
        <f t="shared" si="2"/>
        <v>0.68982985575344979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T30" sqref="T30:U30"/>
      <selection pane="bottomLeft" activeCell="B27" sqref="B27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9" t="s">
        <v>138</v>
      </c>
      <c r="D7" s="189"/>
      <c r="E7" s="189"/>
      <c r="F7" s="189"/>
      <c r="G7" s="189"/>
      <c r="H7" s="189"/>
      <c r="I7" s="189"/>
      <c r="J7" s="189"/>
      <c r="K7" s="189"/>
      <c r="L7" s="18"/>
    </row>
    <row r="8" spans="1:15">
      <c r="A8" s="16"/>
      <c r="B8" s="10"/>
      <c r="C8" s="186" t="s">
        <v>193</v>
      </c>
      <c r="D8" s="186"/>
      <c r="E8" s="186"/>
      <c r="F8" s="186"/>
      <c r="G8" s="186"/>
      <c r="H8" s="186"/>
      <c r="I8" s="186"/>
      <c r="J8" s="186"/>
      <c r="K8" s="186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7" t="s">
        <v>2</v>
      </c>
      <c r="D10" s="187"/>
      <c r="E10" s="187"/>
      <c r="F10" s="187"/>
      <c r="G10" s="187"/>
      <c r="H10" s="188" t="s">
        <v>1</v>
      </c>
      <c r="I10" s="188" t="s">
        <v>3</v>
      </c>
      <c r="J10" s="188" t="s">
        <v>29</v>
      </c>
      <c r="K10" s="188" t="s">
        <v>30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88"/>
      <c r="I11" s="188"/>
      <c r="J11" s="188"/>
      <c r="K11" s="188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28</v>
      </c>
      <c r="C13" s="26">
        <v>426.72233333333332</v>
      </c>
      <c r="D13" s="26">
        <v>423.50333333333333</v>
      </c>
      <c r="E13" s="26">
        <v>397.44100000000003</v>
      </c>
      <c r="F13" s="26">
        <v>509.92099999999999</v>
      </c>
      <c r="G13" s="26">
        <v>481.20299999999997</v>
      </c>
      <c r="H13" s="28">
        <f t="shared" ref="H13:H27" si="0">IF(OR(OR(G13=0,F13=0),G13=""),"",(G13/F13-1)*100)</f>
        <v>-5.6318527771949007</v>
      </c>
      <c r="I13" s="27">
        <f>IF(OR(OR(G13=0,F13=0),F13=""),"",(F13/E13-1)*100)</f>
        <v>28.301056005797065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31</v>
      </c>
      <c r="C14" s="25">
        <f>C13-SUM(C15:C27)</f>
        <v>221.38733333333332</v>
      </c>
      <c r="D14" s="25">
        <f>D13-SUM(D15:D27)</f>
        <v>242.44399999999999</v>
      </c>
      <c r="E14" s="25">
        <f>E13-SUM(E15:E27)</f>
        <v>204.10133333333337</v>
      </c>
      <c r="F14" s="25">
        <f>F13-SUM(F15:F27)</f>
        <v>281.51366666666667</v>
      </c>
      <c r="G14" s="26">
        <f>G13-SUM(G15:G27)</f>
        <v>259.33966666666669</v>
      </c>
      <c r="H14" s="28">
        <f t="shared" si="0"/>
        <v>-7.8767046241686289</v>
      </c>
      <c r="I14" s="27">
        <f>IF(OR(OR(G14=0,F14=0),F14=""),"",(F14/E14-1)*100)</f>
        <v>37.928381980192817</v>
      </c>
      <c r="J14" s="28">
        <f>IF(G14=0,"",G14/$G$13*100)</f>
        <v>53.89402532126082</v>
      </c>
      <c r="K14" s="27">
        <f t="shared" si="2"/>
        <v>55.2073098904863</v>
      </c>
      <c r="L14" s="18"/>
    </row>
    <row r="15" spans="1:15">
      <c r="A15" s="16"/>
      <c r="B15" s="12" t="s">
        <v>5</v>
      </c>
      <c r="C15" s="109">
        <v>74.598333333333329</v>
      </c>
      <c r="D15" s="109">
        <v>55.098333333333336</v>
      </c>
      <c r="E15" s="109">
        <v>64.087000000000003</v>
      </c>
      <c r="F15" s="109">
        <v>73.566666666666663</v>
      </c>
      <c r="G15" s="109">
        <v>59.548333333333325</v>
      </c>
      <c r="H15" s="50">
        <f t="shared" si="0"/>
        <v>-19.055278658812881</v>
      </c>
      <c r="I15" s="36">
        <f t="shared" ref="I15:I27" si="3">IF(OR(OR(G15=0,F15=0),F15=""),"",(F15/E15-1)*100)</f>
        <v>14.791871466392026</v>
      </c>
      <c r="J15" s="50">
        <f>IF(G15=0,"",G15/$G$13*100)</f>
        <v>12.37488821419096</v>
      </c>
      <c r="K15" s="36">
        <f t="shared" si="2"/>
        <v>14.427071382952782</v>
      </c>
      <c r="L15" s="18"/>
      <c r="N15" s="23" t="s">
        <v>5</v>
      </c>
      <c r="O15" s="34">
        <f>J15</f>
        <v>12.37488821419096</v>
      </c>
    </row>
    <row r="16" spans="1:15">
      <c r="A16" s="16"/>
      <c r="B16" s="11" t="s">
        <v>25</v>
      </c>
      <c r="C16" s="55">
        <v>27.803666666666668</v>
      </c>
      <c r="D16" s="55">
        <v>32.354666666666667</v>
      </c>
      <c r="E16" s="55">
        <v>28.907</v>
      </c>
      <c r="F16" s="55">
        <v>37.169000000000004</v>
      </c>
      <c r="G16" s="56">
        <v>43.825333333333333</v>
      </c>
      <c r="H16" s="28">
        <f t="shared" si="0"/>
        <v>17.908292752921319</v>
      </c>
      <c r="I16" s="27">
        <f t="shared" si="3"/>
        <v>28.581312484865261</v>
      </c>
      <c r="J16" s="28">
        <f t="shared" si="1"/>
        <v>9.1074522256372745</v>
      </c>
      <c r="K16" s="27">
        <f t="shared" si="2"/>
        <v>7.2891683221518635</v>
      </c>
      <c r="L16" s="18"/>
      <c r="N16" s="23" t="s">
        <v>40</v>
      </c>
      <c r="O16" s="34">
        <f>100-O15</f>
        <v>87.62511178580904</v>
      </c>
    </row>
    <row r="17" spans="1:14">
      <c r="A17" s="16"/>
      <c r="B17" s="11" t="s">
        <v>26</v>
      </c>
      <c r="C17" s="25">
        <v>21.746666666666666</v>
      </c>
      <c r="D17" s="25">
        <v>22.541333333333338</v>
      </c>
      <c r="E17" s="25">
        <v>29.395333333333337</v>
      </c>
      <c r="F17" s="25">
        <v>29.542666666666666</v>
      </c>
      <c r="G17" s="26">
        <v>32.659666666666659</v>
      </c>
      <c r="H17" s="28">
        <f t="shared" si="0"/>
        <v>10.550841720449489</v>
      </c>
      <c r="I17" s="27">
        <f t="shared" si="3"/>
        <v>0.50121334452180033</v>
      </c>
      <c r="J17" s="28">
        <f t="shared" si="1"/>
        <v>6.7870870852149014</v>
      </c>
      <c r="K17" s="27">
        <f t="shared" si="2"/>
        <v>5.7935771750264582</v>
      </c>
      <c r="L17" s="18"/>
    </row>
    <row r="18" spans="1:14">
      <c r="A18" s="16"/>
      <c r="B18" s="11" t="s">
        <v>27</v>
      </c>
      <c r="C18" s="25">
        <v>22.759</v>
      </c>
      <c r="D18" s="25">
        <v>14.440333333333333</v>
      </c>
      <c r="E18" s="25">
        <v>14.681666666666667</v>
      </c>
      <c r="F18" s="25">
        <v>15.7</v>
      </c>
      <c r="G18" s="26">
        <v>16.533333333333331</v>
      </c>
      <c r="H18" s="28">
        <f t="shared" si="0"/>
        <v>5.3078556263269627</v>
      </c>
      <c r="I18" s="27">
        <f t="shared" si="3"/>
        <v>6.9360880917243684</v>
      </c>
      <c r="J18" s="28">
        <f t="shared" si="1"/>
        <v>3.43583338701823</v>
      </c>
      <c r="K18" s="27">
        <f t="shared" si="2"/>
        <v>3.0789083014819942</v>
      </c>
      <c r="L18" s="18"/>
    </row>
    <row r="19" spans="1:14">
      <c r="A19" s="16"/>
      <c r="B19" s="11" t="s">
        <v>21</v>
      </c>
      <c r="C19" s="25">
        <v>8.2613333333333347</v>
      </c>
      <c r="D19" s="25">
        <v>7.1093333333333328</v>
      </c>
      <c r="E19" s="25">
        <v>5.4816666666666665</v>
      </c>
      <c r="F19" s="25">
        <v>7.4843333333333346</v>
      </c>
      <c r="G19" s="26">
        <v>11.895666666666665</v>
      </c>
      <c r="H19" s="28">
        <f t="shared" si="0"/>
        <v>58.940898766311811</v>
      </c>
      <c r="I19" s="27">
        <f t="shared" si="3"/>
        <v>36.533900881726986</v>
      </c>
      <c r="J19" s="28">
        <f t="shared" si="1"/>
        <v>2.4720682677927335</v>
      </c>
      <c r="K19" s="27">
        <f t="shared" si="2"/>
        <v>1.4677436962457586</v>
      </c>
      <c r="L19" s="18"/>
    </row>
    <row r="20" spans="1:14">
      <c r="A20" s="16"/>
      <c r="B20" s="11" t="s">
        <v>8</v>
      </c>
      <c r="C20" s="25">
        <v>10.224333333333332</v>
      </c>
      <c r="D20" s="25">
        <v>8.7543333333333333</v>
      </c>
      <c r="E20" s="25">
        <v>10.457333333333333</v>
      </c>
      <c r="F20" s="25">
        <v>8.113999999999999</v>
      </c>
      <c r="G20" s="26">
        <v>10.869</v>
      </c>
      <c r="H20" s="28">
        <f t="shared" si="0"/>
        <v>33.953660340152837</v>
      </c>
      <c r="I20" s="27">
        <f t="shared" si="3"/>
        <v>-22.408517149050112</v>
      </c>
      <c r="J20" s="28">
        <f t="shared" si="1"/>
        <v>2.2587140977924078</v>
      </c>
      <c r="K20" s="27">
        <f t="shared" si="2"/>
        <v>1.5912268763200572</v>
      </c>
      <c r="L20" s="18"/>
    </row>
    <row r="21" spans="1:14">
      <c r="A21" s="16"/>
      <c r="B21" s="11" t="s">
        <v>24</v>
      </c>
      <c r="C21" s="25">
        <v>5.4670000000000014</v>
      </c>
      <c r="D21" s="25">
        <v>5.8270000000000008</v>
      </c>
      <c r="E21" s="25">
        <v>7.6176666666666657</v>
      </c>
      <c r="F21" s="25">
        <v>11.845333333333334</v>
      </c>
      <c r="G21" s="26">
        <v>9.2100000000000009</v>
      </c>
      <c r="H21" s="28">
        <f t="shared" si="0"/>
        <v>-22.247861323728046</v>
      </c>
      <c r="I21" s="27">
        <f t="shared" si="3"/>
        <v>55.498184045858359</v>
      </c>
      <c r="J21" s="28">
        <f t="shared" si="1"/>
        <v>1.9139531549055184</v>
      </c>
      <c r="K21" s="27">
        <f t="shared" si="2"/>
        <v>2.3229742123453114</v>
      </c>
      <c r="L21" s="18"/>
    </row>
    <row r="22" spans="1:14">
      <c r="A22" s="16"/>
      <c r="B22" s="11" t="s">
        <v>22</v>
      </c>
      <c r="C22" s="25">
        <v>6.0786666666666669</v>
      </c>
      <c r="D22" s="25">
        <v>5.5053333333333336</v>
      </c>
      <c r="E22" s="25">
        <v>5.8626666666666667</v>
      </c>
      <c r="F22" s="25">
        <v>7.541666666666667</v>
      </c>
      <c r="G22" s="26">
        <v>8.3463333333333338</v>
      </c>
      <c r="H22" s="28">
        <f t="shared" si="0"/>
        <v>10.669613259668509</v>
      </c>
      <c r="I22" s="27">
        <f t="shared" si="3"/>
        <v>28.638844666818297</v>
      </c>
      <c r="J22" s="28">
        <f t="shared" si="1"/>
        <v>1.734472422934465</v>
      </c>
      <c r="K22" s="27">
        <f t="shared" si="2"/>
        <v>1.4789872679624232</v>
      </c>
      <c r="L22" s="18"/>
    </row>
    <row r="23" spans="1:14">
      <c r="A23" s="16"/>
      <c r="B23" s="11" t="s">
        <v>6</v>
      </c>
      <c r="C23" s="25">
        <v>11.965</v>
      </c>
      <c r="D23" s="25">
        <v>11.518666666666666</v>
      </c>
      <c r="E23" s="25">
        <v>8.1966666666666672</v>
      </c>
      <c r="F23" s="25">
        <v>13.045999999999999</v>
      </c>
      <c r="G23" s="26">
        <v>8.1273333333333326</v>
      </c>
      <c r="H23" s="28">
        <f t="shared" si="0"/>
        <v>-37.702488629975981</v>
      </c>
      <c r="I23" s="27">
        <f t="shared" si="3"/>
        <v>59.162261081740517</v>
      </c>
      <c r="J23" s="28">
        <f t="shared" si="1"/>
        <v>1.6889614847233565</v>
      </c>
      <c r="K23" s="27">
        <f t="shared" si="2"/>
        <v>2.5584355223652291</v>
      </c>
      <c r="L23" s="18"/>
    </row>
    <row r="24" spans="1:14">
      <c r="A24" s="16"/>
      <c r="B24" s="11" t="s">
        <v>11</v>
      </c>
      <c r="C24" s="25">
        <v>4.4756666666666662</v>
      </c>
      <c r="D24" s="25">
        <v>4.6003333333333325</v>
      </c>
      <c r="E24" s="25">
        <v>4.4993333333333334</v>
      </c>
      <c r="F24" s="25">
        <v>7.6826666666666661</v>
      </c>
      <c r="G24" s="26">
        <v>6.3433333333333337</v>
      </c>
      <c r="H24" s="28">
        <f t="shared" si="0"/>
        <v>-17.433182922596313</v>
      </c>
      <c r="I24" s="27">
        <f t="shared" si="3"/>
        <v>70.751222403318991</v>
      </c>
      <c r="J24" s="28">
        <f t="shared" si="1"/>
        <v>1.3182239789305832</v>
      </c>
      <c r="K24" s="27">
        <f t="shared" si="2"/>
        <v>1.5066386100330573</v>
      </c>
      <c r="L24" s="18"/>
    </row>
    <row r="25" spans="1:14">
      <c r="A25" s="16"/>
      <c r="B25" s="11" t="s">
        <v>9</v>
      </c>
      <c r="C25" s="25">
        <v>3.7743333333333333</v>
      </c>
      <c r="D25" s="25">
        <v>3.920666666666667</v>
      </c>
      <c r="E25" s="25">
        <v>5.2553333333333336</v>
      </c>
      <c r="F25" s="25">
        <v>6.3326666666666673</v>
      </c>
      <c r="G25" s="26">
        <v>5.5186666666666673</v>
      </c>
      <c r="H25" s="28">
        <f t="shared" si="0"/>
        <v>-12.853984629961046</v>
      </c>
      <c r="I25" s="27">
        <f t="shared" si="3"/>
        <v>20.499809717112782</v>
      </c>
      <c r="J25" s="28">
        <f t="shared" si="1"/>
        <v>1.146847934586166</v>
      </c>
      <c r="K25" s="27">
        <f t="shared" si="2"/>
        <v>1.2418917178674085</v>
      </c>
      <c r="L25" s="18"/>
    </row>
    <row r="26" spans="1:14">
      <c r="A26" s="16"/>
      <c r="B26" s="11" t="s">
        <v>23</v>
      </c>
      <c r="C26" s="25">
        <v>5.0426666666666664</v>
      </c>
      <c r="D26" s="25">
        <v>5.2583333333333337</v>
      </c>
      <c r="E26" s="25">
        <v>4.6903333333333332</v>
      </c>
      <c r="F26" s="25">
        <v>6.7903333333333329</v>
      </c>
      <c r="G26" s="26">
        <v>4.8153333333333341</v>
      </c>
      <c r="H26" s="28">
        <f t="shared" si="0"/>
        <v>-29.085464631093206</v>
      </c>
      <c r="I26" s="27">
        <f t="shared" si="3"/>
        <v>44.772937246819701</v>
      </c>
      <c r="J26" s="28">
        <f t="shared" si="1"/>
        <v>1.0006864739690597</v>
      </c>
      <c r="K26" s="27">
        <f t="shared" si="2"/>
        <v>1.3316441827917134</v>
      </c>
      <c r="L26" s="18"/>
    </row>
    <row r="27" spans="1:14">
      <c r="A27" s="16"/>
      <c r="B27" s="11" t="s">
        <v>20</v>
      </c>
      <c r="C27" s="25">
        <v>3.1383333333333332</v>
      </c>
      <c r="D27" s="25">
        <v>4.1306666666666665</v>
      </c>
      <c r="E27" s="25">
        <v>4.2076666666666673</v>
      </c>
      <c r="F27" s="25">
        <v>3.5920000000000001</v>
      </c>
      <c r="G27" s="26">
        <v>4.1710000000000003</v>
      </c>
      <c r="H27" s="28">
        <f t="shared" si="0"/>
        <v>16.119153674832965</v>
      </c>
      <c r="I27" s="27">
        <f t="shared" si="3"/>
        <v>-14.632020914204247</v>
      </c>
      <c r="J27" s="28">
        <f t="shared" si="1"/>
        <v>0.86678595104353051</v>
      </c>
      <c r="K27" s="27">
        <f t="shared" si="2"/>
        <v>0.70442284196963845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110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108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186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74</vt:i4>
      </vt:variant>
    </vt:vector>
  </HeadingPairs>
  <TitlesOfParts>
    <vt:vector size="148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Índice!Área_de_impresión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2010-11-02T16:34:40Z</cp:lastPrinted>
  <dcterms:created xsi:type="dcterms:W3CDTF">2009-04-02T15:53:30Z</dcterms:created>
  <dcterms:modified xsi:type="dcterms:W3CDTF">2010-12-29T18:18:42Z</dcterms:modified>
</cp:coreProperties>
</file>