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asalariado'!$A$1:$L$46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Agua'!$A$1:$L$46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asalariados'!$A$1:$L$45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_xlnm.Database" localSheetId="32">[2]BASE!#REF!</definedName>
    <definedName name="_xlnm.Database" localSheetId="33">[2]BASE!#REF!</definedName>
    <definedName name="_xlnm.Database" localSheetId="27">[2]BASE!#REF!</definedName>
    <definedName name="_xlnm.Database" localSheetId="23">[2]BASE!#REF!</definedName>
    <definedName name="_xlnm.Database" localSheetId="28">[2]BASE!#REF!</definedName>
    <definedName name="_xlnm.Database" localSheetId="29">[2]BASE!#REF!</definedName>
    <definedName name="_xlnm.Database" localSheetId="24">[2]BASE!#REF!</definedName>
    <definedName name="_xlnm.Database" localSheetId="56">[2]BASE!#REF!</definedName>
    <definedName name="_xlnm.Database" localSheetId="16">[2]BASE!#REF!</definedName>
    <definedName name="_xlnm.Database" localSheetId="31">[2]BASE!#REF!</definedName>
    <definedName name="_xlnm.Database" localSheetId="71">[2]BASE!#REF!</definedName>
    <definedName name="_xlnm.Database" localSheetId="63">[2]BASE!#REF!</definedName>
    <definedName name="_xlnm.Database" localSheetId="72">[2]BASE!#REF!</definedName>
    <definedName name="_xlnm.Database" localSheetId="59">[2]BASE!#REF!</definedName>
    <definedName name="_xlnm.Database" localSheetId="64">[2]BASE!#REF!</definedName>
    <definedName name="_xlnm.Database" localSheetId="51">[2]BASE!#REF!</definedName>
    <definedName name="_xlnm.Database" localSheetId="62">[2]BASE!#REF!</definedName>
    <definedName name="_xlnm.Database" localSheetId="69">[2]BASE!#REF!</definedName>
    <definedName name="_xlnm.Database" localSheetId="68">[2]BASE!#REF!</definedName>
    <definedName name="_xlnm.Database" localSheetId="55">[2]BASE!#REF!</definedName>
    <definedName name="_xlnm.Database" localSheetId="38">[2]BASE!#REF!</definedName>
    <definedName name="_xlnm.Database" localSheetId="22">[2]BASE!#REF!</definedName>
    <definedName name="_xlnm.Database" localSheetId="45">[2]BASE!#REF!</definedName>
    <definedName name="_xlnm.Database" localSheetId="36">[2]BASE!#REF!</definedName>
    <definedName name="_xlnm.Database" localSheetId="37">[2]BASE!#REF!</definedName>
    <definedName name="_xlnm.Database" localSheetId="46">[2]BASE!#REF!</definedName>
    <definedName name="_xlnm.Database" localSheetId="35">[2]BASE!#REF!</definedName>
    <definedName name="_xlnm.Database" localSheetId="11">[2]BASE!#REF!</definedName>
    <definedName name="_xlnm.Database" localSheetId="12">[2]BASE!#REF!</definedName>
    <definedName name="_xlnm.Database" localSheetId="15">[2]BASE!#REF!</definedName>
    <definedName name="_xlnm.Database" localSheetId="52">[2]BASE!#REF!</definedName>
    <definedName name="_xlnm.Database" localSheetId="65">[2]BASE!#REF!</definedName>
    <definedName name="_xlnm.Database" localSheetId="25">[2]BASE!#REF!</definedName>
    <definedName name="_xlnm.Database" localSheetId="44">[2]BASE!#REF!</definedName>
    <definedName name="_xlnm.Database" localSheetId="0">[2]BASE!#REF!</definedName>
    <definedName name="_xlnm.Database" localSheetId="66">[2]BASE!#REF!</definedName>
    <definedName name="_xlnm.Database" localSheetId="53">[2]BASE!#REF!</definedName>
    <definedName name="_xlnm.Database" localSheetId="10">[2]BASE!#REF!</definedName>
    <definedName name="_xlnm.Database" localSheetId="14">[2]BASE!#REF!</definedName>
    <definedName name="_xlnm.Database" localSheetId="58">[2]BASE!#REF!</definedName>
    <definedName name="_xlnm.Database" localSheetId="42">[2]BASE!#REF!</definedName>
    <definedName name="_xlnm.Database" localSheetId="2">[2]BASE!#REF!</definedName>
    <definedName name="_xlnm.Database" localSheetId="17">[2]BASE!#REF!</definedName>
    <definedName name="_xlnm.Database" localSheetId="50">[2]BASE!#REF!</definedName>
    <definedName name="_xlnm.Database" localSheetId="21">[2]BASE!#REF!</definedName>
    <definedName name="_xlnm.Database" localSheetId="43">[2]BASE!#REF!</definedName>
    <definedName name="_xlnm.Database" localSheetId="39">[2]BASE!#REF!</definedName>
    <definedName name="_xlnm.Database" localSheetId="61">[2]BASE!#REF!</definedName>
    <definedName name="_xlnm.Database" localSheetId="20">[2]BASE!#REF!</definedName>
    <definedName name="_xlnm.Database" localSheetId="3">[2]BASE!#REF!</definedName>
    <definedName name="_xlnm.Database" localSheetId="18">[2]BASE!#REF!</definedName>
    <definedName name="_xlnm.Database" localSheetId="49">[2]BASE!#REF!</definedName>
    <definedName name="_xlnm.Database" localSheetId="60">[2]BASE!#REF!</definedName>
    <definedName name="_xlnm.Database" localSheetId="73">[2]BASE!#REF!</definedName>
    <definedName name="_xlnm.Database" localSheetId="30">[2]BASE!#REF!</definedName>
    <definedName name="_xlnm.Database" localSheetId="26">[2]BASE!#REF!</definedName>
    <definedName name="_xlnm.Database" localSheetId="54">[2]BASE!#REF!</definedName>
    <definedName name="_xlnm.Database" localSheetId="67">[2]BASE!#REF!</definedName>
    <definedName name="_xlnm.Database" localSheetId="6">[2]BASE!#REF!</definedName>
    <definedName name="_xlnm.Database" localSheetId="7">[2]BASE!#REF!</definedName>
    <definedName name="_xlnm.Database" localSheetId="8">[2]BASE!#REF!</definedName>
    <definedName name="_xlnm.Database" localSheetId="48">[2]BASE!#REF!</definedName>
    <definedName name="_xlnm.Database" localSheetId="47">[2]BASE!#REF!</definedName>
    <definedName name="_xlnm.Database" localSheetId="5">[2]BASE!#REF!</definedName>
    <definedName name="_xlnm.Database" localSheetId="13">[2]BASE!#REF!</definedName>
    <definedName name="_xlnm.Database" localSheetId="9">[2]BASE!#REF!</definedName>
    <definedName name="_xlnm.Database" localSheetId="1">[2]BASE!#REF!</definedName>
    <definedName name="_xlnm.Database" localSheetId="4">[2]BASE!#REF!</definedName>
    <definedName name="_xlnm.Database" localSheetId="34">[2]BASE!#REF!</definedName>
    <definedName name="_xlnm.Database" localSheetId="40">[2]BASE!#REF!</definedName>
    <definedName name="_xlnm.Database" localSheetId="41">[2]BASE!#REF!</definedName>
    <definedName name="_xlnm.Database" localSheetId="57">[2]BASE!#REF!</definedName>
    <definedName name="_xlnm.Database" localSheetId="70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5" i="85"/>
  <c r="I21" i="84"/>
  <c r="I23"/>
  <c r="I20" i="82"/>
  <c r="O15"/>
  <c r="O16" i="80"/>
  <c r="J19"/>
  <c r="J27"/>
  <c r="J26"/>
  <c r="J25"/>
  <c r="J24"/>
  <c r="J23"/>
  <c r="J22"/>
  <c r="J21"/>
  <c r="J20"/>
  <c r="I27"/>
  <c r="I26"/>
  <c r="I25"/>
  <c r="I24"/>
  <c r="I23"/>
  <c r="I22"/>
  <c r="I21"/>
  <c r="I20"/>
  <c r="I19"/>
  <c r="I18"/>
  <c r="I17"/>
  <c r="H27"/>
  <c r="H26"/>
  <c r="H25"/>
  <c r="H24"/>
  <c r="H23"/>
  <c r="H22"/>
  <c r="H21"/>
  <c r="H20"/>
  <c r="H19"/>
  <c r="H18"/>
  <c r="H17"/>
  <c r="O15" i="71"/>
  <c r="I27" i="67"/>
  <c r="O16" i="55"/>
  <c r="M13" i="64"/>
  <c r="M14"/>
  <c r="M15"/>
  <c r="M16"/>
  <c r="M17"/>
  <c r="M18"/>
  <c r="M19"/>
  <c r="M20"/>
  <c r="M21"/>
  <c r="M22"/>
  <c r="M23"/>
  <c r="L13"/>
  <c r="I13" s="1"/>
  <c r="N15" i="35"/>
  <c r="K27" i="84" l="1"/>
  <c r="J27"/>
  <c r="I27"/>
  <c r="H27"/>
  <c r="K26"/>
  <c r="J26"/>
  <c r="I26"/>
  <c r="H26"/>
  <c r="K25"/>
  <c r="J25"/>
  <c r="I25"/>
  <c r="H25"/>
  <c r="K24"/>
  <c r="J24"/>
  <c r="I24"/>
  <c r="H24"/>
  <c r="K23"/>
  <c r="J23"/>
  <c r="H23"/>
  <c r="K22"/>
  <c r="J22"/>
  <c r="H22"/>
  <c r="K21"/>
  <c r="J21"/>
  <c r="H21"/>
  <c r="K20"/>
  <c r="J20"/>
  <c r="I20"/>
  <c r="H20"/>
  <c r="K19"/>
  <c r="J19"/>
  <c r="I19"/>
  <c r="H19"/>
  <c r="K18"/>
  <c r="J18"/>
  <c r="I18"/>
  <c r="H18"/>
  <c r="I15"/>
  <c r="K27" i="8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I18"/>
  <c r="H18"/>
  <c r="K17"/>
  <c r="J17"/>
  <c r="I17"/>
  <c r="H17"/>
  <c r="K16"/>
  <c r="J16"/>
  <c r="H16"/>
  <c r="K15"/>
  <c r="J15"/>
  <c r="I15"/>
  <c r="H15"/>
  <c r="K26" i="81"/>
  <c r="J26"/>
  <c r="I26"/>
  <c r="H26"/>
  <c r="K27" i="80"/>
  <c r="K26"/>
  <c r="K25"/>
  <c r="K24"/>
  <c r="K23"/>
  <c r="K22"/>
  <c r="K21"/>
  <c r="K20"/>
  <c r="K19"/>
  <c r="K18"/>
  <c r="J18"/>
  <c r="K17"/>
  <c r="J17"/>
  <c r="K16"/>
  <c r="J16"/>
  <c r="H16"/>
  <c r="K15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K23" i="56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27"/>
  <c r="J27"/>
  <c r="I27"/>
  <c r="H27"/>
  <c r="K26"/>
  <c r="J26"/>
  <c r="I26"/>
  <c r="H26"/>
  <c r="K25"/>
  <c r="J25"/>
  <c r="H25"/>
  <c r="G21" i="61"/>
  <c r="G22"/>
  <c r="I25" i="54"/>
  <c r="K27" i="55"/>
  <c r="J27"/>
  <c r="I27"/>
  <c r="H27"/>
  <c r="K26"/>
  <c r="J26"/>
  <c r="I26"/>
  <c r="H26"/>
  <c r="I17"/>
  <c r="I19"/>
  <c r="F49" i="17"/>
  <c r="G14" i="65"/>
  <c r="F14"/>
  <c r="E14"/>
  <c r="D14"/>
  <c r="C14"/>
  <c r="N13"/>
  <c r="J27"/>
  <c r="J26"/>
  <c r="J25"/>
  <c r="J24"/>
  <c r="J23"/>
  <c r="J22"/>
  <c r="J21"/>
  <c r="J20"/>
  <c r="J19"/>
  <c r="J18"/>
  <c r="J17"/>
  <c r="J16"/>
  <c r="J15"/>
  <c r="O15" s="1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I22" i="65" l="1"/>
  <c r="K18" i="56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E14"/>
  <c r="D14"/>
  <c r="C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27" i="65"/>
  <c r="I27"/>
  <c r="H27"/>
  <c r="K26"/>
  <c r="I26"/>
  <c r="H26"/>
  <c r="K25"/>
  <c r="I25"/>
  <c r="H25"/>
  <c r="K24"/>
  <c r="I24"/>
  <c r="H24"/>
  <c r="K23"/>
  <c r="I23"/>
  <c r="H23"/>
  <c r="K22"/>
  <c r="H22"/>
  <c r="K21"/>
  <c r="I21"/>
  <c r="H21"/>
  <c r="K20"/>
  <c r="I20"/>
  <c r="H20"/>
  <c r="K19"/>
  <c r="H19"/>
  <c r="K18"/>
  <c r="I18"/>
  <c r="H18"/>
  <c r="K17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5"/>
  <c r="O16" s="1"/>
  <c r="I15"/>
  <c r="H15"/>
  <c r="K14"/>
  <c r="J14"/>
  <c r="I14"/>
  <c r="H14"/>
  <c r="K13"/>
  <c r="J13"/>
  <c r="I13"/>
  <c r="H13"/>
  <c r="K27" i="67"/>
  <c r="J27"/>
  <c r="H27"/>
  <c r="K26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7" i="84"/>
  <c r="J17"/>
  <c r="I17"/>
  <c r="H17"/>
  <c r="K16"/>
  <c r="J16"/>
  <c r="H16"/>
  <c r="K15"/>
  <c r="J15"/>
  <c r="H15"/>
  <c r="K14"/>
  <c r="J14"/>
  <c r="I14"/>
  <c r="H14"/>
  <c r="K13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6" i="84" l="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35" i="60"/>
  <c r="N34"/>
  <c r="N33"/>
  <c r="N32"/>
  <c r="N30"/>
  <c r="N29"/>
  <c r="N28"/>
  <c r="N27"/>
  <c r="N35" i="59"/>
  <c r="N34"/>
  <c r="N33"/>
  <c r="N32"/>
  <c r="N30"/>
  <c r="N29"/>
  <c r="N28"/>
  <c r="N27"/>
  <c r="N38" i="5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4"/>
  <c r="J24"/>
  <c r="I24"/>
  <c r="H24"/>
  <c r="J18"/>
  <c r="K17"/>
  <c r="J17"/>
  <c r="I17"/>
  <c r="H17"/>
  <c r="K16"/>
  <c r="J16"/>
  <c r="I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<sst xmlns="http://schemas.openxmlformats.org/spreadsheetml/2006/main" count="2444" uniqueCount="197">
  <si>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</si>
  <si>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</si>
  <si>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</si>
  <si>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</si>
  <si>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</si>
  <si>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</si>
  <si>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</si>
  <si>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</si>
  <si>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</si>
  <si>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</si>
  <si>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</si>
  <si>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</si>
  <si>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</si>
  <si>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</si>
  <si>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</si>
  <si>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</si>
  <si>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</si>
  <si>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</si>
  <si>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</si>
  <si>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</si>
  <si>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</si>
  <si>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</si>
  <si>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</si>
  <si>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</si>
  <si>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</si>
  <si>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</si>
  <si>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</si>
  <si>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</si>
  <si>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</si>
  <si>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</si>
  <si>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</si>
  <si>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</si>
  <si>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</si>
  <si>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</si>
  <si>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</si>
  <si>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</si>
  <si>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</si>
  <si>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</si>
  <si>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</si>
  <si>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</si>
  <si>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</si>
  <si>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</si>
  <si>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</si>
  <si>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</si>
  <si>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</si>
  <si>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</si>
  <si>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</si>
  <si>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</si>
  <si>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</si>
  <si>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</si>
  <si>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</si>
  <si>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</si>
  <si>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</si>
  <si>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</si>
  <si>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</si>
  <si>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</si>
  <si>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</si>
  <si>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</si>
  <si>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</si>
  <si>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</si>
  <si>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</si>
  <si>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</si>
  <si>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</si>
  <si>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</si>
  <si>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</si>
  <si>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</si>
  <si>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</si>
  <si>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</si>
  <si>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</si>
  <si>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</si>
  <si>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</si>
  <si>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</si>
  <si>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</si>
  <si>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</si>
  <si>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</si>
  <si>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</si>
  <si>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</si>
  <si>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</si>
  <si>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</si>
  <si>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</si>
  <si>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</si>
  <si>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</si>
  <si>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</si>
  <si>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</si>
  <si>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</si>
  <si>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</si>
  <si>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</si>
  <si>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</si>
  <si>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</si>
  <si>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</si>
  <si>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</si>
  <si>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</si>
  <si>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</si>
  <si>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</si>
  <si>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</si>
  <si>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</si>
  <si>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</si>
  <si>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</si>
  <si>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</si>
  <si>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</si>
  <si>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</si>
  <si>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</si>
  <si>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</si>
  <si>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</si>
  <si>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</si>
  <si>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</si>
  <si>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</si>
  <si>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</si>
  <si>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</si>
  <si>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</si>
  <si>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</si>
  <si>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</si>
  <si>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</si>
  <si>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</si>
  <si>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</si>
  <si>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</si>
  <si>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</si>
  <si>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</si>
  <si>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</si>
  <si>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</si>
  <si>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</si>
  <si>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</si>
  <si>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</si>
  <si>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</si>
  <si>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</si>
  <si>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</si>
  <si>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</si>
  <si>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</si>
  <si>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</si>
  <si>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</si>
  <si>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</si>
  <si>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</si>
  <si>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</si>
  <si>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</si>
  <si>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</si>
  <si>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</si>
  <si>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</si>
  <si>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</si>
  <si>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</si>
  <si>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</si>
  <si>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</si>
  <si>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</si>
  <si>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</si>
  <si>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</si>
  <si>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</si>
  <si>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</si>
  <si>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</si>
  <si>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</si>
  <si>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</si>
  <si>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</si>
  <si>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</si>
  <si>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</si>
  <si>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</si>
  <si>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</si>
  <si>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</si>
  <si>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</si>
  <si>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</si>
  <si>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</si>
  <si>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</si>
  <si>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</si>
  <si>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</si>
  <si>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</si>
  <si>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</si>
  <si>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</si>
  <si>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</si>
  <si>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</si>
  <si>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</si>
  <si>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</si>
  <si>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</si>
  <si>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</si>
  <si>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</si>
  <si>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</si>
  <si>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</si>
  <si>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</si>
  <si>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</si>
  <si>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Principales indicadores estadisticos para Bogotá:</t>
  </si>
  <si>
    <t>Principales estadisticas del mercado laboral para Bogotá: tipo de empleo</t>
  </si>
  <si>
    <t xml:space="preserve">                           Pincipales indicadores estadisticos del mercado laboral para Bogotá: Rama de actividad</t>
  </si>
  <si>
    <t>Principales indicadores estadisticos del mercado laboral para Bogotá:</t>
  </si>
  <si>
    <t>Principales indicadores estadisticos del mercado laboral para Bogotá: indicadores Secretaría</t>
  </si>
  <si>
    <t xml:space="preserve">                         Principales indicadores estadisticos del mercado laboral para Bogotá: indicadores Secretaría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</si>
  <si>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</si>
  <si>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</si>
  <si>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</si>
  <si>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incluye a Villa María; Pereira incluye a Dos Quebradas y La Virginia; Medellín incluye a Valle de Aburrá; Cali incluye a Yumbo; y </t>
  </si>
  <si>
    <t xml:space="preserve"> Barranquilla incluye a Soledad</t>
  </si>
  <si>
    <t>Nota: toda variable cuya proporción respecto al total de la PEA sea menor a 10%, tiene un error de muestreo superior a 5%.</t>
  </si>
  <si>
    <t>Fuente: Departamento Administrativo Nacional de Estádistica, Gran Encuesta Integrada de Hogares (GEIH) noviembre 2010.</t>
  </si>
  <si>
    <t>Fuente: Departamento Administrativo Nacional de Estádistica, GEIH noviembre 2010.</t>
  </si>
  <si>
    <t>Tercer trimestre  Argentina, Venezuela y 2009 para China.</t>
  </si>
  <si>
    <t>Fuente: The Economist. Edición impresa 25 de noviembre de 2010.</t>
  </si>
  <si>
    <t>Datos para Septiembre Euro Zona, Japón, Brasil, Chile, Colombia y México, Octubre EEUU, Canadá y Perú.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</si>
  <si>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</si>
  <si>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>, porcentaje %</t>
    </r>
  </si>
  <si>
    <r>
      <t xml:space="preserve">por personas; trimestre movil </t>
    </r>
    <r>
      <rPr>
        <b/>
        <sz val="12"/>
        <color rgb="FF53722D"/>
        <rFont val="Calibri"/>
        <family val="2"/>
        <scheme val="minor"/>
      </rPr>
      <t>agosto-octubre</t>
    </r>
    <r>
      <rPr>
        <b/>
        <sz val="12"/>
        <rFont val="Calibri"/>
        <family val="2"/>
        <scheme val="minor"/>
      </rPr>
      <t xml:space="preserve">, miles de personas </t>
    </r>
  </si>
  <si>
    <t>BarranquillaSoledad</t>
  </si>
  <si>
    <t xml:space="preserve">Manizales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</si>
</sst>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20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2" fillId="3" borderId="11" xfId="2" applyNumberFormat="1" applyFont="1" applyFill="1" applyBorder="1" applyAlignment="1">
      <alignment horizontal="right" vertical="center"/>
    </xf>
    <xf numFmtId="167" fontId="17" fillId="2" borderId="11" xfId="2" applyNumberFormat="1" applyFont="1" applyFill="1" applyBorder="1" applyAlignment="1">
      <alignment horizontal="right"/>
    </xf>
    <xf numFmtId="167" fontId="17" fillId="2" borderId="11" xfId="2" applyNumberFormat="1" applyFont="1" applyFill="1" applyBorder="1" applyAlignment="1">
      <alignment horizontal="right" vertical="center"/>
    </xf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67" fontId="12" fillId="2" borderId="11" xfId="1" applyNumberFormat="1" applyFont="1" applyFill="1" applyBorder="1" applyAlignment="1">
      <alignment horizontal="right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7" fontId="2" fillId="3" borderId="11" xfId="1" applyNumberFormat="1" applyFont="1" applyFill="1" applyBorder="1" applyAlignment="1">
      <alignment horizontal="right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1" fontId="14" fillId="3" borderId="11" xfId="1" applyNumberFormat="1" applyFont="1" applyFill="1" applyBorder="1" applyAlignment="1">
      <alignment horizont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3" fontId="11" fillId="2" borderId="2" xfId="2" applyNumberFormat="1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13"/>
          <c:w val="0.82021562265348757"/>
          <c:h val="0.54467662231877556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63.564243455245261</c:v>
                </c:pt>
                <c:pt idx="1">
                  <c:v>64.077019589868144</c:v>
                </c:pt>
                <c:pt idx="2">
                  <c:v>65.687805642611295</c:v>
                </c:pt>
                <c:pt idx="3">
                  <c:v>66.437320774652846</c:v>
                </c:pt>
                <c:pt idx="4">
                  <c:v>69.312914490901036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56.418204303260545</c:v>
                </c:pt>
                <c:pt idx="1">
                  <c:v>57.65135658964283</c:v>
                </c:pt>
                <c:pt idx="2">
                  <c:v>59.029989156808313</c:v>
                </c:pt>
                <c:pt idx="3">
                  <c:v>58.944529837297921</c:v>
                </c:pt>
                <c:pt idx="4">
                  <c:v>62.977410798875702</c:v>
                </c:pt>
              </c:numCache>
            </c:numRef>
          </c:val>
        </c:ser>
        <c:marker val="1"/>
        <c:axId val="150391040"/>
        <c:axId val="153612288"/>
      </c:lineChart>
      <c:catAx>
        <c:axId val="150391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53612288"/>
        <c:crosses val="autoZero"/>
        <c:auto val="1"/>
        <c:lblAlgn val="ctr"/>
        <c:lblOffset val="100"/>
      </c:catAx>
      <c:valAx>
        <c:axId val="153612288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503910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07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05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11.242250202847281</c:v>
                </c:pt>
                <c:pt idx="1">
                  <c:v>10.02803039428716</c:v>
                </c:pt>
                <c:pt idx="2">
                  <c:v>10.135552941063683</c:v>
                </c:pt>
                <c:pt idx="3">
                  <c:v>11.277993409789694</c:v>
                </c:pt>
                <c:pt idx="4">
                  <c:v>9.1404456963850009</c:v>
                </c:pt>
              </c:numCache>
            </c:numRef>
          </c:val>
        </c:ser>
        <c:marker val="1"/>
        <c:axId val="179880320"/>
        <c:axId val="179881856"/>
      </c:lineChart>
      <c:catAx>
        <c:axId val="179880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79881856"/>
        <c:crosses val="autoZero"/>
        <c:auto val="1"/>
        <c:lblAlgn val="ctr"/>
        <c:lblOffset val="100"/>
      </c:catAx>
      <c:valAx>
        <c:axId val="179881856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79880320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649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77.779522922356819</c:v>
                </c:pt>
                <c:pt idx="1">
                  <c:v>78.149362984895916</c:v>
                </c:pt>
                <c:pt idx="2">
                  <c:v>78.547138283278159</c:v>
                </c:pt>
                <c:pt idx="3">
                  <c:v>79.019071204550258</c:v>
                </c:pt>
                <c:pt idx="4">
                  <c:v>79.438806613162328</c:v>
                </c:pt>
                <c:pt idx="5">
                  <c:v>79.830102249500186</c:v>
                </c:pt>
                <c:pt idx="6">
                  <c:v>80.19130082348579</c:v>
                </c:pt>
                <c:pt idx="7">
                  <c:v>80.517816640323005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75.869348916355179</c:v>
                </c:pt>
                <c:pt idx="1">
                  <c:v>76.284067455987113</c:v>
                </c:pt>
                <c:pt idx="2">
                  <c:v>76.697907448845797</c:v>
                </c:pt>
                <c:pt idx="3">
                  <c:v>77.096575133807548</c:v>
                </c:pt>
                <c:pt idx="4">
                  <c:v>77.498647610246351</c:v>
                </c:pt>
                <c:pt idx="5">
                  <c:v>77.889461684530872</c:v>
                </c:pt>
                <c:pt idx="6">
                  <c:v>78.26056989171768</c:v>
                </c:pt>
                <c:pt idx="7">
                  <c:v>78.574325406948617</c:v>
                </c:pt>
              </c:numCache>
            </c:numRef>
          </c:val>
        </c:ser>
        <c:marker val="1"/>
        <c:axId val="180043136"/>
        <c:axId val="180077696"/>
      </c:lineChart>
      <c:catAx>
        <c:axId val="180043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0077696"/>
        <c:crosses val="autoZero"/>
        <c:auto val="1"/>
        <c:lblAlgn val="ctr"/>
        <c:lblOffset val="100"/>
      </c:catAx>
      <c:valAx>
        <c:axId val="18007769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004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018"/>
          <c:w val="0.171443936660278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058"/>
          <c:w val="0.90275170481134137"/>
          <c:h val="0.62367124600403256"/>
        </c:manualLayout>
      </c:layout>
      <c:lineChart>
        <c:grouping val="standard"/>
        <c:ser>
          <c:idx val="0"/>
          <c:order val="0"/>
          <c:tx>
            <c:strRef>
              <c:f>'Tasa global de participación'!$B$15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participación'!$C$15:$J$15</c:f>
              <c:numCache>
                <c:formatCode>#,##0.0</c:formatCode>
                <c:ptCount val="8"/>
                <c:pt idx="0">
                  <c:v>69.14560758185192</c:v>
                </c:pt>
                <c:pt idx="1">
                  <c:v>65.436603378324207</c:v>
                </c:pt>
                <c:pt idx="2">
                  <c:v>67.019203084840868</c:v>
                </c:pt>
                <c:pt idx="3">
                  <c:v>63.564243455245261</c:v>
                </c:pt>
                <c:pt idx="4">
                  <c:v>64.077019589868144</c:v>
                </c:pt>
                <c:pt idx="5">
                  <c:v>65.687805642611295</c:v>
                </c:pt>
                <c:pt idx="6">
                  <c:v>66.437320774652846</c:v>
                </c:pt>
                <c:pt idx="7">
                  <c:v>69.312914490901036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63.807780245524334</c:v>
                </c:pt>
                <c:pt idx="1">
                  <c:v>60.970224403019976</c:v>
                </c:pt>
                <c:pt idx="2">
                  <c:v>60.705052338827748</c:v>
                </c:pt>
                <c:pt idx="3">
                  <c:v>57.825771411847967</c:v>
                </c:pt>
                <c:pt idx="4">
                  <c:v>58.821194131970131</c:v>
                </c:pt>
                <c:pt idx="5">
                  <c:v>58.380433357049945</c:v>
                </c:pt>
                <c:pt idx="6">
                  <c:v>61.680688052762136</c:v>
                </c:pt>
                <c:pt idx="7">
                  <c:v>63.223451691491242</c:v>
                </c:pt>
              </c:numCache>
            </c:numRef>
          </c:val>
        </c:ser>
        <c:marker val="1"/>
        <c:axId val="183415168"/>
        <c:axId val="183417472"/>
      </c:lineChart>
      <c:catAx>
        <c:axId val="18341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417472"/>
        <c:crosses val="autoZero"/>
        <c:auto val="1"/>
        <c:lblAlgn val="ctr"/>
        <c:lblOffset val="100"/>
      </c:catAx>
      <c:valAx>
        <c:axId val="18341747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41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69"/>
          <c:y val="0.19438979675279283"/>
          <c:w val="0.171443936660278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777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8987"/>
          <c:w val="0.90275170481134137"/>
          <c:h val="0.66762575661250301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58.21955133526189</c:v>
                </c:pt>
                <c:pt idx="1">
                  <c:v>56.341421296175312</c:v>
                </c:pt>
                <c:pt idx="2">
                  <c:v>58.772584412714622</c:v>
                </c:pt>
                <c:pt idx="3">
                  <c:v>56.418204303260545</c:v>
                </c:pt>
                <c:pt idx="4">
                  <c:v>57.65135658964283</c:v>
                </c:pt>
                <c:pt idx="5">
                  <c:v>59.029989156808313</c:v>
                </c:pt>
                <c:pt idx="6">
                  <c:v>58.944529837297921</c:v>
                </c:pt>
                <c:pt idx="7">
                  <c:v>62.977410798875702</c:v>
                </c:pt>
              </c:numCache>
            </c:numRef>
          </c:val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ocupación'!$C$21:$J$21</c:f>
              <c:numCache>
                <c:formatCode>#,##0.0</c:formatCode>
                <c:ptCount val="8"/>
                <c:pt idx="0">
                  <c:v>54.777589917733216</c:v>
                </c:pt>
                <c:pt idx="1">
                  <c:v>53.21043854426398</c:v>
                </c:pt>
                <c:pt idx="2">
                  <c:v>54.056144886150769</c:v>
                </c:pt>
                <c:pt idx="3">
                  <c:v>50.683341177218225</c:v>
                </c:pt>
                <c:pt idx="4">
                  <c:v>52.627742652989632</c:v>
                </c:pt>
                <c:pt idx="5">
                  <c:v>52.100032446876995</c:v>
                </c:pt>
                <c:pt idx="6">
                  <c:v>54.407999756173751</c:v>
                </c:pt>
                <c:pt idx="7">
                  <c:v>56.503430324445766</c:v>
                </c:pt>
              </c:numCache>
            </c:numRef>
          </c:val>
        </c:ser>
        <c:marker val="1"/>
        <c:axId val="183582080"/>
        <c:axId val="183654272"/>
      </c:lineChart>
      <c:catAx>
        <c:axId val="18358208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654272"/>
        <c:crosses val="autoZero"/>
        <c:auto val="1"/>
        <c:lblAlgn val="ctr"/>
        <c:lblOffset val="100"/>
      </c:catAx>
      <c:valAx>
        <c:axId val="18365427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5820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271E-2"/>
          <c:y val="0.19145628069411399"/>
          <c:w val="0.171443936660278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899"/>
          <c:w val="0.90275170481134137"/>
          <c:h val="0.61254353266816408"/>
        </c:manualLayout>
      </c:layout>
      <c:lineChart>
        <c:grouping val="standard"/>
        <c:ser>
          <c:idx val="0"/>
          <c:order val="0"/>
          <c:tx>
            <c:strRef>
              <c:f>'Tasa de desempleo'!$B$36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desempleo'!$C$36:$J$36</c:f>
              <c:numCache>
                <c:formatCode>#,##0.0</c:formatCode>
                <c:ptCount val="8"/>
                <c:pt idx="0">
                  <c:v>15.801509551922365</c:v>
                </c:pt>
                <c:pt idx="1">
                  <c:v>13.899227057316468</c:v>
                </c:pt>
                <c:pt idx="2">
                  <c:v>12.304859342607678</c:v>
                </c:pt>
                <c:pt idx="3">
                  <c:v>11.242250202847281</c:v>
                </c:pt>
                <c:pt idx="4">
                  <c:v>10.02803039428716</c:v>
                </c:pt>
                <c:pt idx="5">
                  <c:v>10.135552941063683</c:v>
                </c:pt>
                <c:pt idx="6">
                  <c:v>11.277993409789694</c:v>
                </c:pt>
                <c:pt idx="7">
                  <c:v>9.1404456963850009</c:v>
                </c:pt>
              </c:numCache>
            </c:numRef>
          </c:val>
        </c:ser>
        <c:ser>
          <c:idx val="1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desempleo'!$C$32:$J$32</c:f>
              <c:numCache>
                <c:formatCode>#,##0.0</c:formatCode>
                <c:ptCount val="8"/>
                <c:pt idx="0">
                  <c:v>14.152177513532168</c:v>
                </c:pt>
                <c:pt idx="1">
                  <c:v>12.727176341264679</c:v>
                </c:pt>
                <c:pt idx="2">
                  <c:v>10.952803953890465</c:v>
                </c:pt>
                <c:pt idx="3">
                  <c:v>12.351638482709989</c:v>
                </c:pt>
                <c:pt idx="4">
                  <c:v>10.529287233046594</c:v>
                </c:pt>
                <c:pt idx="5">
                  <c:v>10.757713776176418</c:v>
                </c:pt>
                <c:pt idx="6">
                  <c:v>11.790864501996767</c:v>
                </c:pt>
                <c:pt idx="7">
                  <c:v>10.629001086237547</c:v>
                </c:pt>
              </c:numCache>
            </c:numRef>
          </c:val>
        </c:ser>
        <c:marker val="1"/>
        <c:axId val="183900032"/>
        <c:axId val="183939072"/>
      </c:lineChart>
      <c:catAx>
        <c:axId val="18390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939072"/>
        <c:crosses val="autoZero"/>
        <c:auto val="1"/>
        <c:lblAlgn val="ctr"/>
        <c:lblOffset val="100"/>
      </c:catAx>
      <c:valAx>
        <c:axId val="183939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3900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271E-2"/>
          <c:y val="0.50639682108312611"/>
          <c:w val="0.171443936660278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478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abierto'!$C$36:$J$36</c:f>
              <c:numCache>
                <c:formatCode>#,##0.0</c:formatCode>
                <c:ptCount val="8"/>
                <c:pt idx="0">
                  <c:v>14.889128529963317</c:v>
                </c:pt>
                <c:pt idx="1">
                  <c:v>12.517405014481495</c:v>
                </c:pt>
                <c:pt idx="2">
                  <c:v>11.341878875517757</c:v>
                </c:pt>
                <c:pt idx="3">
                  <c:v>10.453286698746085</c:v>
                </c:pt>
                <c:pt idx="4">
                  <c:v>9.3202174647805744</c:v>
                </c:pt>
                <c:pt idx="5">
                  <c:v>9.7375560276790534</c:v>
                </c:pt>
                <c:pt idx="6">
                  <c:v>10.782031170881826</c:v>
                </c:pt>
                <c:pt idx="7">
                  <c:v>8.5687570338583168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12.914108114505405</c:v>
                </c:pt>
                <c:pt idx="1">
                  <c:v>11.648395040332661</c:v>
                </c:pt>
                <c:pt idx="2">
                  <c:v>10.181487911321604</c:v>
                </c:pt>
                <c:pt idx="3">
                  <c:v>10.935183892089468</c:v>
                </c:pt>
                <c:pt idx="4">
                  <c:v>9.4924413840037545</c:v>
                </c:pt>
                <c:pt idx="5">
                  <c:v>9.9895256071074723</c:v>
                </c:pt>
                <c:pt idx="6">
                  <c:v>10.967576101816572</c:v>
                </c:pt>
                <c:pt idx="7">
                  <c:v>9.7795334704040755</c:v>
                </c:pt>
              </c:numCache>
            </c:numRef>
          </c:val>
        </c:ser>
        <c:marker val="1"/>
        <c:axId val="184709888"/>
        <c:axId val="184711424"/>
      </c:lineChart>
      <c:catAx>
        <c:axId val="184709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4711424"/>
        <c:crosses val="autoZero"/>
        <c:auto val="1"/>
        <c:lblAlgn val="ctr"/>
        <c:lblOffset val="100"/>
      </c:catAx>
      <c:valAx>
        <c:axId val="1847114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4709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"/>
          <c:y val="0.1684043340736254"/>
          <c:w val="0.171443936660278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263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276E-2"/>
          <c:y val="0.14761693249882299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oculto'!$C$32:$J$32</c:f>
              <c:numCache>
                <c:formatCode>#,##0.0</c:formatCode>
                <c:ptCount val="8"/>
                <c:pt idx="0">
                  <c:v>0.91238102195904669</c:v>
                </c:pt>
                <c:pt idx="1">
                  <c:v>1.3818123727109488</c:v>
                </c:pt>
                <c:pt idx="2">
                  <c:v>0.96298971584584736</c:v>
                </c:pt>
                <c:pt idx="3">
                  <c:v>0.788953957223688</c:v>
                </c:pt>
                <c:pt idx="4">
                  <c:v>0.70779436878993218</c:v>
                </c:pt>
                <c:pt idx="5">
                  <c:v>0.39797915993145022</c:v>
                </c:pt>
                <c:pt idx="6">
                  <c:v>0.49594501590372209</c:v>
                </c:pt>
                <c:pt idx="7">
                  <c:v>0.57168055783612526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1.2380693990267611</c:v>
                </c:pt>
                <c:pt idx="1">
                  <c:v>1.0787795651001773</c:v>
                </c:pt>
                <c:pt idx="2">
                  <c:v>0.77131775568704253</c:v>
                </c:pt>
                <c:pt idx="3">
                  <c:v>1.4164545906205219</c:v>
                </c:pt>
                <c:pt idx="4">
                  <c:v>1.0368458490428407</c:v>
                </c:pt>
                <c:pt idx="5">
                  <c:v>0.76818816906894438</c:v>
                </c:pt>
                <c:pt idx="6">
                  <c:v>0.82328997635252898</c:v>
                </c:pt>
                <c:pt idx="7">
                  <c:v>0.84946912966900545</c:v>
                </c:pt>
              </c:numCache>
            </c:numRef>
          </c:val>
        </c:ser>
        <c:marker val="1"/>
        <c:axId val="184842880"/>
        <c:axId val="184869248"/>
      </c:lineChart>
      <c:catAx>
        <c:axId val="18484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4869248"/>
        <c:crosses val="autoZero"/>
        <c:auto val="1"/>
        <c:lblAlgn val="ctr"/>
        <c:lblOffset val="100"/>
      </c:catAx>
      <c:valAx>
        <c:axId val="184869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4842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9124791219279405"/>
          <c:w val="0.171443936660278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48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subjetivo'!$C$22:$J$22</c:f>
              <c:numCache>
                <c:formatCode>#,##0.0</c:formatCode>
                <c:ptCount val="8"/>
                <c:pt idx="0">
                  <c:v>33.085861312591369</c:v>
                </c:pt>
                <c:pt idx="1">
                  <c:v>32.204955571098672</c:v>
                </c:pt>
                <c:pt idx="2">
                  <c:v>36.093371740333779</c:v>
                </c:pt>
                <c:pt idx="3">
                  <c:v>32.075073971593646</c:v>
                </c:pt>
                <c:pt idx="4">
                  <c:v>30.891333871470373</c:v>
                </c:pt>
                <c:pt idx="5">
                  <c:v>30.268714491984046</c:v>
                </c:pt>
                <c:pt idx="6">
                  <c:v>23.515135920504125</c:v>
                </c:pt>
                <c:pt idx="7">
                  <c:v>34.140717203518662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subjetivo'!$C$23:$J$23</c:f>
              <c:numCache>
                <c:formatCode>#,##0.0</c:formatCode>
                <c:ptCount val="8"/>
                <c:pt idx="0">
                  <c:v>33.148815934334486</c:v>
                </c:pt>
                <c:pt idx="1">
                  <c:v>31.772370927753695</c:v>
                </c:pt>
                <c:pt idx="2">
                  <c:v>32.76621012809516</c:v>
                </c:pt>
                <c:pt idx="3">
                  <c:v>38.779357444719182</c:v>
                </c:pt>
                <c:pt idx="4">
                  <c:v>35.958670654404315</c:v>
                </c:pt>
                <c:pt idx="5">
                  <c:v>28.644424088855462</c:v>
                </c:pt>
                <c:pt idx="6">
                  <c:v>30.045676370933815</c:v>
                </c:pt>
                <c:pt idx="7">
                  <c:v>33.702864119303321</c:v>
                </c:pt>
              </c:numCache>
            </c:numRef>
          </c:val>
        </c:ser>
        <c:marker val="1"/>
        <c:axId val="185190656"/>
        <c:axId val="185296000"/>
      </c:lineChart>
      <c:catAx>
        <c:axId val="185190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5296000"/>
        <c:crosses val="autoZero"/>
        <c:auto val="1"/>
        <c:lblAlgn val="ctr"/>
        <c:lblOffset val="100"/>
      </c:catAx>
      <c:valAx>
        <c:axId val="1852960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5190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8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14.11210848758839</c:v>
                </c:pt>
                <c:pt idx="1">
                  <c:v>15.2272928806903</c:v>
                </c:pt>
                <c:pt idx="2">
                  <c:v>16.88949540174977</c:v>
                </c:pt>
                <c:pt idx="3">
                  <c:v>10.264201242831609</c:v>
                </c:pt>
                <c:pt idx="4">
                  <c:v>8.3348011766751942</c:v>
                </c:pt>
                <c:pt idx="5">
                  <c:v>7.4298379091971221</c:v>
                </c:pt>
                <c:pt idx="6">
                  <c:v>6.9054860090648127</c:v>
                </c:pt>
                <c:pt idx="7">
                  <c:v>13.388648927011912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13.619908058419995</c:v>
                </c:pt>
                <c:pt idx="1">
                  <c:v>12.670964898754915</c:v>
                </c:pt>
                <c:pt idx="2">
                  <c:v>11.973464347586606</c:v>
                </c:pt>
                <c:pt idx="3">
                  <c:v>12.891789069299756</c:v>
                </c:pt>
                <c:pt idx="4">
                  <c:v>10.471035661543382</c:v>
                </c:pt>
                <c:pt idx="5">
                  <c:v>8.103024335357178</c:v>
                </c:pt>
                <c:pt idx="6">
                  <c:v>9.5107799075666364</c:v>
                </c:pt>
                <c:pt idx="7">
                  <c:v>10.35644862298038</c:v>
                </c:pt>
              </c:numCache>
            </c:numRef>
          </c:val>
        </c:ser>
        <c:marker val="1"/>
        <c:axId val="185460992"/>
        <c:axId val="185581568"/>
      </c:lineChart>
      <c:catAx>
        <c:axId val="185460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5581568"/>
        <c:crosses val="autoZero"/>
        <c:auto val="1"/>
        <c:lblAlgn val="ctr"/>
        <c:lblOffset val="100"/>
      </c:catAx>
      <c:valAx>
        <c:axId val="1855815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5460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626"/>
          <c:w val="0.171443936660278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86"/>
          <c:y val="6.90846662503458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178"/>
          <c:w val="0.90275170481134137"/>
          <c:h val="0.62416364035937255"/>
        </c:manualLayout>
      </c:layout>
      <c:lineChart>
        <c:grouping val="standard"/>
        <c:ser>
          <c:idx val="0"/>
          <c:order val="0"/>
          <c:tx>
            <c:strRef>
              <c:f>'Empleo inadecuado competencias'!$B$20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competencias'!$C$20:$J$20</c:f>
              <c:numCache>
                <c:formatCode>#,##0.0</c:formatCode>
                <c:ptCount val="8"/>
                <c:pt idx="0">
                  <c:v>2.7537443814076101</c:v>
                </c:pt>
                <c:pt idx="1">
                  <c:v>4.2726379295722925</c:v>
                </c:pt>
                <c:pt idx="2">
                  <c:v>3.763328035337647</c:v>
                </c:pt>
                <c:pt idx="3">
                  <c:v>19.390347858621055</c:v>
                </c:pt>
                <c:pt idx="4">
                  <c:v>22.051690482231546</c:v>
                </c:pt>
                <c:pt idx="5">
                  <c:v>21.553819504547278</c:v>
                </c:pt>
                <c:pt idx="6">
                  <c:v>15.649803278846635</c:v>
                </c:pt>
                <c:pt idx="7">
                  <c:v>21.96081803559483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3.089531190460955</c:v>
                </c:pt>
                <c:pt idx="1">
                  <c:v>3.2108341180595126</c:v>
                </c:pt>
                <c:pt idx="2">
                  <c:v>3.0938143431128</c:v>
                </c:pt>
                <c:pt idx="3">
                  <c:v>17.226135307637961</c:v>
                </c:pt>
                <c:pt idx="4">
                  <c:v>19.362989137588141</c:v>
                </c:pt>
                <c:pt idx="5">
                  <c:v>15.220815479023688</c:v>
                </c:pt>
                <c:pt idx="6">
                  <c:v>15.291522766729695</c:v>
                </c:pt>
                <c:pt idx="7">
                  <c:v>17.745540414609884</c:v>
                </c:pt>
              </c:numCache>
            </c:numRef>
          </c:val>
        </c:ser>
        <c:marker val="1"/>
        <c:axId val="186987264"/>
        <c:axId val="186989184"/>
      </c:lineChart>
      <c:catAx>
        <c:axId val="186987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6989184"/>
        <c:crosses val="autoZero"/>
        <c:auto val="1"/>
        <c:lblAlgn val="ctr"/>
        <c:lblOffset val="100"/>
      </c:catAx>
      <c:valAx>
        <c:axId val="1869891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6987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17"/>
          <c:w val="0.171443936660278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456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ingresos'!$C$26:$J$26</c:f>
              <c:numCache>
                <c:formatCode>#,##0.0</c:formatCode>
                <c:ptCount val="8"/>
                <c:pt idx="0">
                  <c:v>25.515717484660598</c:v>
                </c:pt>
                <c:pt idx="1">
                  <c:v>22.030679628887718</c:v>
                </c:pt>
                <c:pt idx="2">
                  <c:v>26.754643915960251</c:v>
                </c:pt>
                <c:pt idx="3">
                  <c:v>26.695064808500625</c:v>
                </c:pt>
                <c:pt idx="4">
                  <c:v>26.781657111919078</c:v>
                </c:pt>
                <c:pt idx="5">
                  <c:v>26.748222479884003</c:v>
                </c:pt>
                <c:pt idx="6">
                  <c:v>19.720029733794359</c:v>
                </c:pt>
                <c:pt idx="7">
                  <c:v>28.283611326921012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ingresos'!$C$24:$J$24</c:f>
              <c:numCache>
                <c:formatCode>#,##0.0</c:formatCode>
                <c:ptCount val="8"/>
                <c:pt idx="0">
                  <c:v>26.831717937319745</c:v>
                </c:pt>
                <c:pt idx="1">
                  <c:v>25.48747756155273</c:v>
                </c:pt>
                <c:pt idx="2">
                  <c:v>27.00057898255136</c:v>
                </c:pt>
                <c:pt idx="3">
                  <c:v>33.967290475487566</c:v>
                </c:pt>
                <c:pt idx="4">
                  <c:v>31.971179628753411</c:v>
                </c:pt>
                <c:pt idx="5">
                  <c:v>25.493645040647866</c:v>
                </c:pt>
                <c:pt idx="6">
                  <c:v>26.384122434292884</c:v>
                </c:pt>
                <c:pt idx="7">
                  <c:v>29.612569824528599</c:v>
                </c:pt>
              </c:numCache>
            </c:numRef>
          </c:val>
        </c:ser>
        <c:marker val="1"/>
        <c:axId val="187125760"/>
        <c:axId val="187127296"/>
      </c:lineChart>
      <c:catAx>
        <c:axId val="187125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127296"/>
        <c:crosses val="autoZero"/>
        <c:auto val="1"/>
        <c:lblAlgn val="ctr"/>
        <c:lblOffset val="100"/>
      </c:catAx>
      <c:valAx>
        <c:axId val="1871272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125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338"/>
          <c:y val="0.55623681731798114"/>
          <c:w val="0.171443936660278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9076"/>
        </c:manualLayout>
      </c:layout>
      <c:lineChart>
        <c:grouping val="standard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objetivo'!$C$18:$J$18</c:f>
              <c:numCache>
                <c:formatCode>#,##0.0</c:formatCode>
                <c:ptCount val="8"/>
                <c:pt idx="0">
                  <c:v>12.257815347220202</c:v>
                </c:pt>
                <c:pt idx="1">
                  <c:v>11.712038405090972</c:v>
                </c:pt>
                <c:pt idx="2">
                  <c:v>11.731048027402217</c:v>
                </c:pt>
                <c:pt idx="3">
                  <c:v>8.3428348631727189</c:v>
                </c:pt>
                <c:pt idx="4">
                  <c:v>8.756723387598063</c:v>
                </c:pt>
                <c:pt idx="5">
                  <c:v>13.809195117019224</c:v>
                </c:pt>
                <c:pt idx="6">
                  <c:v>10.256918997455816</c:v>
                </c:pt>
                <c:pt idx="7">
                  <c:v>15.505326645774936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objetivo'!$C$28:$J$28</c:f>
              <c:numCache>
                <c:formatCode>#,##0.0</c:formatCode>
                <c:ptCount val="8"/>
                <c:pt idx="0">
                  <c:v>12.98659876088723</c:v>
                </c:pt>
                <c:pt idx="1">
                  <c:v>12.839134023350793</c:v>
                </c:pt>
                <c:pt idx="2">
                  <c:v>12.278061899379694</c:v>
                </c:pt>
                <c:pt idx="3">
                  <c:v>10.382561831962221</c:v>
                </c:pt>
                <c:pt idx="4">
                  <c:v>9.3804611916226897</c:v>
                </c:pt>
                <c:pt idx="5">
                  <c:v>9.4251794301830039</c:v>
                </c:pt>
                <c:pt idx="6">
                  <c:v>11.231334356447814</c:v>
                </c:pt>
                <c:pt idx="7">
                  <c:v>13.207559537561997</c:v>
                </c:pt>
              </c:numCache>
            </c:numRef>
          </c:val>
        </c:ser>
        <c:marker val="1"/>
        <c:axId val="187296000"/>
        <c:axId val="187417344"/>
      </c:lineChart>
      <c:catAx>
        <c:axId val="187296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417344"/>
        <c:crosses val="autoZero"/>
        <c:auto val="1"/>
        <c:lblAlgn val="ctr"/>
        <c:lblOffset val="100"/>
      </c:catAx>
      <c:valAx>
        <c:axId val="18741734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296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60134892229382175"/>
          <c:w val="0.171443936660278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957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'!$C$14:$J$14</c:f>
              <c:numCache>
                <c:formatCode>#,##0.0</c:formatCode>
                <c:ptCount val="8"/>
                <c:pt idx="0">
                  <c:v>5.0835526366803494</c:v>
                </c:pt>
                <c:pt idx="1">
                  <c:v>5.8575712574516769</c:v>
                </c:pt>
                <c:pt idx="2">
                  <c:v>6.1080448916115175</c:v>
                </c:pt>
                <c:pt idx="3">
                  <c:v>3.4018388622642393</c:v>
                </c:pt>
                <c:pt idx="4">
                  <c:v>2.8409496924767663</c:v>
                </c:pt>
                <c:pt idx="5">
                  <c:v>3.7224552954733841</c:v>
                </c:pt>
                <c:pt idx="6">
                  <c:v>3.6342949969928635</c:v>
                </c:pt>
                <c:pt idx="7">
                  <c:v>6.9730812428769902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'!$C$21:$J$21</c:f>
              <c:numCache>
                <c:formatCode>#,##0.0</c:formatCode>
                <c:ptCount val="8"/>
                <c:pt idx="0">
                  <c:v>5.4082847369514884</c:v>
                </c:pt>
                <c:pt idx="1">
                  <c:v>5.5506399690869186</c:v>
                </c:pt>
                <c:pt idx="2">
                  <c:v>4.9386987212549265</c:v>
                </c:pt>
                <c:pt idx="3">
                  <c:v>4.2141452075198202</c:v>
                </c:pt>
                <c:pt idx="4">
                  <c:v>3.4136008696504594</c:v>
                </c:pt>
                <c:pt idx="5">
                  <c:v>3.0066308703544693</c:v>
                </c:pt>
                <c:pt idx="6">
                  <c:v>4.1716899935706353</c:v>
                </c:pt>
                <c:pt idx="7">
                  <c:v>4.8284541253486708</c:v>
                </c:pt>
              </c:numCache>
            </c:numRef>
          </c:val>
        </c:ser>
        <c:marker val="1"/>
        <c:axId val="187962880"/>
        <c:axId val="187985920"/>
      </c:lineChart>
      <c:catAx>
        <c:axId val="18796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985920"/>
        <c:crosses val="autoZero"/>
        <c:auto val="1"/>
        <c:lblAlgn val="ctr"/>
        <c:lblOffset val="100"/>
      </c:catAx>
      <c:valAx>
        <c:axId val="18798592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7962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626"/>
          <c:w val="0.171443936660279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86"/>
          <c:y val="1.300812341943624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137"/>
          <c:w val="0.90275170481134137"/>
          <c:h val="0.60330805796911646"/>
        </c:manualLayout>
      </c:layout>
      <c:lineChart>
        <c:grouping val="standard"/>
        <c:ser>
          <c:idx val="0"/>
          <c:order val="0"/>
          <c:tx>
            <c:strRef>
              <c:f>'Empleo inadecuado x competncias'!$B$17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competncias'!$C$17:$J$17</c:f>
              <c:numCache>
                <c:formatCode>#,##0.0</c:formatCode>
                <c:ptCount val="8"/>
                <c:pt idx="0">
                  <c:v>1.2292353931078475</c:v>
                </c:pt>
                <c:pt idx="1">
                  <c:v>2.0344200328610156</c:v>
                </c:pt>
                <c:pt idx="2">
                  <c:v>1.0819009707956662</c:v>
                </c:pt>
                <c:pt idx="3">
                  <c:v>5.0028693140348937</c:v>
                </c:pt>
                <c:pt idx="4">
                  <c:v>6.3811743848004063</c:v>
                </c:pt>
                <c:pt idx="5">
                  <c:v>9.985793686765529</c:v>
                </c:pt>
                <c:pt idx="6">
                  <c:v>6.6616599393612459</c:v>
                </c:pt>
                <c:pt idx="7">
                  <c:v>9.5816002127967543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competncias'!$C$27:$J$27</c:f>
              <c:numCache>
                <c:formatCode>#,##0.0</c:formatCode>
                <c:ptCount val="8"/>
                <c:pt idx="0">
                  <c:v>1.5374881671095366</c:v>
                </c:pt>
                <c:pt idx="1">
                  <c:v>1.7144550719591694</c:v>
                </c:pt>
                <c:pt idx="2">
                  <c:v>1.5136598304742792</c:v>
                </c:pt>
                <c:pt idx="3">
                  <c:v>4.7866767181015044</c:v>
                </c:pt>
                <c:pt idx="4">
                  <c:v>5.2296330397049289</c:v>
                </c:pt>
                <c:pt idx="5">
                  <c:v>5.4044664333561334</c:v>
                </c:pt>
                <c:pt idx="6">
                  <c:v>5.8632491761859464</c:v>
                </c:pt>
                <c:pt idx="7">
                  <c:v>7.2439634067197405</c:v>
                </c:pt>
              </c:numCache>
            </c:numRef>
          </c:val>
        </c:ser>
        <c:marker val="1"/>
        <c:axId val="188072704"/>
        <c:axId val="188075008"/>
      </c:lineChart>
      <c:catAx>
        <c:axId val="188072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8075008"/>
        <c:crosses val="autoZero"/>
        <c:auto val="1"/>
        <c:lblAlgn val="ctr"/>
        <c:lblOffset val="100"/>
      </c:catAx>
      <c:valAx>
        <c:axId val="1880750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8072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48"/>
          <c:w val="0.171443936660279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493"/>
          <c:y val="6.633499170812636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396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ingresos'!$C$23:$J$23</c:f>
              <c:numCache>
                <c:formatCode>#,##0.0</c:formatCode>
                <c:ptCount val="8"/>
                <c:pt idx="0">
                  <c:v>9.1253703882418957</c:v>
                </c:pt>
                <c:pt idx="1">
                  <c:v>7.8437663817944827</c:v>
                </c:pt>
                <c:pt idx="2">
                  <c:v>8.0108006971712236</c:v>
                </c:pt>
                <c:pt idx="3">
                  <c:v>6.6595294210420235</c:v>
                </c:pt>
                <c:pt idx="4">
                  <c:v>7.3374967495544947</c:v>
                </c:pt>
                <c:pt idx="5">
                  <c:v>11.934980818281511</c:v>
                </c:pt>
                <c:pt idx="6">
                  <c:v>8.2839033114325602</c:v>
                </c:pt>
                <c:pt idx="7">
                  <c:v>12.207390278294003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10.239806493515481</c:v>
                </c:pt>
                <c:pt idx="1">
                  <c:v>10.07038850190543</c:v>
                </c:pt>
                <c:pt idx="2">
                  <c:v>9.770121982066085</c:v>
                </c:pt>
                <c:pt idx="3">
                  <c:v>8.5842298022638506</c:v>
                </c:pt>
                <c:pt idx="4">
                  <c:v>7.8553502635673862</c:v>
                </c:pt>
                <c:pt idx="5">
                  <c:v>8.1606612600434634</c:v>
                </c:pt>
                <c:pt idx="6">
                  <c:v>9.4836240344151559</c:v>
                </c:pt>
                <c:pt idx="7">
                  <c:v>11.002686846134695</c:v>
                </c:pt>
              </c:numCache>
            </c:numRef>
          </c:val>
        </c:ser>
        <c:marker val="1"/>
        <c:axId val="197734400"/>
        <c:axId val="197735936"/>
      </c:lineChart>
      <c:catAx>
        <c:axId val="197734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7735936"/>
        <c:crosses val="autoZero"/>
        <c:auto val="1"/>
        <c:lblAlgn val="ctr"/>
        <c:lblOffset val="100"/>
      </c:catAx>
      <c:valAx>
        <c:axId val="197735936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7734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5891850988263105"/>
          <c:y val="0.20989697183374467"/>
          <c:w val="0.171443936660279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3736.9126666666671</c:v>
                </c:pt>
                <c:pt idx="1">
                  <c:v>375.93233333333336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696"/>
          <c:y val="0.76738122850922763"/>
          <c:w val="0.65409103467332774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4112.8446666666669</c:v>
                </c:pt>
                <c:pt idx="1">
                  <c:v>1820.8903333333337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2885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22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34"/>
          <c:y val="0.13399276978864852"/>
          <c:w val="0.8191827030589786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6951.4049999999997</c:v>
                </c:pt>
                <c:pt idx="1">
                  <c:v>7056.331666666666</c:v>
                </c:pt>
                <c:pt idx="2">
                  <c:v>7161.012999999999</c:v>
                </c:pt>
                <c:pt idx="3">
                  <c:v>7265.4156666666677</c:v>
                </c:pt>
                <c:pt idx="4">
                  <c:v>7369.4683333333332</c:v>
                </c:pt>
              </c:numCache>
            </c:numRef>
          </c:val>
        </c:ser>
        <c:axId val="199563136"/>
        <c:axId val="199973120"/>
      </c:barChart>
      <c:catAx>
        <c:axId val="199563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9973120"/>
        <c:crosses val="autoZero"/>
        <c:auto val="1"/>
        <c:lblAlgn val="ctr"/>
        <c:lblOffset val="100"/>
      </c:catAx>
      <c:valAx>
        <c:axId val="199973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956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148"/>
          <c:w val="0.94285714285714251"/>
          <c:h val="0.374176172135523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16.626275414185436</c:v>
                </c:pt>
                <c:pt idx="1">
                  <c:v>83.373724585814557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0985"/>
          <c:h val="0.1382435818316060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412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81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5492.9356666666672</c:v>
                </c:pt>
                <c:pt idx="1">
                  <c:v>5605.4656666666669</c:v>
                </c:pt>
                <c:pt idx="2">
                  <c:v>5716.6440000000002</c:v>
                </c:pt>
                <c:pt idx="3">
                  <c:v>5826.2313333333332</c:v>
                </c:pt>
                <c:pt idx="4">
                  <c:v>5933.7350000000006</c:v>
                </c:pt>
              </c:numCache>
            </c:numRef>
          </c:val>
        </c:ser>
        <c:axId val="200781184"/>
        <c:axId val="201176960"/>
      </c:barChart>
      <c:catAx>
        <c:axId val="20078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1176960"/>
        <c:crosses val="autoZero"/>
        <c:auto val="1"/>
        <c:lblAlgn val="ctr"/>
        <c:lblOffset val="100"/>
      </c:catAx>
      <c:valAx>
        <c:axId val="201176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0781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344"/>
          <c:w val="0.90350877192982459"/>
          <c:h val="0.4317648930247379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17.037516876886937</c:v>
                </c:pt>
                <c:pt idx="1">
                  <c:v>82.96248312311306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094"/>
          <c:y val="0.78793096627535786"/>
          <c:w val="0.6574854952341519"/>
          <c:h val="0.1127260388887821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869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3491.5429999999997</c:v>
                </c:pt>
                <c:pt idx="1">
                  <c:v>3591.8153333333335</c:v>
                </c:pt>
                <c:pt idx="2">
                  <c:v>3755.1380000000004</c:v>
                </c:pt>
                <c:pt idx="3">
                  <c:v>3870.7919999999999</c:v>
                </c:pt>
                <c:pt idx="4">
                  <c:v>4112.8446666666669</c:v>
                </c:pt>
              </c:numCache>
            </c:numRef>
          </c:val>
        </c:ser>
        <c:axId val="203499776"/>
        <c:axId val="203853824"/>
      </c:barChart>
      <c:catAx>
        <c:axId val="20349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3853824"/>
        <c:crosses val="autoZero"/>
        <c:auto val="1"/>
        <c:lblAlgn val="ctr"/>
        <c:lblOffset val="100"/>
      </c:catAx>
      <c:valAx>
        <c:axId val="203853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349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757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18.678511198462115</c:v>
                </c:pt>
                <c:pt idx="1">
                  <c:v>81.321488801537882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77"/>
          <c:y val="0.67978523232541666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34"/>
          <c:y val="0.15775853018372812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3099.0156666666667</c:v>
                </c:pt>
                <c:pt idx="1">
                  <c:v>3231.627</c:v>
                </c:pt>
                <c:pt idx="2">
                  <c:v>3374.5343333333331</c:v>
                </c:pt>
                <c:pt idx="3">
                  <c:v>3434.2446666666669</c:v>
                </c:pt>
                <c:pt idx="4">
                  <c:v>3736.9126666666671</c:v>
                </c:pt>
              </c:numCache>
            </c:numRef>
          </c:val>
        </c:ser>
        <c:axId val="205882496"/>
        <c:axId val="205884032"/>
      </c:barChart>
      <c:catAx>
        <c:axId val="20588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884032"/>
        <c:crosses val="autoZero"/>
        <c:auto val="1"/>
        <c:lblAlgn val="ctr"/>
        <c:lblOffset val="100"/>
      </c:catAx>
      <c:valAx>
        <c:axId val="2058840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882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303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18.989620509540472</c:v>
                </c:pt>
                <c:pt idx="1">
                  <c:v>81.010379490459528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718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5827035587032245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392.52800000000002</c:v>
                </c:pt>
                <c:pt idx="1">
                  <c:v>360.18833333333333</c:v>
                </c:pt>
                <c:pt idx="2">
                  <c:v>380.60399999999998</c:v>
                </c:pt>
                <c:pt idx="3">
                  <c:v>436.54766666666666</c:v>
                </c:pt>
                <c:pt idx="4">
                  <c:v>375.93233333333336</c:v>
                </c:pt>
              </c:numCache>
            </c:numRef>
          </c:val>
        </c:ser>
        <c:axId val="206592640"/>
        <c:axId val="209149952"/>
      </c:barChart>
      <c:catAx>
        <c:axId val="206592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9149952"/>
        <c:crosses val="autoZero"/>
        <c:auto val="1"/>
        <c:lblAlgn val="ctr"/>
        <c:lblOffset val="100"/>
      </c:catAx>
      <c:valAx>
        <c:axId val="209149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659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58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16.062649341519354</c:v>
                </c:pt>
                <c:pt idx="1">
                  <c:v>83.937350658480653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91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7720296038180294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364.98099999999999</c:v>
                </c:pt>
                <c:pt idx="1">
                  <c:v>334.76499999999999</c:v>
                </c:pt>
                <c:pt idx="2">
                  <c:v>365.6586666666667</c:v>
                </c:pt>
                <c:pt idx="3">
                  <c:v>417.35</c:v>
                </c:pt>
                <c:pt idx="4">
                  <c:v>352.41966666666667</c:v>
                </c:pt>
              </c:numCache>
            </c:numRef>
          </c:val>
        </c:ser>
        <c:axId val="211062784"/>
        <c:axId val="211064320"/>
      </c:barChart>
      <c:catAx>
        <c:axId val="211062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064320"/>
        <c:crosses val="autoZero"/>
        <c:auto val="1"/>
        <c:lblAlgn val="ctr"/>
        <c:lblOffset val="100"/>
      </c:catAx>
      <c:valAx>
        <c:axId val="2110643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1062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16.365977446489634</c:v>
                </c:pt>
                <c:pt idx="1">
                  <c:v>83.634022553510363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458"/>
          <c:h val="0.1094334837358819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27.54666666666667</c:v>
                </c:pt>
                <c:pt idx="1">
                  <c:v>25.422666666666668</c:v>
                </c:pt>
                <c:pt idx="2">
                  <c:v>14.944666666666665</c:v>
                </c:pt>
                <c:pt idx="3">
                  <c:v>19.197000000000003</c:v>
                </c:pt>
                <c:pt idx="4">
                  <c:v>23.512333333333331</c:v>
                </c:pt>
              </c:numCache>
            </c:numRef>
          </c:val>
        </c:ser>
        <c:axId val="212296064"/>
        <c:axId val="212297984"/>
      </c:barChart>
      <c:catAx>
        <c:axId val="21229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297984"/>
        <c:crosses val="autoZero"/>
        <c:auto val="1"/>
        <c:lblAlgn val="ctr"/>
        <c:lblOffset val="100"/>
      </c:catAx>
      <c:valAx>
        <c:axId val="212297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296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12.570370515578192</c:v>
                </c:pt>
                <c:pt idx="1">
                  <c:v>87.42962948442181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692"/>
          <c:y val="0.8115020697039701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221E-2"/>
        </c:manualLayout>
      </c:layout>
    </c:title>
    <c:plotArea>
      <c:layout>
        <c:manualLayout>
          <c:layoutTarget val="inner"/>
          <c:xMode val="edge"/>
          <c:yMode val="edge"/>
          <c:x val="0.1479323941009634"/>
          <c:y val="0.16003127974630071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2001.3926666666666</c:v>
                </c:pt>
                <c:pt idx="1">
                  <c:v>2013.6503333333333</c:v>
                </c:pt>
                <c:pt idx="2">
                  <c:v>1961.5060000000001</c:v>
                </c:pt>
                <c:pt idx="3">
                  <c:v>1955.4393333333335</c:v>
                </c:pt>
                <c:pt idx="4">
                  <c:v>1820.8903333333335</c:v>
                </c:pt>
              </c:numCache>
            </c:numRef>
          </c:val>
        </c:ser>
        <c:axId val="213365120"/>
        <c:axId val="214651648"/>
      </c:barChart>
      <c:catAx>
        <c:axId val="213365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651648"/>
        <c:crosses val="autoZero"/>
        <c:auto val="1"/>
        <c:lblAlgn val="ctr"/>
        <c:lblOffset val="100"/>
      </c:catAx>
      <c:valAx>
        <c:axId val="214651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3365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14.216443938072951</c:v>
                </c:pt>
                <c:pt idx="1">
                  <c:v>85.783556061927044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74"/>
          <c:y val="0.76129745937997995"/>
          <c:w val="0.4359423233924396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492"/>
          <c:y val="5.2493438320210502E-3"/>
        </c:manualLayout>
      </c:layout>
    </c:title>
    <c:plotArea>
      <c:layout>
        <c:manualLayout>
          <c:layoutTarget val="inner"/>
          <c:xMode val="edge"/>
          <c:yMode val="edge"/>
          <c:x val="0.1479323941009634"/>
          <c:y val="0.17442519685039545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1119.915</c:v>
                </c:pt>
                <c:pt idx="1">
                  <c:v>1109.5596666666665</c:v>
                </c:pt>
                <c:pt idx="2">
                  <c:v>1136.6319999999998</c:v>
                </c:pt>
                <c:pt idx="3">
                  <c:v>910.22200000000009</c:v>
                </c:pt>
                <c:pt idx="4">
                  <c:v>1404.1546666666666</c:v>
                </c:pt>
              </c:numCache>
            </c:numRef>
          </c:val>
        </c:ser>
        <c:axId val="216061056"/>
        <c:axId val="216062592"/>
      </c:barChart>
      <c:catAx>
        <c:axId val="21606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062592"/>
        <c:crosses val="autoZero"/>
        <c:auto val="1"/>
        <c:lblAlgn val="ctr"/>
        <c:lblOffset val="100"/>
      </c:catAx>
      <c:valAx>
        <c:axId val="2160625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606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18.921174365243637</c:v>
                </c:pt>
                <c:pt idx="1">
                  <c:v>81.078825634756356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9932044858029244"/>
          <c:w val="0.84641738168379177"/>
          <c:h val="0.59798297940029876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358.37899999999996</c:v>
                </c:pt>
                <c:pt idx="1">
                  <c:v>299.37066666666669</c:v>
                </c:pt>
                <c:pt idx="2">
                  <c:v>279.00066666666663</c:v>
                </c:pt>
                <c:pt idx="3">
                  <c:v>267.29700000000003</c:v>
                </c:pt>
                <c:pt idx="4">
                  <c:v>550.65433333333328</c:v>
                </c:pt>
              </c:numCache>
            </c:numRef>
          </c:val>
        </c:ser>
        <c:axId val="218060288"/>
        <c:axId val="218061824"/>
      </c:barChart>
      <c:catAx>
        <c:axId val="218060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061824"/>
        <c:crosses val="autoZero"/>
        <c:auto val="1"/>
        <c:lblAlgn val="ctr"/>
        <c:lblOffset val="100"/>
      </c:catAx>
      <c:valAx>
        <c:axId val="218061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060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24.147276544254382</c:v>
                </c:pt>
                <c:pt idx="1">
                  <c:v>75.852723455745618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086"/>
          <c:y val="0.80109240191129949"/>
          <c:w val="0.43643597733142847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3954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677.02233333333334</c:v>
                </c:pt>
                <c:pt idx="1">
                  <c:v>792.05599999999993</c:v>
                </c:pt>
                <c:pt idx="2">
                  <c:v>809.37566666666669</c:v>
                </c:pt>
                <c:pt idx="3">
                  <c:v>605.77133333333325</c:v>
                </c:pt>
                <c:pt idx="4">
                  <c:v>903.21433333333334</c:v>
                </c:pt>
              </c:numCache>
            </c:numRef>
          </c:val>
        </c:ser>
        <c:axId val="219242496"/>
        <c:axId val="220386432"/>
      </c:barChart>
      <c:catAx>
        <c:axId val="21924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0386432"/>
        <c:crosses val="autoZero"/>
        <c:auto val="1"/>
        <c:lblAlgn val="ctr"/>
        <c:lblOffset val="100"/>
      </c:catAx>
      <c:valAx>
        <c:axId val="2203864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9242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23.115406802011695</c:v>
                </c:pt>
                <c:pt idx="1">
                  <c:v>76.884593197988309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11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329"/>
          <c:y val="0.14166120539280441"/>
          <c:w val="0.81918270305897867"/>
          <c:h val="0.6211108564590247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932.06966666666676</c:v>
                </c:pt>
                <c:pt idx="1">
                  <c:v>961.94766666666658</c:v>
                </c:pt>
                <c:pt idx="2">
                  <c:v>1004.4326666666667</c:v>
                </c:pt>
                <c:pt idx="3">
                  <c:v>763.32133333333331</c:v>
                </c:pt>
                <c:pt idx="4">
                  <c:v>1163.261</c:v>
                </c:pt>
              </c:numCache>
            </c:numRef>
          </c:val>
        </c:ser>
        <c:axId val="222295552"/>
        <c:axId val="222297088"/>
      </c:barChart>
      <c:catAx>
        <c:axId val="222295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297088"/>
        <c:crosses val="autoZero"/>
        <c:auto val="1"/>
        <c:lblAlgn val="ctr"/>
        <c:lblOffset val="100"/>
      </c:catAx>
      <c:valAx>
        <c:axId val="2222970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2295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17.840253447549408</c:v>
                </c:pt>
                <c:pt idx="1">
                  <c:v>82.159746552450599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076"/>
          <c:y val="0.77853652908770821"/>
          <c:w val="0.36362579049721139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96"/>
          <c:y val="0.13752011767759798"/>
          <c:w val="0.84641738168379177"/>
          <c:h val="0.6296345144356998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291.29366666666664</c:v>
                </c:pt>
                <c:pt idx="1">
                  <c:v>314.52533333333332</c:v>
                </c:pt>
                <c:pt idx="2">
                  <c:v>518.55433333333337</c:v>
                </c:pt>
                <c:pt idx="3">
                  <c:v>397.02399999999994</c:v>
                </c:pt>
                <c:pt idx="4">
                  <c:v>637.71</c:v>
                </c:pt>
              </c:numCache>
            </c:numRef>
          </c:val>
        </c:ser>
        <c:axId val="227486720"/>
        <c:axId val="227885056"/>
      </c:barChart>
      <c:catAx>
        <c:axId val="227486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885056"/>
        <c:crosses val="autoZero"/>
        <c:auto val="1"/>
        <c:lblAlgn val="ctr"/>
        <c:lblOffset val="100"/>
      </c:catAx>
      <c:valAx>
        <c:axId val="2278850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7486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21.928079639940872</c:v>
                </c:pt>
                <c:pt idx="1">
                  <c:v>78.071920360059124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15"/>
          <c:h val="8.69613455904416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896"/>
          <c:y val="0.16650592588969856"/>
          <c:w val="0.84641738168379177"/>
          <c:h val="0.60454769240801942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118.77666666666669</c:v>
                </c:pt>
                <c:pt idx="1">
                  <c:v>102.04166666666667</c:v>
                </c:pt>
                <c:pt idx="2">
                  <c:v>139.78333333333333</c:v>
                </c:pt>
                <c:pt idx="3">
                  <c:v>140.67600000000002</c:v>
                </c:pt>
                <c:pt idx="4">
                  <c:v>286.79199999999997</c:v>
                </c:pt>
              </c:numCache>
            </c:numRef>
          </c:val>
        </c:ser>
        <c:axId val="229360000"/>
        <c:axId val="229361536"/>
      </c:barChart>
      <c:catAx>
        <c:axId val="229360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9361536"/>
        <c:crosses val="autoZero"/>
        <c:auto val="1"/>
        <c:lblAlgn val="ctr"/>
        <c:lblOffset val="100"/>
      </c:catAx>
      <c:valAx>
        <c:axId val="2293615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29360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26.974839710931004</c:v>
                </c:pt>
                <c:pt idx="1">
                  <c:v>73.025160289068992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161"/>
          <c:h val="8.69613455904417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896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174.67733333333334</c:v>
                </c:pt>
                <c:pt idx="1">
                  <c:v>229.2</c:v>
                </c:pt>
                <c:pt idx="2">
                  <c:v>374.98033333333336</c:v>
                </c:pt>
                <c:pt idx="3">
                  <c:v>257.85899999999998</c:v>
                </c:pt>
                <c:pt idx="4">
                  <c:v>394.07633333333337</c:v>
                </c:pt>
              </c:numCache>
            </c:numRef>
          </c:val>
        </c:ser>
        <c:axId val="230400384"/>
        <c:axId val="230401920"/>
      </c:barChart>
      <c:catAx>
        <c:axId val="230400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0401920"/>
        <c:crosses val="autoZero"/>
        <c:auto val="1"/>
        <c:lblAlgn val="ctr"/>
        <c:lblOffset val="100"/>
      </c:catAx>
      <c:valAx>
        <c:axId val="230401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040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04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24.706092069417775</c:v>
                </c:pt>
                <c:pt idx="1">
                  <c:v>75.293907930582222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129"/>
          <c:y val="0.70590784485272651"/>
          <c:w val="0.36362579049721172"/>
          <c:h val="0.1091834354039080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11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232.5203333333333</c:v>
                </c:pt>
                <c:pt idx="1">
                  <c:v>263.54933333333332</c:v>
                </c:pt>
                <c:pt idx="2">
                  <c:v>448.17500000000001</c:v>
                </c:pt>
                <c:pt idx="3">
                  <c:v>320.65266666666668</c:v>
                </c:pt>
                <c:pt idx="4">
                  <c:v>502.07100000000008</c:v>
                </c:pt>
              </c:numCache>
            </c:numRef>
          </c:val>
        </c:ser>
        <c:axId val="231271424"/>
        <c:axId val="232333312"/>
      </c:barChart>
      <c:catAx>
        <c:axId val="231271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2333312"/>
        <c:crosses val="autoZero"/>
        <c:auto val="1"/>
        <c:lblAlgn val="ctr"/>
        <c:lblOffset val="100"/>
      </c:catAx>
      <c:valAx>
        <c:axId val="232333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127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20.72365406793481</c:v>
                </c:pt>
                <c:pt idx="1">
                  <c:v>79.276345932065198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58"/>
          <c:y val="0.79185245087607292"/>
          <c:w val="0.36362579049721183"/>
          <c:h val="8.6961345590441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1810.4876666666667</c:v>
                </c:pt>
                <c:pt idx="1">
                  <c:v>1733.4816666666666</c:v>
                </c:pt>
                <c:pt idx="2">
                  <c:v>1806.6563333333334</c:v>
                </c:pt>
                <c:pt idx="3">
                  <c:v>1885.9829999999999</c:v>
                </c:pt>
              </c:numCache>
            </c:numRef>
          </c:val>
        </c:ser>
        <c:axId val="234300160"/>
        <c:axId val="234301696"/>
      </c:barChart>
      <c:catAx>
        <c:axId val="234300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4301696"/>
        <c:crosses val="autoZero"/>
        <c:auto val="1"/>
        <c:lblAlgn val="ctr"/>
        <c:lblOffset val="100"/>
      </c:catAx>
      <c:valAx>
        <c:axId val="2343016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4300160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879.16733333333332</c:v>
                </c:pt>
                <c:pt idx="1">
                  <c:v>1078.1869999999999</c:v>
                </c:pt>
                <c:pt idx="2">
                  <c:v>1128.5723333333333</c:v>
                </c:pt>
                <c:pt idx="3">
                  <c:v>1272.44</c:v>
                </c:pt>
              </c:numCache>
            </c:numRef>
          </c:val>
        </c:ser>
        <c:axId val="234748928"/>
        <c:axId val="234906368"/>
      </c:barChart>
      <c:catAx>
        <c:axId val="23474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4906368"/>
        <c:crosses val="autoZero"/>
        <c:auto val="1"/>
        <c:lblAlgn val="ctr"/>
        <c:lblOffset val="100"/>
      </c:catAx>
      <c:valAx>
        <c:axId val="234906368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4748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173.56766666666667</c:v>
                </c:pt>
                <c:pt idx="1">
                  <c:v>175.86199999999999</c:v>
                </c:pt>
                <c:pt idx="2">
                  <c:v>130.26266666666666</c:v>
                </c:pt>
                <c:pt idx="3">
                  <c:v>163.89033333333333</c:v>
                </c:pt>
              </c:numCache>
            </c:numRef>
          </c:val>
        </c:ser>
        <c:axId val="235501056"/>
        <c:axId val="235502592"/>
      </c:barChart>
      <c:catAx>
        <c:axId val="23550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5502592"/>
        <c:crosses val="autoZero"/>
        <c:auto val="1"/>
        <c:lblAlgn val="ctr"/>
        <c:lblOffset val="100"/>
      </c:catAx>
      <c:valAx>
        <c:axId val="235502592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550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180.06466666666665</c:v>
                </c:pt>
                <c:pt idx="1">
                  <c:v>199.22833333333335</c:v>
                </c:pt>
                <c:pt idx="2">
                  <c:v>167.97933333333333</c:v>
                </c:pt>
                <c:pt idx="3">
                  <c:v>168.34333333333333</c:v>
                </c:pt>
              </c:numCache>
            </c:numRef>
          </c:val>
        </c:ser>
        <c:axId val="235817600"/>
        <c:axId val="236221184"/>
      </c:barChart>
      <c:catAx>
        <c:axId val="23581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6221184"/>
        <c:crosses val="autoZero"/>
        <c:auto val="1"/>
        <c:lblAlgn val="ctr"/>
        <c:lblOffset val="100"/>
      </c:catAx>
      <c:valAx>
        <c:axId val="23622118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581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79"/>
          <c:y val="0.23275843967780058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1713.7693333333334</c:v>
                </c:pt>
                <c:pt idx="1">
                  <c:v>1810.4876666666667</c:v>
                </c:pt>
                <c:pt idx="2">
                  <c:v>1733.4816666666666</c:v>
                </c:pt>
                <c:pt idx="3">
                  <c:v>1806.6563333333334</c:v>
                </c:pt>
                <c:pt idx="4">
                  <c:v>1885.9829999999999</c:v>
                </c:pt>
              </c:numCache>
            </c:numRef>
          </c:val>
        </c:ser>
        <c:axId val="236415232"/>
        <c:axId val="236577152"/>
      </c:barChart>
      <c:catAx>
        <c:axId val="23641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6577152"/>
        <c:crosses val="autoZero"/>
        <c:auto val="1"/>
        <c:lblAlgn val="ctr"/>
        <c:lblOffset val="100"/>
      </c:catAx>
      <c:valAx>
        <c:axId val="236577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6415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28.314775261331015</c:v>
                </c:pt>
                <c:pt idx="1">
                  <c:v>71.685224738668978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"/>
          <c:y val="0.23275843967780058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174.78399999999999</c:v>
                </c:pt>
                <c:pt idx="1">
                  <c:v>173.56766666666667</c:v>
                </c:pt>
                <c:pt idx="2">
                  <c:v>175.86199999999999</c:v>
                </c:pt>
                <c:pt idx="3">
                  <c:v>130.26266666666666</c:v>
                </c:pt>
                <c:pt idx="4">
                  <c:v>163.89033333333333</c:v>
                </c:pt>
              </c:numCache>
            </c:numRef>
          </c:val>
        </c:ser>
        <c:axId val="238353792"/>
        <c:axId val="238396928"/>
      </c:barChart>
      <c:catAx>
        <c:axId val="23835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8396928"/>
        <c:crosses val="autoZero"/>
        <c:auto val="1"/>
        <c:lblAlgn val="ctr"/>
        <c:lblOffset val="100"/>
      </c:catAx>
      <c:valAx>
        <c:axId val="238396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8353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20.439357791338303</c:v>
                </c:pt>
                <c:pt idx="1">
                  <c:v>79.560642208661704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"/>
          <c:y val="0.23275843967780058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141.61199999999999</c:v>
                </c:pt>
                <c:pt idx="1">
                  <c:v>128.13366666666667</c:v>
                </c:pt>
                <c:pt idx="2">
                  <c:v>124.40966666666668</c:v>
                </c:pt>
                <c:pt idx="3">
                  <c:v>139.82300000000001</c:v>
                </c:pt>
                <c:pt idx="4">
                  <c:v>136.20666666666668</c:v>
                </c:pt>
              </c:numCache>
            </c:numRef>
          </c:val>
        </c:ser>
        <c:axId val="239998464"/>
        <c:axId val="240000384"/>
      </c:barChart>
      <c:catAx>
        <c:axId val="23999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0000384"/>
        <c:crosses val="autoZero"/>
        <c:auto val="1"/>
        <c:lblAlgn val="ctr"/>
        <c:lblOffset val="100"/>
      </c:catAx>
      <c:valAx>
        <c:axId val="2400003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3999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19.952801190273313</c:v>
                </c:pt>
                <c:pt idx="1">
                  <c:v>80.047198809726694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0992"/>
          <c:y val="0.23275843967780058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872.19333333333327</c:v>
                </c:pt>
                <c:pt idx="1">
                  <c:v>879.16733333333332</c:v>
                </c:pt>
                <c:pt idx="2">
                  <c:v>1078.1869999999999</c:v>
                </c:pt>
                <c:pt idx="3">
                  <c:v>1128.5723333333333</c:v>
                </c:pt>
                <c:pt idx="4">
                  <c:v>1272.44</c:v>
                </c:pt>
              </c:numCache>
            </c:numRef>
          </c:val>
        </c:ser>
        <c:axId val="240972160"/>
        <c:axId val="241726208"/>
      </c:barChart>
      <c:catAx>
        <c:axId val="240972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1726208"/>
        <c:crosses val="autoZero"/>
        <c:auto val="1"/>
        <c:lblAlgn val="ctr"/>
        <c:lblOffset val="100"/>
      </c:catAx>
      <c:valAx>
        <c:axId val="2417262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097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14.913434710142997</c:v>
                </c:pt>
                <c:pt idx="1">
                  <c:v>85.086565289857006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058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134.17133333333334</c:v>
                </c:pt>
                <c:pt idx="1">
                  <c:v>180.06466666666665</c:v>
                </c:pt>
                <c:pt idx="2">
                  <c:v>199.22833333333335</c:v>
                </c:pt>
                <c:pt idx="3">
                  <c:v>167.97933333333333</c:v>
                </c:pt>
                <c:pt idx="4">
                  <c:v>168.34333333333333</c:v>
                </c:pt>
              </c:numCache>
            </c:numRef>
          </c:val>
        </c:ser>
        <c:axId val="243328512"/>
        <c:axId val="243330048"/>
      </c:barChart>
      <c:catAx>
        <c:axId val="243328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3330048"/>
        <c:crosses val="autoZero"/>
        <c:auto val="1"/>
        <c:lblAlgn val="ctr"/>
        <c:lblOffset val="100"/>
      </c:catAx>
      <c:valAx>
        <c:axId val="2433300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3328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17.238978120428104</c:v>
                </c:pt>
                <c:pt idx="1">
                  <c:v>82.761021879571899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"/>
          <c:y val="0.23275843967780058"/>
          <c:w val="0.8464173816837917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57.347333333333346</c:v>
                </c:pt>
                <c:pt idx="1">
                  <c:v>51.609333333333332</c:v>
                </c:pt>
                <c:pt idx="2">
                  <c:v>56.121666666666663</c:v>
                </c:pt>
                <c:pt idx="3">
                  <c:v>53.704333333333331</c:v>
                </c:pt>
                <c:pt idx="4">
                  <c:v>94.396000000000001</c:v>
                </c:pt>
              </c:numCache>
            </c:numRef>
          </c:val>
        </c:ser>
        <c:axId val="244714880"/>
        <c:axId val="244987008"/>
      </c:barChart>
      <c:catAx>
        <c:axId val="244714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4987008"/>
        <c:crosses val="autoZero"/>
        <c:auto val="1"/>
        <c:lblAlgn val="ctr"/>
        <c:lblOffset val="100"/>
      </c:catAx>
      <c:valAx>
        <c:axId val="2449870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4714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9.4630810584664058</c:v>
                </c:pt>
                <c:pt idx="1">
                  <c:v>90.5369189415336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emp'!$C$16:$G$16</c:f>
              <c:numCache>
                <c:formatCode>#,##0</c:formatCode>
                <c:ptCount val="5"/>
                <c:pt idx="0">
                  <c:v>3.8056666666666668</c:v>
                </c:pt>
                <c:pt idx="1">
                  <c:v>6.2036666666666669</c:v>
                </c:pt>
                <c:pt idx="2">
                  <c:v>3.8613333333333331</c:v>
                </c:pt>
                <c:pt idx="3">
                  <c:v>2.5960000000000001</c:v>
                </c:pt>
                <c:pt idx="4">
                  <c:v>5.3463333333333338</c:v>
                </c:pt>
              </c:numCache>
            </c:numRef>
          </c:val>
        </c:ser>
        <c:axId val="245738112"/>
        <c:axId val="247058432"/>
      </c:barChart>
      <c:catAx>
        <c:axId val="245738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7058432"/>
        <c:crosses val="autoZero"/>
        <c:auto val="1"/>
        <c:lblAlgn val="ctr"/>
        <c:lblOffset val="100"/>
      </c:catAx>
      <c:valAx>
        <c:axId val="2470584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5738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5.7574745940978627</c:v>
                </c:pt>
                <c:pt idx="1">
                  <c:v>94.242525405902143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058"/>
          <c:w val="0.88277014700516698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Peón'!$C$16:$G$16</c:f>
              <c:numCache>
                <c:formatCode>#,##0</c:formatCode>
                <c:ptCount val="5"/>
                <c:pt idx="0">
                  <c:v>1.333</c:v>
                </c:pt>
                <c:pt idx="1">
                  <c:v>0.8676666666666667</c:v>
                </c:pt>
                <c:pt idx="2">
                  <c:v>2.5816666666666666</c:v>
                </c:pt>
                <c:pt idx="3">
                  <c:v>0</c:v>
                </c:pt>
                <c:pt idx="4">
                  <c:v>2.7556666666666665</c:v>
                </c:pt>
              </c:numCache>
            </c:numRef>
          </c:val>
        </c:ser>
        <c:axId val="248334976"/>
        <c:axId val="248664448"/>
      </c:barChart>
      <c:catAx>
        <c:axId val="248334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8664448"/>
        <c:crosses val="autoZero"/>
        <c:auto val="1"/>
        <c:lblAlgn val="ctr"/>
        <c:lblOffset val="100"/>
      </c:catAx>
      <c:valAx>
        <c:axId val="248664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48334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0.30507764035896345</c:v>
                </c:pt>
                <c:pt idx="1">
                  <c:v>98.779135892585515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058"/>
          <c:w val="0.86459376434447965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0</c:v>
                </c:pt>
                <c:pt idx="1">
                  <c:v>1.5249999999999999</c:v>
                </c:pt>
                <c:pt idx="2">
                  <c:v>0.80066666666666675</c:v>
                </c:pt>
                <c:pt idx="3">
                  <c:v>4.6510000000000007</c:v>
                </c:pt>
                <c:pt idx="4">
                  <c:v>7.5516666666666667</c:v>
                </c:pt>
              </c:numCache>
            </c:numRef>
          </c:val>
        </c:ser>
        <c:axId val="250139776"/>
        <c:axId val="250141696"/>
      </c:barChart>
      <c:catAx>
        <c:axId val="25013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0141696"/>
        <c:crosses val="autoZero"/>
        <c:auto val="1"/>
        <c:lblAlgn val="ctr"/>
        <c:lblOffset val="100"/>
      </c:catAx>
      <c:valAx>
        <c:axId val="2501416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013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24.272260732614072</c:v>
                </c:pt>
                <c:pt idx="1">
                  <c:v>75.727739267385928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2049.8733333333334</c:v>
                </c:pt>
                <c:pt idx="1">
                  <c:v>1687.0393333333336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2941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24"/>
          <c:w val="0.82021562265348813"/>
          <c:h val="0.60911544639010096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60.94042549209442</c:v>
                </c:pt>
                <c:pt idx="1">
                  <c:v>61.394936152388048</c:v>
                </c:pt>
                <c:pt idx="2">
                  <c:v>56.580952453390367</c:v>
                </c:pt>
                <c:pt idx="3">
                  <c:v>56.400145825370238</c:v>
                </c:pt>
                <c:pt idx="4">
                  <c:v>54.85472945670481</c:v>
                </c:pt>
              </c:numCache>
            </c:numRef>
          </c:val>
        </c:ser>
        <c:marker val="1"/>
        <c:axId val="252633856"/>
        <c:axId val="252636160"/>
      </c:lineChart>
      <c:catAx>
        <c:axId val="252633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2636160"/>
        <c:crosses val="autoZero"/>
        <c:auto val="1"/>
        <c:lblAlgn val="ctr"/>
        <c:lblOffset val="100"/>
      </c:catAx>
      <c:valAx>
        <c:axId val="252636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2633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332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60.94042549209442</c:v>
                </c:pt>
                <c:pt idx="1">
                  <c:v>38.605063847611952</c:v>
                </c:pt>
                <c:pt idx="2">
                  <c:v>43.41904754660964</c:v>
                </c:pt>
                <c:pt idx="3">
                  <c:v>43.599854174629762</c:v>
                </c:pt>
                <c:pt idx="4">
                  <c:v>45.145270543295183</c:v>
                </c:pt>
              </c:numCache>
            </c:numRef>
          </c:val>
        </c:ser>
        <c:marker val="1"/>
        <c:axId val="253550592"/>
        <c:axId val="253552512"/>
      </c:lineChart>
      <c:catAx>
        <c:axId val="253550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3552512"/>
        <c:crosses val="autoZero"/>
        <c:auto val="1"/>
        <c:lblAlgn val="ctr"/>
        <c:lblOffset val="100"/>
      </c:catAx>
      <c:valAx>
        <c:axId val="253552512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3550592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79"/>
          <c:y val="0.23275843967780058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1888.5533333333333</c:v>
                </c:pt>
                <c:pt idx="1">
                  <c:v>1984.0553333333332</c:v>
                </c:pt>
                <c:pt idx="2">
                  <c:v>1909.3436666666666</c:v>
                </c:pt>
                <c:pt idx="3">
                  <c:v>1936.9190000000001</c:v>
                </c:pt>
                <c:pt idx="4">
                  <c:v>2049.8733333333334</c:v>
                </c:pt>
              </c:numCache>
            </c:numRef>
          </c:val>
        </c:ser>
        <c:axId val="254012800"/>
        <c:axId val="254338176"/>
      </c:barChart>
      <c:catAx>
        <c:axId val="25401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4338176"/>
        <c:crosses val="autoZero"/>
        <c:auto val="1"/>
        <c:lblAlgn val="ctr"/>
        <c:lblOffset val="100"/>
      </c:catAx>
      <c:valAx>
        <c:axId val="2543381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401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27.468583267400938</c:v>
                </c:pt>
                <c:pt idx="1">
                  <c:v>72.53141673259907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79"/>
          <c:y val="0.23275843967780058"/>
          <c:w val="0.81918270305897867"/>
          <c:h val="0.62111105077382966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1210.4623333333334</c:v>
                </c:pt>
                <c:pt idx="1">
                  <c:v>1247.5716666666667</c:v>
                </c:pt>
                <c:pt idx="2">
                  <c:v>1465.1906666666664</c:v>
                </c:pt>
                <c:pt idx="3">
                  <c:v>1497.3256666666668</c:v>
                </c:pt>
                <c:pt idx="4">
                  <c:v>1687.0393333333336</c:v>
                </c:pt>
              </c:numCache>
            </c:numRef>
          </c:val>
        </c:ser>
        <c:axId val="254736256"/>
        <c:axId val="255412480"/>
      </c:barChart>
      <c:catAx>
        <c:axId val="25473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5412480"/>
        <c:crosses val="autoZero"/>
        <c:auto val="1"/>
        <c:lblAlgn val="ctr"/>
        <c:lblOffset val="100"/>
      </c:catAx>
      <c:valAx>
        <c:axId val="2554124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473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13.809965121441914</c:v>
                </c:pt>
                <c:pt idx="1">
                  <c:v>86.19003487855808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891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60.94042549209442</c:v>
                </c:pt>
                <c:pt idx="1">
                  <c:v>61.394936152388048</c:v>
                </c:pt>
                <c:pt idx="2">
                  <c:v>56.580952453390367</c:v>
                </c:pt>
                <c:pt idx="3">
                  <c:v>56.400145825370238</c:v>
                </c:pt>
                <c:pt idx="4">
                  <c:v>54.85472945670481</c:v>
                </c:pt>
                <c:pt idx="5">
                  <c:v>54.814375113930666</c:v>
                </c:pt>
                <c:pt idx="6">
                  <c:v>57.650279331137988</c:v>
                </c:pt>
                <c:pt idx="7" formatCode="#,##0.0">
                  <c:v>54.43141974453571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asalariados'!$C$24:$J$24</c:f>
              <c:numCache>
                <c:formatCode>0.0</c:formatCode>
                <c:ptCount val="8"/>
                <c:pt idx="0">
                  <c:v>43.217306982154</c:v>
                </c:pt>
                <c:pt idx="1">
                  <c:v>43.872141367079017</c:v>
                </c:pt>
                <c:pt idx="2">
                  <c:v>40.328771120989863</c:v>
                </c:pt>
                <c:pt idx="3">
                  <c:v>38.975078006199048</c:v>
                </c:pt>
                <c:pt idx="4">
                  <c:v>37.922250499630444</c:v>
                </c:pt>
                <c:pt idx="5">
                  <c:v>41.320077396860306</c:v>
                </c:pt>
                <c:pt idx="6">
                  <c:v>39.665833765145649</c:v>
                </c:pt>
                <c:pt idx="7" formatCode="#,##0.0">
                  <c:v>38.839483681483351</c:v>
                </c:pt>
              </c:numCache>
            </c:numRef>
          </c:val>
        </c:ser>
        <c:marker val="1"/>
        <c:axId val="256651264"/>
        <c:axId val="256652800"/>
      </c:lineChart>
      <c:catAx>
        <c:axId val="25665126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6652800"/>
        <c:crosses val="autoZero"/>
        <c:auto val="1"/>
        <c:lblAlgn val="ctr"/>
        <c:lblOffset val="100"/>
      </c:catAx>
      <c:valAx>
        <c:axId val="256652800"/>
        <c:scaling>
          <c:orientation val="minMax"/>
          <c:min val="3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66512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5901955214458956"/>
          <c:y val="0.22743869944013706"/>
          <c:w val="0.38451898203886226"/>
          <c:h val="0.1543482730057987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29" l="0.70866141732284538" r="0.70866141732284538" t="0.7480314960630029" header="0.31496062992126839" footer="0.31496062992126839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3977E-2"/>
          <c:y val="0.25568161934303668"/>
          <c:w val="0.84139573174553761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 no asalariados'!$B$25</c:f>
              <c:strCache>
                <c:ptCount val="1"/>
                <c:pt idx="0">
                  <c:v>Pereira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asalariados'!$C$25:$J$25</c:f>
              <c:numCache>
                <c:formatCode>0.0</c:formatCode>
                <c:ptCount val="8"/>
                <c:pt idx="0">
                  <c:v>42.383942616967964</c:v>
                </c:pt>
                <c:pt idx="1">
                  <c:v>42.403483802324573</c:v>
                </c:pt>
                <c:pt idx="2">
                  <c:v>44.223095291056197</c:v>
                </c:pt>
                <c:pt idx="3">
                  <c:v>47.287097643266854</c:v>
                </c:pt>
                <c:pt idx="4">
                  <c:v>44.452324790683832</c:v>
                </c:pt>
                <c:pt idx="5">
                  <c:v>43.755056411161618</c:v>
                </c:pt>
                <c:pt idx="6">
                  <c:v>43.892472652677881</c:v>
                </c:pt>
                <c:pt idx="7">
                  <c:v>44.723403119025747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asalariados'!$C$15:$J$15</c:f>
              <c:numCache>
                <c:formatCode>0.0</c:formatCode>
                <c:ptCount val="8"/>
                <c:pt idx="0">
                  <c:v>56.782693017846</c:v>
                </c:pt>
                <c:pt idx="1">
                  <c:v>56.12785863292099</c:v>
                </c:pt>
                <c:pt idx="2">
                  <c:v>59.671228879010137</c:v>
                </c:pt>
                <c:pt idx="3">
                  <c:v>61.024921993800952</c:v>
                </c:pt>
                <c:pt idx="4">
                  <c:v>62.077749500369563</c:v>
                </c:pt>
                <c:pt idx="5">
                  <c:v>58.679922603139694</c:v>
                </c:pt>
                <c:pt idx="6">
                  <c:v>60.334166234854358</c:v>
                </c:pt>
                <c:pt idx="7">
                  <c:v>61.160516318516649</c:v>
                </c:pt>
              </c:numCache>
            </c:numRef>
          </c:val>
        </c:ser>
        <c:marker val="1"/>
        <c:axId val="257125376"/>
        <c:axId val="257209088"/>
      </c:lineChart>
      <c:catAx>
        <c:axId val="25712537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7209088"/>
        <c:crosses val="autoZero"/>
        <c:auto val="1"/>
        <c:lblAlgn val="ctr"/>
        <c:lblOffset val="100"/>
      </c:catAx>
      <c:valAx>
        <c:axId val="25720908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71253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1934071953828169"/>
          <c:y val="0.45399289794658032"/>
          <c:w val="0.2725033908973018"/>
          <c:h val="0.1007882250012869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663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618"/>
          <c:w val="0.67288166960781981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562.49533333333341</c:v>
                </c:pt>
                <c:pt idx="1">
                  <c:v>568.92600000000004</c:v>
                </c:pt>
                <c:pt idx="2">
                  <c:v>604.80366666666669</c:v>
                </c:pt>
                <c:pt idx="3">
                  <c:v>575.95633333333342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184.58866666666665</c:v>
                </c:pt>
                <c:pt idx="1">
                  <c:v>163.37366666666668</c:v>
                </c:pt>
                <c:pt idx="2">
                  <c:v>189.25366666666665</c:v>
                </c:pt>
                <c:pt idx="3">
                  <c:v>237.87333333333333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826.62966666666671</c:v>
                </c:pt>
                <c:pt idx="1">
                  <c:v>936.63466666666682</c:v>
                </c:pt>
                <c:pt idx="2">
                  <c:v>920.42033333333336</c:v>
                </c:pt>
                <c:pt idx="3">
                  <c:v>1063.2293333333334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328.91966666666667</c:v>
                </c:pt>
                <c:pt idx="1">
                  <c:v>313.78199999999998</c:v>
                </c:pt>
                <c:pt idx="2">
                  <c:v>308.46100000000001</c:v>
                </c:pt>
                <c:pt idx="3">
                  <c:v>353.07199999999995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360.93800000000005</c:v>
                </c:pt>
                <c:pt idx="1">
                  <c:v>422.92466666666672</c:v>
                </c:pt>
                <c:pt idx="2">
                  <c:v>456.41400000000004</c:v>
                </c:pt>
                <c:pt idx="3">
                  <c:v>486.67433333333338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820.5</c:v>
                </c:pt>
                <c:pt idx="1">
                  <c:v>813.10066666666671</c:v>
                </c:pt>
                <c:pt idx="2">
                  <c:v>826.39433333333329</c:v>
                </c:pt>
                <c:pt idx="3">
                  <c:v>846.49633333333338</c:v>
                </c:pt>
              </c:numCache>
            </c:numRef>
          </c:val>
        </c:ser>
        <c:marker val="1"/>
        <c:axId val="258450560"/>
        <c:axId val="258452864"/>
      </c:lineChart>
      <c:catAx>
        <c:axId val="258450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8452864"/>
        <c:crosses val="autoZero"/>
        <c:auto val="1"/>
        <c:lblAlgn val="ctr"/>
        <c:lblOffset val="100"/>
      </c:catAx>
      <c:valAx>
        <c:axId val="2584528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84505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274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1557E-2"/>
          <c:y val="0.23275843967780052"/>
          <c:w val="0.88432629549624475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1.6396666666666666</c:v>
                </c:pt>
                <c:pt idx="1">
                  <c:v>2.8909999999999996</c:v>
                </c:pt>
                <c:pt idx="2">
                  <c:v>4.4539999999999997</c:v>
                </c:pt>
                <c:pt idx="3">
                  <c:v>5.4096666666666664</c:v>
                </c:pt>
                <c:pt idx="4">
                  <c:v>2.1693333333333333</c:v>
                </c:pt>
              </c:numCache>
            </c:numRef>
          </c:val>
        </c:ser>
        <c:axId val="258783488"/>
        <c:axId val="259149824"/>
      </c:barChart>
      <c:catAx>
        <c:axId val="258783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9149824"/>
        <c:crosses val="autoZero"/>
        <c:auto val="1"/>
        <c:lblAlgn val="ctr"/>
        <c:lblOffset val="100"/>
      </c:catAx>
      <c:valAx>
        <c:axId val="259149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58783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21.783371267907352</c:v>
                </c:pt>
                <c:pt idx="1">
                  <c:v>78.216628732092644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052"/>
          <c:w val="0.86668613443187614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38.181333333333335</c:v>
                </c:pt>
                <c:pt idx="1">
                  <c:v>26.863333333333333</c:v>
                </c:pt>
                <c:pt idx="2">
                  <c:v>33.604333333333336</c:v>
                </c:pt>
                <c:pt idx="3">
                  <c:v>12.69</c:v>
                </c:pt>
                <c:pt idx="4">
                  <c:v>23.031000000000002</c:v>
                </c:pt>
              </c:numCache>
            </c:numRef>
          </c:val>
        </c:ser>
        <c:axId val="260140032"/>
        <c:axId val="260166400"/>
      </c:barChart>
      <c:catAx>
        <c:axId val="26014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0166400"/>
        <c:crosses val="autoZero"/>
        <c:auto val="1"/>
        <c:lblAlgn val="ctr"/>
        <c:lblOffset val="100"/>
      </c:catAx>
      <c:valAx>
        <c:axId val="260166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0140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0.6172758438528777</c:v>
                </c:pt>
                <c:pt idx="1">
                  <c:v>99.38272415614712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052"/>
          <c:w val="0.86697977730758047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6.9076666666666666</c:v>
                </c:pt>
                <c:pt idx="1">
                  <c:v>21.067333333333334</c:v>
                </c:pt>
                <c:pt idx="2">
                  <c:v>15.567333333333332</c:v>
                </c:pt>
                <c:pt idx="3">
                  <c:v>10.031666666666666</c:v>
                </c:pt>
                <c:pt idx="4">
                  <c:v>14.096666666666666</c:v>
                </c:pt>
              </c:numCache>
            </c:numRef>
          </c:val>
        </c:ser>
        <c:axId val="260938752"/>
        <c:axId val="261412352"/>
      </c:barChart>
      <c:catAx>
        <c:axId val="260938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1412352"/>
        <c:crosses val="autoZero"/>
        <c:auto val="1"/>
        <c:lblAlgn val="ctr"/>
        <c:lblOffset val="100"/>
      </c:catAx>
      <c:valAx>
        <c:axId val="261412352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0938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7.9710185902474224</c:v>
                </c:pt>
                <c:pt idx="1">
                  <c:v>92.028981409752575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52"/>
          <c:w val="0.84978542155915193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509.06566666666669</c:v>
                </c:pt>
                <c:pt idx="1">
                  <c:v>562.49533333333341</c:v>
                </c:pt>
                <c:pt idx="2">
                  <c:v>568.92600000000004</c:v>
                </c:pt>
                <c:pt idx="3">
                  <c:v>604.80366666666669</c:v>
                </c:pt>
                <c:pt idx="4">
                  <c:v>575.95633333333342</c:v>
                </c:pt>
              </c:numCache>
            </c:numRef>
          </c:val>
        </c:ser>
        <c:axId val="263169152"/>
        <c:axId val="263171072"/>
      </c:barChart>
      <c:catAx>
        <c:axId val="263169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3171072"/>
        <c:crosses val="autoZero"/>
        <c:auto val="1"/>
        <c:lblAlgn val="ctr"/>
        <c:lblOffset val="100"/>
      </c:catAx>
      <c:valAx>
        <c:axId val="263171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3169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23.566311531251259</c:v>
                </c:pt>
                <c:pt idx="1">
                  <c:v>76.433688468748741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52"/>
          <c:w val="0.86727212944535759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5.1673333333333327</c:v>
                </c:pt>
                <c:pt idx="1">
                  <c:v>13.787666666666667</c:v>
                </c:pt>
                <c:pt idx="2">
                  <c:v>11.612000000000002</c:v>
                </c:pt>
                <c:pt idx="3">
                  <c:v>13.770999999999999</c:v>
                </c:pt>
                <c:pt idx="4">
                  <c:v>12.460333333333333</c:v>
                </c:pt>
              </c:numCache>
            </c:numRef>
          </c:val>
        </c:ser>
        <c:axId val="263527040"/>
        <c:axId val="264278016"/>
      </c:barChart>
      <c:catAx>
        <c:axId val="26352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4278016"/>
        <c:crosses val="autoZero"/>
        <c:auto val="1"/>
        <c:lblAlgn val="ctr"/>
        <c:lblOffset val="100"/>
      </c:catAx>
      <c:valAx>
        <c:axId val="2642780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352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13.234320511231878</c:v>
                </c:pt>
                <c:pt idx="1">
                  <c:v>86.765679488768114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52"/>
          <c:w val="0.84978542155915193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182.74433333333332</c:v>
                </c:pt>
                <c:pt idx="1">
                  <c:v>184.58866666666665</c:v>
                </c:pt>
                <c:pt idx="2">
                  <c:v>163.37366666666668</c:v>
                </c:pt>
                <c:pt idx="3">
                  <c:v>189.25366666666665</c:v>
                </c:pt>
                <c:pt idx="4">
                  <c:v>237.87333333333333</c:v>
                </c:pt>
              </c:numCache>
            </c:numRef>
          </c:val>
        </c:ser>
        <c:axId val="267000448"/>
        <c:axId val="267026816"/>
      </c:barChart>
      <c:catAx>
        <c:axId val="26700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7026816"/>
        <c:crosses val="autoZero"/>
        <c:auto val="1"/>
        <c:lblAlgn val="ctr"/>
        <c:lblOffset val="100"/>
      </c:catAx>
      <c:valAx>
        <c:axId val="2670268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7000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21.027179578749237</c:v>
                </c:pt>
                <c:pt idx="1">
                  <c:v>78.972820421250759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8998"/>
          <c:y val="0.23275843967780052"/>
          <c:w val="0.82197678932517571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792.19599999999991</c:v>
                </c:pt>
                <c:pt idx="1">
                  <c:v>826.62966666666671</c:v>
                </c:pt>
                <c:pt idx="2">
                  <c:v>936.63466666666682</c:v>
                </c:pt>
                <c:pt idx="3">
                  <c:v>920.42033333333336</c:v>
                </c:pt>
                <c:pt idx="4">
                  <c:v>1063.2293333333334</c:v>
                </c:pt>
              </c:numCache>
            </c:numRef>
          </c:val>
        </c:ser>
        <c:axId val="269013376"/>
        <c:axId val="269014912"/>
      </c:barChart>
      <c:catAx>
        <c:axId val="26901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9014912"/>
        <c:crosses val="autoZero"/>
        <c:auto val="1"/>
        <c:lblAlgn val="ctr"/>
        <c:lblOffset val="100"/>
      </c:catAx>
      <c:valAx>
        <c:axId val="269014912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6901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20.717471395076917</c:v>
                </c:pt>
                <c:pt idx="1">
                  <c:v>79.282528604923087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052"/>
          <c:w val="0.84879062302643105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301.52600000000001</c:v>
                </c:pt>
                <c:pt idx="1">
                  <c:v>328.91966666666667</c:v>
                </c:pt>
                <c:pt idx="2">
                  <c:v>313.78199999999998</c:v>
                </c:pt>
                <c:pt idx="3">
                  <c:v>308.46100000000001</c:v>
                </c:pt>
                <c:pt idx="4">
                  <c:v>353.07199999999995</c:v>
                </c:pt>
              </c:numCache>
            </c:numRef>
          </c:val>
        </c:ser>
        <c:axId val="270066432"/>
        <c:axId val="270068736"/>
      </c:barChart>
      <c:catAx>
        <c:axId val="270066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068736"/>
        <c:crosses val="autoZero"/>
        <c:auto val="1"/>
        <c:lblAlgn val="ctr"/>
        <c:lblOffset val="100"/>
      </c:catAx>
      <c:valAx>
        <c:axId val="270068736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06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21.447741156888906</c:v>
                </c:pt>
                <c:pt idx="1">
                  <c:v>78.55225884311109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17"/>
          <c:y val="0.23275843967780052"/>
          <c:w val="0.84641738168379177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94.63900000000001</c:v>
                </c:pt>
                <c:pt idx="1">
                  <c:v>82.945333333333338</c:v>
                </c:pt>
                <c:pt idx="2">
                  <c:v>90.555000000000007</c:v>
                </c:pt>
                <c:pt idx="3">
                  <c:v>86.595666666666659</c:v>
                </c:pt>
                <c:pt idx="4">
                  <c:v>121.85233333333332</c:v>
                </c:pt>
              </c:numCache>
            </c:numRef>
          </c:val>
        </c:ser>
        <c:axId val="270575872"/>
        <c:axId val="270651392"/>
      </c:barChart>
      <c:catAx>
        <c:axId val="27057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651392"/>
        <c:crosses val="autoZero"/>
        <c:auto val="1"/>
        <c:lblAlgn val="ctr"/>
        <c:lblOffset val="100"/>
      </c:catAx>
      <c:valAx>
        <c:axId val="27065139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57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46.45379616380702</c:v>
                </c:pt>
                <c:pt idx="1">
                  <c:v>53.54620383619298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17"/>
          <c:y val="0.23275843967780052"/>
          <c:w val="0.84641738168379177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335.43866666666668</c:v>
                </c:pt>
                <c:pt idx="1">
                  <c:v>360.93800000000005</c:v>
                </c:pt>
                <c:pt idx="2">
                  <c:v>422.92466666666672</c:v>
                </c:pt>
                <c:pt idx="3">
                  <c:v>456.41400000000004</c:v>
                </c:pt>
                <c:pt idx="4">
                  <c:v>486.67433333333338</c:v>
                </c:pt>
              </c:numCache>
            </c:numRef>
          </c:val>
        </c:ser>
        <c:axId val="270717696"/>
        <c:axId val="270882304"/>
      </c:barChart>
      <c:catAx>
        <c:axId val="27071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882304"/>
        <c:crosses val="autoZero"/>
        <c:auto val="1"/>
        <c:lblAlgn val="ctr"/>
        <c:lblOffset val="100"/>
      </c:catAx>
      <c:valAx>
        <c:axId val="27088230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0717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38.808703219636264</c:v>
                </c:pt>
                <c:pt idx="1">
                  <c:v>61.191296780363736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8792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831.51066666666668</c:v>
                </c:pt>
                <c:pt idx="1">
                  <c:v>820.5</c:v>
                </c:pt>
                <c:pt idx="2">
                  <c:v>813.10066666666671</c:v>
                </c:pt>
                <c:pt idx="3">
                  <c:v>826.39433333333329</c:v>
                </c:pt>
                <c:pt idx="4">
                  <c:v>846.49633333333338</c:v>
                </c:pt>
              </c:numCache>
            </c:numRef>
          </c:val>
        </c:ser>
        <c:axId val="271453568"/>
        <c:axId val="271508992"/>
      </c:barChart>
      <c:catAx>
        <c:axId val="271453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1508992"/>
        <c:crosses val="autoZero"/>
        <c:auto val="1"/>
        <c:lblAlgn val="ctr"/>
        <c:lblOffset val="100"/>
      </c:catAx>
      <c:valAx>
        <c:axId val="271508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1453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22.294688687716384</c:v>
                </c:pt>
                <c:pt idx="1">
                  <c:v>77.705311312283612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674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8946"/>
          <c:y val="0.1247061252174945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4.9076666666666666</c:v>
                </c:pt>
                <c:pt idx="1">
                  <c:v>4.4796666666666667</c:v>
                </c:pt>
                <c:pt idx="2">
                  <c:v>4.6863333333333337</c:v>
                </c:pt>
                <c:pt idx="3">
                  <c:v>5.3966666666666674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52.80533333333333</c:v>
                </c:pt>
                <c:pt idx="1">
                  <c:v>55.589666666666666</c:v>
                </c:pt>
                <c:pt idx="2">
                  <c:v>64.791666666666671</c:v>
                </c:pt>
                <c:pt idx="3">
                  <c:v>55.05266666666666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31.888000000000002</c:v>
                </c:pt>
                <c:pt idx="1">
                  <c:v>23.994666666666664</c:v>
                </c:pt>
                <c:pt idx="2">
                  <c:v>24.600333333333335</c:v>
                </c:pt>
                <c:pt idx="3">
                  <c:v>20.918333333333333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100.40800000000002</c:v>
                </c:pt>
                <c:pt idx="1">
                  <c:v>88.450333333333333</c:v>
                </c:pt>
                <c:pt idx="2">
                  <c:v>121.81200000000001</c:v>
                </c:pt>
                <c:pt idx="3">
                  <c:v>112.85033333333335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19.308666666666667</c:v>
                </c:pt>
                <c:pt idx="1">
                  <c:v>30.175333333333338</c:v>
                </c:pt>
                <c:pt idx="2">
                  <c:v>36.457333333333331</c:v>
                </c:pt>
                <c:pt idx="3">
                  <c:v>27.333333333333332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32.408333333333331</c:v>
                </c:pt>
                <c:pt idx="1">
                  <c:v>45.332666666666661</c:v>
                </c:pt>
                <c:pt idx="2">
                  <c:v>39.997666666666667</c:v>
                </c:pt>
                <c:pt idx="3">
                  <c:v>45.033666666666669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55.958333333333336</c:v>
                </c:pt>
                <c:pt idx="1">
                  <c:v>70.510333333333335</c:v>
                </c:pt>
                <c:pt idx="2">
                  <c:v>67.079666666666668</c:v>
                </c:pt>
                <c:pt idx="3">
                  <c:v>66.282666666666657</c:v>
                </c:pt>
              </c:numCache>
            </c:numRef>
          </c:val>
        </c:ser>
        <c:marker val="1"/>
        <c:axId val="273195776"/>
        <c:axId val="273197312"/>
      </c:lineChart>
      <c:catAx>
        <c:axId val="27319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3197312"/>
        <c:crosses val="autoZero"/>
        <c:auto val="1"/>
        <c:lblAlgn val="ctr"/>
        <c:lblOffset val="100"/>
      </c:catAx>
      <c:valAx>
        <c:axId val="27319731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31957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052"/>
          <c:w val="0.8517362602402001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344.43533333333335</c:v>
                </c:pt>
                <c:pt idx="1">
                  <c:v>317.077</c:v>
                </c:pt>
                <c:pt idx="2">
                  <c:v>332.22966666666667</c:v>
                </c:pt>
                <c:pt idx="3">
                  <c:v>379.95733333333334</c:v>
                </c:pt>
                <c:pt idx="4">
                  <c:v>338.19166666666666</c:v>
                </c:pt>
              </c:numCache>
            </c:numRef>
          </c:val>
        </c:ser>
        <c:axId val="273528320"/>
        <c:axId val="273529856"/>
      </c:barChart>
      <c:catAx>
        <c:axId val="273528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3529856"/>
        <c:crosses val="autoZero"/>
        <c:auto val="1"/>
        <c:lblAlgn val="ctr"/>
        <c:lblOffset val="100"/>
      </c:catAx>
      <c:valAx>
        <c:axId val="273529856"/>
        <c:scaling>
          <c:orientation val="minMax"/>
          <c:min val="2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3528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16.982719414491843</c:v>
                </c:pt>
                <c:pt idx="1">
                  <c:v>83.017280585508161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052"/>
          <c:w val="0.88633801209631402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informa'!$C$20:$G$20</c:f>
              <c:numCache>
                <c:formatCode>#,##0</c:formatCode>
                <c:ptCount val="5"/>
                <c:pt idx="0">
                  <c:v>5.6846666666666659</c:v>
                </c:pt>
                <c:pt idx="1">
                  <c:v>1.5636666666666665</c:v>
                </c:pt>
                <c:pt idx="2">
                  <c:v>0</c:v>
                </c:pt>
                <c:pt idx="3">
                  <c:v>1.2453333333333334</c:v>
                </c:pt>
                <c:pt idx="4">
                  <c:v>0</c:v>
                </c:pt>
              </c:numCache>
            </c:numRef>
          </c:val>
        </c:ser>
        <c:axId val="274486400"/>
        <c:axId val="274487936"/>
      </c:barChart>
      <c:catAx>
        <c:axId val="274486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4487936"/>
        <c:crosses val="autoZero"/>
        <c:auto val="1"/>
        <c:lblAlgn val="ctr"/>
        <c:lblOffset val="100"/>
      </c:catAx>
      <c:valAx>
        <c:axId val="2744879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4486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052"/>
          <c:w val="0.88804172497709732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7.3106666666666662</c:v>
                </c:pt>
                <c:pt idx="1">
                  <c:v>4.9076666666666666</c:v>
                </c:pt>
                <c:pt idx="2">
                  <c:v>4.4796666666666667</c:v>
                </c:pt>
                <c:pt idx="3">
                  <c:v>4.6863333333333337</c:v>
                </c:pt>
                <c:pt idx="4">
                  <c:v>5.3966666666666674</c:v>
                </c:pt>
              </c:numCache>
            </c:numRef>
          </c:val>
        </c:ser>
        <c:axId val="274959744"/>
        <c:axId val="276078592"/>
      </c:barChart>
      <c:catAx>
        <c:axId val="27495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6078592"/>
        <c:crosses val="autoZero"/>
        <c:auto val="1"/>
        <c:lblAlgn val="ctr"/>
        <c:lblOffset val="100"/>
      </c:catAx>
      <c:valAx>
        <c:axId val="276078592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4959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2.5627307090802032</c:v>
                </c:pt>
                <c:pt idx="1">
                  <c:v>97.437269290919801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052"/>
          <c:w val="0.88584167153778726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Canteras'!$C$16:$G$16</c:f>
              <c:numCache>
                <c:formatCode>#,##0</c:formatCode>
                <c:ptCount val="5"/>
                <c:pt idx="0">
                  <c:v>0</c:v>
                </c:pt>
                <c:pt idx="1">
                  <c:v>0.99233333333333329</c:v>
                </c:pt>
                <c:pt idx="2">
                  <c:v>0</c:v>
                </c:pt>
                <c:pt idx="3">
                  <c:v>1.4336666666666666</c:v>
                </c:pt>
                <c:pt idx="4">
                  <c:v>0.78600000000000003</c:v>
                </c:pt>
              </c:numCache>
            </c:numRef>
          </c:val>
        </c:ser>
        <c:axId val="276916096"/>
        <c:axId val="276943232"/>
      </c:barChart>
      <c:catAx>
        <c:axId val="276916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6943232"/>
        <c:crosses val="autoZero"/>
        <c:auto val="1"/>
        <c:lblAlgn val="ctr"/>
        <c:lblOffset val="100"/>
      </c:catAx>
      <c:valAx>
        <c:axId val="2769432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6916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3.8031031257056225</c:v>
                </c:pt>
                <c:pt idx="1">
                  <c:v>96.196896874294382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39"/>
          <c:y val="0.23275843967780052"/>
          <c:w val="0.86756319933691939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44.447333333333326</c:v>
                </c:pt>
                <c:pt idx="1">
                  <c:v>52.80533333333333</c:v>
                </c:pt>
                <c:pt idx="2">
                  <c:v>55.589666666666666</c:v>
                </c:pt>
                <c:pt idx="3">
                  <c:v>64.791666666666671</c:v>
                </c:pt>
                <c:pt idx="4">
                  <c:v>55.05266666666666</c:v>
                </c:pt>
              </c:numCache>
            </c:numRef>
          </c:val>
        </c:ser>
        <c:axId val="278055168"/>
        <c:axId val="278147456"/>
      </c:barChart>
      <c:catAx>
        <c:axId val="27805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8147456"/>
        <c:crosses val="autoZero"/>
        <c:auto val="1"/>
        <c:lblAlgn val="ctr"/>
        <c:lblOffset val="100"/>
      </c:catAx>
      <c:valAx>
        <c:axId val="278147456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805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23.656656344088482</c:v>
                </c:pt>
                <c:pt idx="1">
                  <c:v>76.343343655911525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052"/>
          <c:w val="0.88534097711470272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Agua'!$C$27:$G$27</c:f>
              <c:numCache>
                <c:formatCode>#,##0</c:formatCode>
                <c:ptCount val="5"/>
                <c:pt idx="0">
                  <c:v>0</c:v>
                </c:pt>
                <c:pt idx="1">
                  <c:v>3.129</c:v>
                </c:pt>
                <c:pt idx="2">
                  <c:v>0.45600000000000002</c:v>
                </c:pt>
                <c:pt idx="3">
                  <c:v>2.2290000000000001</c:v>
                </c:pt>
                <c:pt idx="4">
                  <c:v>0</c:v>
                </c:pt>
              </c:numCache>
            </c:numRef>
          </c:val>
        </c:ser>
        <c:axId val="279240064"/>
        <c:axId val="279746048"/>
      </c:barChart>
      <c:catAx>
        <c:axId val="27924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9746048"/>
        <c:crosses val="autoZero"/>
        <c:auto val="1"/>
        <c:lblAlgn val="ctr"/>
        <c:lblOffset val="100"/>
      </c:catAx>
      <c:valAx>
        <c:axId val="2797460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79240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39"/>
          <c:y val="0.23275843967780052"/>
          <c:w val="0.86756319933691939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Construcc!$C$16:$G$16</c:f>
              <c:numCache>
                <c:formatCode>#,##0</c:formatCode>
                <c:ptCount val="5"/>
                <c:pt idx="0">
                  <c:v>25.340666666666667</c:v>
                </c:pt>
                <c:pt idx="1">
                  <c:v>31.888000000000002</c:v>
                </c:pt>
                <c:pt idx="2">
                  <c:v>23.994666666666664</c:v>
                </c:pt>
                <c:pt idx="3">
                  <c:v>24.600333333333335</c:v>
                </c:pt>
                <c:pt idx="4">
                  <c:v>20.918333333333333</c:v>
                </c:pt>
              </c:numCache>
            </c:numRef>
          </c:val>
        </c:ser>
        <c:axId val="281408640"/>
        <c:axId val="281410176"/>
      </c:barChart>
      <c:catAx>
        <c:axId val="281408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1410176"/>
        <c:crosses val="autoZero"/>
        <c:auto val="1"/>
        <c:lblAlgn val="ctr"/>
        <c:lblOffset val="100"/>
      </c:catAx>
      <c:valAx>
        <c:axId val="2814101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1408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10.631881582982214</c:v>
                </c:pt>
                <c:pt idx="1">
                  <c:v>89.368118417017783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52"/>
          <c:w val="0.84978542155915193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90.37833333333333</c:v>
                </c:pt>
                <c:pt idx="1">
                  <c:v>100.40800000000002</c:v>
                </c:pt>
                <c:pt idx="2">
                  <c:v>88.450333333333333</c:v>
                </c:pt>
                <c:pt idx="3">
                  <c:v>121.81200000000001</c:v>
                </c:pt>
                <c:pt idx="4">
                  <c:v>112.85033333333335</c:v>
                </c:pt>
              </c:numCache>
            </c:numRef>
          </c:val>
        </c:ser>
        <c:axId val="282099072"/>
        <c:axId val="283152768"/>
      </c:barChart>
      <c:catAx>
        <c:axId val="28209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3152768"/>
        <c:crosses val="autoZero"/>
        <c:auto val="1"/>
        <c:lblAlgn val="ctr"/>
        <c:lblOffset val="100"/>
      </c:catAx>
      <c:valAx>
        <c:axId val="283152768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209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20.501108467529264</c:v>
                </c:pt>
                <c:pt idx="1">
                  <c:v>79.498891532470736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52"/>
          <c:w val="0.86727212944535759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27.885999999999999</c:v>
                </c:pt>
                <c:pt idx="1">
                  <c:v>19.308666666666667</c:v>
                </c:pt>
                <c:pt idx="2">
                  <c:v>30.175333333333338</c:v>
                </c:pt>
                <c:pt idx="3">
                  <c:v>36.457333333333331</c:v>
                </c:pt>
                <c:pt idx="4">
                  <c:v>27.333333333333332</c:v>
                </c:pt>
              </c:numCache>
            </c:numRef>
          </c:val>
        </c:ser>
        <c:axId val="285081984"/>
        <c:axId val="285083520"/>
      </c:barChart>
      <c:catAx>
        <c:axId val="28508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5083520"/>
        <c:crosses val="autoZero"/>
        <c:auto val="1"/>
        <c:lblAlgn val="ctr"/>
        <c:lblOffset val="100"/>
      </c:catAx>
      <c:valAx>
        <c:axId val="2850835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508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20.036407618721825</c:v>
                </c:pt>
                <c:pt idx="1">
                  <c:v>79.963592381278175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39"/>
          <c:y val="0.23275843967780052"/>
          <c:w val="0.86756319933691939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5.166666666666667</c:v>
                </c:pt>
                <c:pt idx="1">
                  <c:v>13.707666666666666</c:v>
                </c:pt>
                <c:pt idx="2">
                  <c:v>13.240333333333332</c:v>
                </c:pt>
                <c:pt idx="3">
                  <c:v>15.624666666666668</c:v>
                </c:pt>
                <c:pt idx="4">
                  <c:v>4.5380000000000003</c:v>
                </c:pt>
              </c:numCache>
            </c:numRef>
          </c:val>
        </c:ser>
        <c:axId val="286784512"/>
        <c:axId val="287138560"/>
      </c:barChart>
      <c:catAx>
        <c:axId val="286784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7138560"/>
        <c:crosses val="autoZero"/>
        <c:auto val="1"/>
        <c:lblAlgn val="ctr"/>
        <c:lblOffset val="100"/>
      </c:catAx>
      <c:valAx>
        <c:axId val="2871385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6784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20.859572512066194</c:v>
                </c:pt>
                <c:pt idx="1">
                  <c:v>79.140427487933806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46.846666666666671</c:v>
                </c:pt>
                <c:pt idx="1">
                  <c:v>32.408333333333331</c:v>
                </c:pt>
                <c:pt idx="2">
                  <c:v>45.332666666666661</c:v>
                </c:pt>
                <c:pt idx="3">
                  <c:v>39.997666666666667</c:v>
                </c:pt>
                <c:pt idx="4">
                  <c:v>45.033666666666669</c:v>
                </c:pt>
              </c:numCache>
            </c:numRef>
          </c:val>
        </c:ser>
        <c:axId val="287725056"/>
        <c:axId val="288894336"/>
      </c:barChart>
      <c:catAx>
        <c:axId val="28772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8894336"/>
        <c:crosses val="autoZero"/>
        <c:auto val="1"/>
        <c:lblAlgn val="ctr"/>
        <c:lblOffset val="100"/>
      </c:catAx>
      <c:valAx>
        <c:axId val="288894336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8772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34.943136996257415</c:v>
                </c:pt>
                <c:pt idx="1">
                  <c:v>65.056863003742592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052"/>
          <c:w val="0.85109163528472664"/>
          <c:h val="0.62111105077382955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91.374333333333325</c:v>
                </c:pt>
                <c:pt idx="1">
                  <c:v>55.958333333333336</c:v>
                </c:pt>
                <c:pt idx="2">
                  <c:v>70.510333333333335</c:v>
                </c:pt>
                <c:pt idx="3">
                  <c:v>67.079666666666668</c:v>
                </c:pt>
                <c:pt idx="4">
                  <c:v>66.282666666666657</c:v>
                </c:pt>
              </c:numCache>
            </c:numRef>
          </c:val>
        </c:ser>
        <c:axId val="290463104"/>
        <c:axId val="290505856"/>
      </c:barChart>
      <c:catAx>
        <c:axId val="290463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90505856"/>
        <c:crosses val="autoZero"/>
        <c:auto val="1"/>
        <c:lblAlgn val="ctr"/>
        <c:lblOffset val="100"/>
      </c:catAx>
      <c:valAx>
        <c:axId val="29050585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90463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13.708701131453182</c:v>
                </c:pt>
                <c:pt idx="1">
                  <c:v>86.291298868546818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9,6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7.9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523876</xdr:colOff>
      <xdr:row>26</xdr:row>
      <xdr:rowOff>171449</xdr:rowOff>
    </xdr:from>
    <xdr:to>
      <xdr:col>10</xdr:col>
      <xdr:colOff>514349</xdr:colOff>
      <xdr:row>38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27</xdr:row>
      <xdr:rowOff>19050</xdr:rowOff>
    </xdr:from>
    <xdr:to>
      <xdr:col>7</xdr:col>
      <xdr:colOff>171450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B49" sqref="B49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9"/>
      <c r="L2" s="10"/>
      <c r="M2" s="10"/>
      <c r="N2" s="10"/>
      <c r="O2" s="179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9"/>
      <c r="L3" s="10"/>
      <c r="M3" s="10"/>
      <c r="N3" s="10"/>
      <c r="O3" s="179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9"/>
      <c r="L4" s="10"/>
      <c r="M4" s="10"/>
      <c r="N4" s="10"/>
      <c r="O4" s="179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9"/>
      <c r="L5" s="10"/>
      <c r="M5" s="10"/>
      <c r="N5" s="10"/>
      <c r="O5" s="179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9"/>
      <c r="L6" s="10"/>
      <c r="M6" s="10"/>
      <c r="N6" s="10"/>
      <c r="O6" s="179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9"/>
      <c r="L7" s="10"/>
      <c r="M7" s="10"/>
      <c r="N7" s="10"/>
      <c r="O7" s="179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9"/>
      <c r="L8" s="10"/>
      <c r="M8" s="10"/>
      <c r="N8" s="10"/>
      <c r="O8" s="179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9"/>
      <c r="L9" s="10"/>
      <c r="M9" s="10"/>
      <c r="N9" s="10"/>
      <c r="O9" s="179"/>
      <c r="P9" s="10"/>
      <c r="Q9" s="10"/>
      <c r="R9" s="10"/>
      <c r="S9" s="10"/>
      <c r="T9" s="18"/>
      <c r="U9" s="11"/>
    </row>
    <row r="10" spans="1:21" ht="18.75">
      <c r="A10" s="16"/>
      <c r="B10" s="191" t="s">
        <v>0</v>
      </c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70" t="s">
        <v>173</v>
      </c>
      <c r="C12" s="3"/>
      <c r="D12" s="3"/>
      <c r="E12" s="3"/>
      <c r="F12" s="3"/>
      <c r="G12" s="3"/>
      <c r="H12" s="1" t="s">
        <v>174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70" t="s">
        <v>175</v>
      </c>
      <c r="C14" s="85"/>
      <c r="D14" s="85"/>
      <c r="E14" s="157"/>
      <c r="F14" s="157"/>
      <c r="G14" s="157"/>
      <c r="H14" s="1" t="s">
        <v>116</v>
      </c>
      <c r="I14" s="12"/>
      <c r="J14" s="188"/>
      <c r="K14" s="188"/>
      <c r="L14" s="1" t="s">
        <v>181</v>
      </c>
      <c r="M14" s="11"/>
      <c r="N14" s="11"/>
      <c r="O14" s="11"/>
      <c r="P14" s="44" t="s">
        <v>117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71" t="s">
        <v>53</v>
      </c>
      <c r="C16" s="57"/>
      <c r="D16" s="57"/>
      <c r="E16" s="57"/>
      <c r="F16" s="57"/>
      <c r="G16" s="57"/>
      <c r="H16" s="44" t="s">
        <v>48</v>
      </c>
      <c r="I16" s="11"/>
      <c r="J16" s="38"/>
      <c r="K16" s="38"/>
      <c r="L16" s="158" t="s">
        <v>32</v>
      </c>
      <c r="M16" s="11"/>
      <c r="N16" s="11"/>
      <c r="O16" s="11"/>
      <c r="P16" s="1" t="s">
        <v>66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57</v>
      </c>
      <c r="I17" s="11"/>
      <c r="J17" s="35"/>
      <c r="K17" s="35"/>
      <c r="L17" s="44" t="s">
        <v>33</v>
      </c>
      <c r="M17" s="11"/>
      <c r="N17" s="11"/>
      <c r="O17" s="11"/>
      <c r="P17" s="1" t="s">
        <v>67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56</v>
      </c>
      <c r="I18" s="11"/>
      <c r="J18" s="35"/>
      <c r="K18" s="35"/>
      <c r="L18" s="44" t="s">
        <v>34</v>
      </c>
      <c r="M18" s="11"/>
      <c r="N18" s="11"/>
      <c r="O18" s="11"/>
      <c r="P18" s="1" t="s">
        <v>68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58</v>
      </c>
      <c r="I19" s="11"/>
      <c r="J19" s="4"/>
      <c r="K19" s="4"/>
      <c r="L19" s="44" t="s">
        <v>35</v>
      </c>
      <c r="M19" s="11"/>
      <c r="N19" s="11"/>
      <c r="O19" s="11"/>
      <c r="P19" s="1" t="s">
        <v>69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59</v>
      </c>
      <c r="I20" s="11"/>
      <c r="J20" s="4"/>
      <c r="K20" s="4"/>
      <c r="L20" s="44" t="s">
        <v>36</v>
      </c>
      <c r="M20" s="11"/>
      <c r="N20" s="11"/>
      <c r="O20" s="11"/>
      <c r="P20" s="1" t="s">
        <v>70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60</v>
      </c>
      <c r="I21" s="11"/>
      <c r="J21" s="4"/>
      <c r="K21" s="4"/>
      <c r="L21" s="44" t="s">
        <v>41</v>
      </c>
      <c r="M21" s="11"/>
      <c r="N21" s="11"/>
      <c r="O21" s="11"/>
      <c r="P21" s="1" t="s">
        <v>71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45</v>
      </c>
      <c r="I22" s="11"/>
      <c r="J22" s="7"/>
      <c r="K22" s="7"/>
      <c r="L22" s="44" t="s">
        <v>42</v>
      </c>
      <c r="M22" s="11"/>
      <c r="N22" s="11"/>
      <c r="O22" s="11"/>
      <c r="P22" s="1" t="s">
        <v>72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38</v>
      </c>
      <c r="I23" s="11"/>
      <c r="J23" s="7"/>
      <c r="K23" s="7"/>
      <c r="L23" s="44" t="s">
        <v>37</v>
      </c>
      <c r="M23" s="11"/>
      <c r="N23" s="11"/>
      <c r="O23" s="11"/>
      <c r="P23" s="1" t="s">
        <v>73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47</v>
      </c>
      <c r="I24" s="11"/>
      <c r="J24" s="7"/>
      <c r="K24" s="7"/>
      <c r="L24" s="44" t="s">
        <v>61</v>
      </c>
      <c r="M24" s="11"/>
      <c r="N24" s="11"/>
      <c r="O24" s="11"/>
      <c r="P24" s="1" t="s">
        <v>74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39</v>
      </c>
      <c r="I25" s="11"/>
      <c r="J25" s="7"/>
      <c r="K25" s="7"/>
      <c r="L25" s="44" t="s">
        <v>38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46</v>
      </c>
      <c r="I26" s="11"/>
      <c r="J26" s="7"/>
      <c r="K26" s="7"/>
      <c r="L26" s="44" t="s">
        <v>43</v>
      </c>
      <c r="M26" s="11"/>
      <c r="N26" s="11"/>
      <c r="O26" s="11"/>
      <c r="P26" s="1" t="s">
        <v>75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38</v>
      </c>
      <c r="I27" s="11"/>
      <c r="J27" s="7"/>
      <c r="K27" s="7"/>
      <c r="L27" s="44" t="s">
        <v>44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47</v>
      </c>
      <c r="I28" s="11"/>
      <c r="J28" s="4"/>
      <c r="K28" s="4"/>
      <c r="L28" s="44" t="s">
        <v>62</v>
      </c>
      <c r="M28" s="11"/>
      <c r="N28" s="11"/>
      <c r="O28" s="11"/>
      <c r="P28" s="1" t="s">
        <v>76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39</v>
      </c>
      <c r="I29" s="11"/>
      <c r="J29" s="8"/>
      <c r="K29" s="8"/>
      <c r="L29" s="44" t="s">
        <v>38</v>
      </c>
      <c r="M29" s="11"/>
      <c r="N29" s="11"/>
      <c r="O29" s="11"/>
      <c r="P29" s="1" t="s">
        <v>77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43</v>
      </c>
      <c r="M30" s="11"/>
      <c r="N30" s="11"/>
      <c r="O30" s="11"/>
      <c r="P30" s="1" t="s">
        <v>78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44</v>
      </c>
      <c r="M31" s="11"/>
      <c r="N31" s="11"/>
      <c r="O31" s="11"/>
      <c r="P31" s="1" t="s">
        <v>79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162</v>
      </c>
      <c r="I33" s="5"/>
      <c r="J33" s="5"/>
      <c r="K33" s="5"/>
      <c r="L33" s="51"/>
      <c r="M33" s="123"/>
      <c r="N33" s="123"/>
      <c r="O33" s="123"/>
      <c r="P33" s="118" t="s">
        <v>161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126</v>
      </c>
      <c r="I35" s="4"/>
      <c r="J35" s="4"/>
      <c r="K35" s="4"/>
      <c r="M35" s="114"/>
      <c r="N35" s="114"/>
      <c r="O35" s="114"/>
      <c r="P35" s="1" t="s">
        <v>137</v>
      </c>
      <c r="Q35" s="178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127</v>
      </c>
      <c r="I36" s="4"/>
      <c r="J36" s="4"/>
      <c r="K36" s="4"/>
      <c r="M36" s="114"/>
      <c r="N36" s="114"/>
      <c r="O36" s="114"/>
      <c r="P36" s="1" t="s">
        <v>126</v>
      </c>
      <c r="Q36" s="178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128</v>
      </c>
      <c r="I37" s="4"/>
      <c r="J37" s="4"/>
      <c r="K37" s="4"/>
      <c r="M37" s="114"/>
      <c r="N37" s="114"/>
      <c r="O37" s="114"/>
      <c r="P37" s="1" t="s">
        <v>127</v>
      </c>
      <c r="Q37" s="178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129</v>
      </c>
      <c r="I38" s="4"/>
      <c r="J38" s="4"/>
      <c r="K38" s="4"/>
      <c r="M38" s="114"/>
      <c r="N38" s="114"/>
      <c r="O38" s="114"/>
      <c r="P38" s="1" t="s">
        <v>128</v>
      </c>
      <c r="Q38" s="178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130</v>
      </c>
      <c r="I39" s="4"/>
      <c r="J39" s="4"/>
      <c r="K39" s="4"/>
      <c r="M39" s="114"/>
      <c r="N39" s="114"/>
      <c r="O39" s="114"/>
      <c r="P39" s="1" t="s">
        <v>129</v>
      </c>
      <c r="Q39" s="178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131</v>
      </c>
      <c r="I40" s="4"/>
      <c r="J40" s="4"/>
      <c r="K40" s="4"/>
      <c r="M40" s="114"/>
      <c r="N40" s="114"/>
      <c r="O40" s="114"/>
      <c r="P40" s="1" t="s">
        <v>130</v>
      </c>
      <c r="Q40" s="178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132</v>
      </c>
      <c r="I41" s="4"/>
      <c r="J41" s="4"/>
      <c r="K41" s="4"/>
      <c r="M41" s="114"/>
      <c r="N41" s="114"/>
      <c r="O41" s="114"/>
      <c r="P41" s="1" t="s">
        <v>131</v>
      </c>
      <c r="Q41" s="178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133</v>
      </c>
      <c r="I42" s="4"/>
      <c r="J42" s="4"/>
      <c r="K42" s="4"/>
      <c r="M42" s="114"/>
      <c r="N42" s="114"/>
      <c r="O42" s="114"/>
      <c r="P42" s="1" t="s">
        <v>132</v>
      </c>
      <c r="Q42" s="178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134</v>
      </c>
      <c r="I43" s="4"/>
      <c r="J43" s="4"/>
      <c r="K43" s="4"/>
      <c r="M43" s="114"/>
      <c r="N43" s="114"/>
      <c r="O43" s="114"/>
      <c r="P43" s="1" t="s">
        <v>133</v>
      </c>
      <c r="Q43" s="178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135</v>
      </c>
      <c r="I44" s="4"/>
      <c r="J44" s="4"/>
      <c r="K44" s="4"/>
      <c r="M44" s="114"/>
      <c r="N44" s="114"/>
      <c r="O44" s="114"/>
      <c r="P44" s="1" t="s">
        <v>134</v>
      </c>
      <c r="Q44" s="178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136</v>
      </c>
      <c r="I45" s="4"/>
      <c r="J45" s="4"/>
      <c r="K45" s="4"/>
      <c r="M45" s="114"/>
      <c r="N45" s="114"/>
      <c r="O45" s="114"/>
      <c r="P45" s="1" t="s">
        <v>135</v>
      </c>
      <c r="Q45" s="178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136</v>
      </c>
      <c r="Q46" s="178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81" t="s">
        <v>186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>
      <selection activeCell="H34" sqref="H34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92"/>
      <c r="D7" s="192"/>
      <c r="E7" s="192"/>
      <c r="F7" s="192"/>
      <c r="G7" s="192"/>
      <c r="H7" s="192"/>
      <c r="I7" s="192"/>
      <c r="J7" s="18"/>
      <c r="K7" s="11"/>
    </row>
    <row r="8" spans="1:13">
      <c r="A8" s="16"/>
      <c r="B8" s="192" t="s">
        <v>171</v>
      </c>
      <c r="C8" s="192"/>
      <c r="D8" s="192"/>
      <c r="E8" s="192"/>
      <c r="F8" s="192"/>
      <c r="G8" s="192"/>
      <c r="H8" s="192"/>
      <c r="I8" s="10"/>
      <c r="J8" s="18"/>
      <c r="K8" s="11"/>
    </row>
    <row r="9" spans="1:13" ht="15.75" customHeight="1">
      <c r="A9" s="16"/>
      <c r="B9" s="192" t="s">
        <v>121</v>
      </c>
      <c r="C9" s="192"/>
      <c r="D9" s="192"/>
      <c r="E9" s="192"/>
      <c r="F9" s="192"/>
      <c r="G9" s="192"/>
      <c r="H9" s="192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190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191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189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SheetLayoutView="100" workbookViewId="0">
      <pane ySplit="11" topLeftCell="A12" activePane="bottomLeft" state="frozen"/>
      <selection activeCell="T30" sqref="T30:U30"/>
      <selection pane="bottomLeft" activeCell="M38" sqref="M38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92" t="s">
        <v>172</v>
      </c>
      <c r="D7" s="192"/>
      <c r="E7" s="192"/>
      <c r="F7" s="192"/>
      <c r="G7" s="192"/>
      <c r="H7" s="192"/>
      <c r="I7" s="192"/>
      <c r="J7" s="18"/>
      <c r="K7" s="11"/>
    </row>
    <row r="8" spans="1:22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48</v>
      </c>
      <c r="C13" s="27">
        <v>78.149362984895916</v>
      </c>
      <c r="D13" s="27">
        <v>78.547138283278159</v>
      </c>
      <c r="E13" s="27">
        <v>79.019071204550258</v>
      </c>
      <c r="F13" s="27">
        <v>79.438806613162328</v>
      </c>
      <c r="G13" s="27">
        <v>79.830102249500186</v>
      </c>
      <c r="H13" s="27">
        <v>80.19130082348579</v>
      </c>
      <c r="I13" s="36">
        <v>80.517816640323005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57</v>
      </c>
      <c r="C14" s="27">
        <v>65.436603378324207</v>
      </c>
      <c r="D14" s="27">
        <v>67.019203084840868</v>
      </c>
      <c r="E14" s="27">
        <v>63.564243455245261</v>
      </c>
      <c r="F14" s="27">
        <v>64.077019589868144</v>
      </c>
      <c r="G14" s="27">
        <v>65.687805642611295</v>
      </c>
      <c r="H14" s="27">
        <v>66.437320774652846</v>
      </c>
      <c r="I14" s="36">
        <v>69.312914490901036</v>
      </c>
      <c r="J14" s="18"/>
      <c r="K14" s="11"/>
      <c r="L14" s="23"/>
      <c r="M14" s="34"/>
    </row>
    <row r="15" spans="1:22">
      <c r="A15" s="16"/>
      <c r="B15" s="11" t="s">
        <v>56</v>
      </c>
      <c r="C15" s="27">
        <v>56.341421296175312</v>
      </c>
      <c r="D15" s="27">
        <v>58.772584412714622</v>
      </c>
      <c r="E15" s="27">
        <v>56.418204303260545</v>
      </c>
      <c r="F15" s="27">
        <v>57.65135658964283</v>
      </c>
      <c r="G15" s="27">
        <v>59.029989156808313</v>
      </c>
      <c r="H15" s="27">
        <v>58.944529837297921</v>
      </c>
      <c r="I15" s="36">
        <v>62.977410798875702</v>
      </c>
      <c r="J15" s="18"/>
      <c r="K15" s="11"/>
      <c r="M15" s="34"/>
    </row>
    <row r="16" spans="1:22">
      <c r="A16" s="16"/>
      <c r="B16" s="106" t="s">
        <v>58</v>
      </c>
      <c r="C16" s="53">
        <v>13.899227057316468</v>
      </c>
      <c r="D16" s="53">
        <v>12.304859342607678</v>
      </c>
      <c r="E16" s="53">
        <v>11.242250202847281</v>
      </c>
      <c r="F16" s="53">
        <v>10.02803039428716</v>
      </c>
      <c r="G16" s="53">
        <v>10.135552941063683</v>
      </c>
      <c r="H16" s="53">
        <v>11.277993409789694</v>
      </c>
      <c r="I16" s="36">
        <v>9.1404456963850009</v>
      </c>
      <c r="J16" s="18"/>
      <c r="K16" s="11"/>
    </row>
    <row r="17" spans="1:12">
      <c r="A17" s="16"/>
      <c r="B17" s="11" t="s">
        <v>59</v>
      </c>
      <c r="C17" s="27">
        <v>12.517405014481495</v>
      </c>
      <c r="D17" s="27">
        <v>11.341878875517757</v>
      </c>
      <c r="E17" s="27">
        <v>10.453286698746085</v>
      </c>
      <c r="F17" s="27">
        <v>9.3202174647805744</v>
      </c>
      <c r="G17" s="27">
        <v>9.7375560276790534</v>
      </c>
      <c r="H17" s="27">
        <v>10.782031170881826</v>
      </c>
      <c r="I17" s="36">
        <v>8.5687570338583168</v>
      </c>
      <c r="J17" s="18"/>
      <c r="K17" s="11"/>
    </row>
    <row r="18" spans="1:12">
      <c r="A18" s="16"/>
      <c r="B18" s="11" t="s">
        <v>60</v>
      </c>
      <c r="C18" s="27">
        <v>1.3818123727109488</v>
      </c>
      <c r="D18" s="27">
        <v>0.96298971584584736</v>
      </c>
      <c r="E18" s="27">
        <v>0.788953957223688</v>
      </c>
      <c r="F18" s="27">
        <v>0.70779436878993218</v>
      </c>
      <c r="G18" s="27">
        <v>0.39797915993145022</v>
      </c>
      <c r="H18" s="27">
        <v>0.49594501590372209</v>
      </c>
      <c r="I18" s="36">
        <v>0.57168055783612526</v>
      </c>
      <c r="J18" s="18"/>
      <c r="K18" s="11"/>
    </row>
    <row r="19" spans="1:12">
      <c r="A19" s="16"/>
      <c r="B19" s="11" t="s">
        <v>45</v>
      </c>
      <c r="C19" s="27">
        <v>32.204955571098672</v>
      </c>
      <c r="D19" s="27">
        <v>36.093371740333779</v>
      </c>
      <c r="E19" s="27">
        <v>32.075073971593646</v>
      </c>
      <c r="F19" s="27">
        <v>30.891333871470373</v>
      </c>
      <c r="G19" s="27">
        <v>30.268714491984046</v>
      </c>
      <c r="H19" s="27">
        <v>23.515135920504125</v>
      </c>
      <c r="I19" s="36">
        <v>34.140717203518662</v>
      </c>
      <c r="J19" s="18"/>
      <c r="K19" s="11"/>
    </row>
    <row r="20" spans="1:12">
      <c r="A20" s="16"/>
      <c r="B20" s="11" t="s">
        <v>38</v>
      </c>
      <c r="C20" s="27">
        <v>15.2272928806903</v>
      </c>
      <c r="D20" s="27">
        <v>16.88949540174977</v>
      </c>
      <c r="E20" s="27">
        <v>10.264201242831609</v>
      </c>
      <c r="F20" s="27">
        <v>8.3348011766751942</v>
      </c>
      <c r="G20" s="27">
        <v>7.4298379091971221</v>
      </c>
      <c r="H20" s="27">
        <v>6.9054860090648127</v>
      </c>
      <c r="I20" s="36">
        <v>13.388648927011912</v>
      </c>
      <c r="J20" s="18"/>
      <c r="K20" s="11"/>
    </row>
    <row r="21" spans="1:12">
      <c r="A21" s="16"/>
      <c r="B21" s="11" t="s">
        <v>47</v>
      </c>
      <c r="C21" s="27">
        <v>4.2726379295722925</v>
      </c>
      <c r="D21" s="27">
        <v>3.763328035337647</v>
      </c>
      <c r="E21" s="27">
        <v>19.390347858621055</v>
      </c>
      <c r="F21" s="27">
        <v>22.051690482231546</v>
      </c>
      <c r="G21" s="27">
        <v>21.553819504547278</v>
      </c>
      <c r="H21" s="27">
        <v>15.649803278846635</v>
      </c>
      <c r="I21" s="36">
        <v>21.96081803559483</v>
      </c>
      <c r="J21" s="18"/>
      <c r="K21" s="11"/>
    </row>
    <row r="22" spans="1:12">
      <c r="A22" s="16"/>
      <c r="B22" s="11" t="s">
        <v>39</v>
      </c>
      <c r="C22" s="27">
        <v>22.030679628887718</v>
      </c>
      <c r="D22" s="27">
        <v>26.754643915960251</v>
      </c>
      <c r="E22" s="27">
        <v>26.695064808500625</v>
      </c>
      <c r="F22" s="27">
        <v>26.781657111919078</v>
      </c>
      <c r="G22" s="27">
        <v>26.748222479884003</v>
      </c>
      <c r="H22" s="27">
        <v>19.720029733794359</v>
      </c>
      <c r="I22" s="36">
        <v>28.283611326921012</v>
      </c>
      <c r="J22" s="18"/>
      <c r="K22" s="11"/>
    </row>
    <row r="23" spans="1:12">
      <c r="A23" s="16"/>
      <c r="B23" s="11" t="s">
        <v>46</v>
      </c>
      <c r="C23" s="27">
        <v>11.712038405090972</v>
      </c>
      <c r="D23" s="27">
        <v>11.731048027402217</v>
      </c>
      <c r="E23" s="27">
        <v>8.3428348631727189</v>
      </c>
      <c r="F23" s="27">
        <v>8.756723387598063</v>
      </c>
      <c r="G23" s="27">
        <v>13.809195117019224</v>
      </c>
      <c r="H23" s="27">
        <v>10.256918997455816</v>
      </c>
      <c r="I23" s="36">
        <v>15.505326645774936</v>
      </c>
      <c r="J23" s="18"/>
      <c r="K23" s="11"/>
    </row>
    <row r="24" spans="1:12">
      <c r="A24" s="16"/>
      <c r="B24" s="11" t="s">
        <v>38</v>
      </c>
      <c r="C24" s="27">
        <v>5.8575712574516769</v>
      </c>
      <c r="D24" s="27">
        <v>6.1080448916115175</v>
      </c>
      <c r="E24" s="27">
        <v>3.4018388622642393</v>
      </c>
      <c r="F24" s="27">
        <v>2.8409496924767663</v>
      </c>
      <c r="G24" s="27">
        <v>3.7224552954733841</v>
      </c>
      <c r="H24" s="27">
        <v>3.6342949969928635</v>
      </c>
      <c r="I24" s="36">
        <v>6.9730812428769902</v>
      </c>
      <c r="J24" s="18"/>
      <c r="K24" s="11"/>
    </row>
    <row r="25" spans="1:12">
      <c r="A25" s="16"/>
      <c r="B25" s="11" t="s">
        <v>47</v>
      </c>
      <c r="C25" s="27">
        <v>2.0344200328610156</v>
      </c>
      <c r="D25" s="27">
        <v>1.0819009707956662</v>
      </c>
      <c r="E25" s="27">
        <v>5.0028693140348937</v>
      </c>
      <c r="F25" s="27">
        <v>6.3811743848004063</v>
      </c>
      <c r="G25" s="27">
        <v>9.985793686765529</v>
      </c>
      <c r="H25" s="27">
        <v>6.6616599393612459</v>
      </c>
      <c r="I25" s="36">
        <v>9.5816002127967543</v>
      </c>
      <c r="J25" s="18"/>
      <c r="K25" s="11"/>
    </row>
    <row r="26" spans="1:12">
      <c r="A26" s="16"/>
      <c r="B26" s="11" t="s">
        <v>39</v>
      </c>
      <c r="C26" s="27">
        <v>7.8437663817944827</v>
      </c>
      <c r="D26" s="27">
        <v>8.0108006971712236</v>
      </c>
      <c r="E26" s="27">
        <v>6.6595294210420235</v>
      </c>
      <c r="F26" s="27">
        <v>7.3374967495544947</v>
      </c>
      <c r="G26" s="27">
        <v>11.934980818281511</v>
      </c>
      <c r="H26" s="27">
        <v>8.2839033114325602</v>
      </c>
      <c r="I26" s="36">
        <v>12.207390278294003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188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186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51</v>
      </c>
      <c r="E43" s="23" t="s">
        <v>49</v>
      </c>
      <c r="K43" s="58"/>
      <c r="L43" s="58"/>
    </row>
    <row r="44" spans="1:12">
      <c r="B44" s="23" t="s">
        <v>52</v>
      </c>
      <c r="C44" s="23"/>
      <c r="D44" s="23"/>
      <c r="E44" s="23" t="s">
        <v>50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92" t="s">
        <v>33</v>
      </c>
      <c r="D7" s="192"/>
      <c r="E7" s="192"/>
      <c r="F7" s="192"/>
      <c r="G7" s="192"/>
      <c r="H7" s="192"/>
      <c r="I7" s="192"/>
      <c r="J7" s="192"/>
      <c r="K7" s="192"/>
      <c r="L7" s="18"/>
      <c r="M7" s="11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25</v>
      </c>
      <c r="C13" s="27">
        <v>80.802339252715043</v>
      </c>
      <c r="D13" s="27">
        <v>81.102872640200104</v>
      </c>
      <c r="E13" s="27">
        <v>81.451454475641654</v>
      </c>
      <c r="F13" s="27">
        <v>81.864934102510034</v>
      </c>
      <c r="G13" s="27">
        <v>82.269706164476204</v>
      </c>
      <c r="H13" s="27">
        <v>82.643939487140798</v>
      </c>
      <c r="I13" s="27">
        <v>82.980841366789591</v>
      </c>
      <c r="J13" s="36">
        <v>83.272987782446208</v>
      </c>
      <c r="K13" s="45">
        <v>1</v>
      </c>
      <c r="L13" s="18"/>
      <c r="M13" s="11"/>
    </row>
    <row r="14" spans="1:15">
      <c r="A14" s="16"/>
      <c r="B14" s="11" t="s">
        <v>23</v>
      </c>
      <c r="C14" s="27">
        <v>81.209438632846201</v>
      </c>
      <c r="D14" s="27">
        <v>81.552313603015776</v>
      </c>
      <c r="E14" s="27">
        <v>81.916030391017202</v>
      </c>
      <c r="F14" s="27">
        <v>82.101791762217431</v>
      </c>
      <c r="G14" s="27">
        <v>82.360753428003108</v>
      </c>
      <c r="H14" s="27">
        <v>82.593924040890144</v>
      </c>
      <c r="I14" s="27">
        <v>82.813656035367117</v>
      </c>
      <c r="J14" s="36">
        <v>82.990108991150151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>
        <v>80.261243343067576</v>
      </c>
      <c r="G15" s="27">
        <v>80.748013439743303</v>
      </c>
      <c r="H15" s="27">
        <v>81.246217014143568</v>
      </c>
      <c r="I15" s="27">
        <v>81.753581597175668</v>
      </c>
      <c r="J15" s="36">
        <v>82.201801609422773</v>
      </c>
      <c r="K15" s="45">
        <v>3</v>
      </c>
      <c r="L15" s="18"/>
      <c r="M15" s="11"/>
    </row>
    <row r="16" spans="1:15">
      <c r="A16" s="16"/>
      <c r="B16" s="11" t="s">
        <v>24</v>
      </c>
      <c r="C16" s="27">
        <v>78.728861826442511</v>
      </c>
      <c r="D16" s="27">
        <v>78.986041229837355</v>
      </c>
      <c r="E16" s="27">
        <v>79.341788328707779</v>
      </c>
      <c r="F16" s="27">
        <v>79.857596398060494</v>
      </c>
      <c r="G16" s="27">
        <v>80.31650346014618</v>
      </c>
      <c r="H16" s="27">
        <v>80.741722064987314</v>
      </c>
      <c r="I16" s="27">
        <v>81.126196844867493</v>
      </c>
      <c r="J16" s="36">
        <v>81.443433328131377</v>
      </c>
      <c r="K16" s="45">
        <v>4</v>
      </c>
      <c r="L16" s="18"/>
      <c r="M16" s="11"/>
    </row>
    <row r="17" spans="1:15">
      <c r="A17" s="16"/>
      <c r="B17" s="11" t="s">
        <v>21</v>
      </c>
      <c r="C17" s="27">
        <v>78.528356081228281</v>
      </c>
      <c r="D17" s="27">
        <v>78.828552336603735</v>
      </c>
      <c r="E17" s="27">
        <v>79.188824509881741</v>
      </c>
      <c r="F17" s="27">
        <v>79.633415057613234</v>
      </c>
      <c r="G17" s="27">
        <v>80.069991262917284</v>
      </c>
      <c r="H17" s="27">
        <v>80.49921986444204</v>
      </c>
      <c r="I17" s="27">
        <v>80.909182745731911</v>
      </c>
      <c r="J17" s="36">
        <v>81.260007735542843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>
        <v>79.509816872101325</v>
      </c>
      <c r="G18" s="27">
        <v>79.907197998889089</v>
      </c>
      <c r="H18" s="27">
        <v>80.267131813220985</v>
      </c>
      <c r="I18" s="27">
        <v>80.578360786967096</v>
      </c>
      <c r="J18" s="36">
        <v>80.823603978225194</v>
      </c>
      <c r="K18" s="45">
        <v>6</v>
      </c>
      <c r="L18" s="18"/>
      <c r="M18" s="11"/>
    </row>
    <row r="19" spans="1:15">
      <c r="A19" s="16"/>
      <c r="B19" s="11" t="s">
        <v>26</v>
      </c>
      <c r="C19" s="27">
        <v>78.592865743385715</v>
      </c>
      <c r="D19" s="27">
        <v>78.716758014135834</v>
      </c>
      <c r="E19" s="27">
        <v>78.921887021091976</v>
      </c>
      <c r="F19" s="27">
        <v>79.335451820203858</v>
      </c>
      <c r="G19" s="27">
        <v>79.719700372982359</v>
      </c>
      <c r="H19" s="27">
        <v>80.103637608989416</v>
      </c>
      <c r="I19" s="27">
        <v>80.476783908067503</v>
      </c>
      <c r="J19" s="36">
        <v>80.78533906485562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77.426356657685275</v>
      </c>
      <c r="D20" s="27">
        <v>77.725969252169676</v>
      </c>
      <c r="E20" s="27">
        <v>78.09014269598768</v>
      </c>
      <c r="F20" s="27">
        <v>78.584937634156645</v>
      </c>
      <c r="G20" s="27">
        <v>79.044836213968026</v>
      </c>
      <c r="H20" s="27">
        <v>79.550308399322418</v>
      </c>
      <c r="I20" s="27">
        <v>80.087227277623313</v>
      </c>
      <c r="J20" s="36">
        <v>80.606342578550965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77.779522922356819</v>
      </c>
      <c r="D21" s="50">
        <v>78.149362984895916</v>
      </c>
      <c r="E21" s="50">
        <v>78.547138283278159</v>
      </c>
      <c r="F21" s="50">
        <v>79.019071204550258</v>
      </c>
      <c r="G21" s="50">
        <v>79.438806613162328</v>
      </c>
      <c r="H21" s="50">
        <v>79.830102249500186</v>
      </c>
      <c r="I21" s="50">
        <v>80.19130082348579</v>
      </c>
      <c r="J21" s="50">
        <v>80.517816640323005</v>
      </c>
      <c r="K21" s="107">
        <v>9</v>
      </c>
      <c r="L21" s="18"/>
      <c r="M21" s="11"/>
    </row>
    <row r="22" spans="1:15">
      <c r="A22" s="16"/>
      <c r="B22" s="11" t="s">
        <v>15</v>
      </c>
      <c r="C22" s="27"/>
      <c r="D22" s="27"/>
      <c r="E22" s="27"/>
      <c r="F22" s="27">
        <v>78.340467297363602</v>
      </c>
      <c r="G22" s="27">
        <v>78.799678219662397</v>
      </c>
      <c r="H22" s="27">
        <v>79.22467940768351</v>
      </c>
      <c r="I22" s="27">
        <v>79.56038403233957</v>
      </c>
      <c r="J22" s="50">
        <v>79.835827784004749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>
        <v>77.334906394694585</v>
      </c>
      <c r="G23" s="27">
        <v>77.872734182653375</v>
      </c>
      <c r="H23" s="27">
        <v>78.450992484732055</v>
      </c>
      <c r="I23" s="27">
        <v>79.033507524857455</v>
      </c>
      <c r="J23" s="36">
        <v>79.546075608342065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76.938184991223082</v>
      </c>
      <c r="D24" s="27">
        <v>77.118813461585461</v>
      </c>
      <c r="E24" s="27">
        <v>77.362480668548955</v>
      </c>
      <c r="F24" s="27">
        <v>77.693864517589887</v>
      </c>
      <c r="G24" s="27">
        <v>78.053705874365789</v>
      </c>
      <c r="H24" s="27">
        <v>78.440498603234303</v>
      </c>
      <c r="I24" s="27">
        <v>78.820397485360289</v>
      </c>
      <c r="J24" s="36">
        <v>79.151219714764707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28</v>
      </c>
      <c r="C25" s="28">
        <v>75.869348916355179</v>
      </c>
      <c r="D25" s="28">
        <v>76.284067455987113</v>
      </c>
      <c r="E25" s="28">
        <v>76.697907448845797</v>
      </c>
      <c r="F25" s="28">
        <v>77.096575133807548</v>
      </c>
      <c r="G25" s="28">
        <v>77.498647610246351</v>
      </c>
      <c r="H25" s="28">
        <v>77.889461684530872</v>
      </c>
      <c r="I25" s="28">
        <v>78.26056989171768</v>
      </c>
      <c r="J25" s="50">
        <v>78.574325406948617</v>
      </c>
      <c r="K25" s="45" t="s">
        <v>63</v>
      </c>
      <c r="L25" s="18"/>
      <c r="M25" s="11"/>
    </row>
    <row r="26" spans="1:15">
      <c r="A26" s="16"/>
      <c r="B26" s="11" t="s">
        <v>18</v>
      </c>
      <c r="C26" s="27"/>
      <c r="D26" s="27"/>
      <c r="E26" s="27"/>
      <c r="F26" s="27">
        <v>77.069928680253483</v>
      </c>
      <c r="G26" s="27">
        <v>77.315298137235445</v>
      </c>
      <c r="H26" s="27">
        <v>77.600038815207967</v>
      </c>
      <c r="I26" s="27">
        <v>77.95570241106924</v>
      </c>
      <c r="J26" s="36">
        <v>78.325039308813288</v>
      </c>
      <c r="K26" s="45">
        <v>13</v>
      </c>
      <c r="L26" s="18"/>
      <c r="M26" s="11"/>
    </row>
    <row r="27" spans="1:15">
      <c r="A27" s="16"/>
      <c r="B27" s="11" t="s">
        <v>27</v>
      </c>
      <c r="C27" s="27">
        <v>76.208037054103187</v>
      </c>
      <c r="D27" s="27">
        <v>76.337483784888775</v>
      </c>
      <c r="E27" s="27">
        <v>76.499589988251032</v>
      </c>
      <c r="F27" s="27">
        <v>76.802201699101815</v>
      </c>
      <c r="G27" s="27">
        <v>77.123195090925464</v>
      </c>
      <c r="H27" s="27">
        <v>77.459837580834815</v>
      </c>
      <c r="I27" s="27">
        <v>77.793263159381411</v>
      </c>
      <c r="J27" s="36">
        <v>78.093519762731844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75.888984237753291</v>
      </c>
      <c r="D28" s="27">
        <v>76.090509827310044</v>
      </c>
      <c r="E28" s="27">
        <v>76.312460305775303</v>
      </c>
      <c r="F28" s="27">
        <v>76.590378371555374</v>
      </c>
      <c r="G28" s="27">
        <v>76.895610214374869</v>
      </c>
      <c r="H28" s="27">
        <v>77.24272289535034</v>
      </c>
      <c r="I28" s="27">
        <v>77.62624305824616</v>
      </c>
      <c r="J28" s="36">
        <v>77.988693542075538</v>
      </c>
      <c r="K28" s="45">
        <v>15</v>
      </c>
      <c r="L28" s="18"/>
      <c r="M28" s="11"/>
    </row>
    <row r="29" spans="1:15">
      <c r="A29" s="16"/>
      <c r="B29" s="11" t="s">
        <v>20</v>
      </c>
      <c r="C29" s="27">
        <v>75.480559110148633</v>
      </c>
      <c r="D29" s="27">
        <v>75.831562762358459</v>
      </c>
      <c r="E29" s="27">
        <v>76.200950292329694</v>
      </c>
      <c r="F29" s="27">
        <v>76.498074946461017</v>
      </c>
      <c r="G29" s="27">
        <v>76.819481922158161</v>
      </c>
      <c r="H29" s="27">
        <v>77.128379622216968</v>
      </c>
      <c r="I29" s="27">
        <v>77.413399310046344</v>
      </c>
      <c r="J29" s="36">
        <v>77.64870228337665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75.205545955533339</v>
      </c>
      <c r="D30" s="27">
        <v>75.491981582485167</v>
      </c>
      <c r="E30" s="27">
        <v>75.847037844263923</v>
      </c>
      <c r="F30" s="27">
        <v>76.188265969536971</v>
      </c>
      <c r="G30" s="27">
        <v>76.532532917188448</v>
      </c>
      <c r="H30" s="27">
        <v>76.876744430986349</v>
      </c>
      <c r="I30" s="27">
        <v>77.201279553018679</v>
      </c>
      <c r="J30" s="36">
        <v>77.48067634640779</v>
      </c>
      <c r="K30" s="45">
        <v>17</v>
      </c>
      <c r="L30" s="18"/>
      <c r="M30" s="11"/>
    </row>
    <row r="31" spans="1:15">
      <c r="A31" s="16"/>
      <c r="B31" s="11" t="s">
        <v>16</v>
      </c>
      <c r="C31" s="27"/>
      <c r="D31" s="27"/>
      <c r="E31" s="27"/>
      <c r="F31" s="27">
        <v>75.531902248847032</v>
      </c>
      <c r="G31" s="27">
        <v>76.002197477868137</v>
      </c>
      <c r="H31" s="27">
        <v>76.488209893224948</v>
      </c>
      <c r="I31" s="27">
        <v>76.968567140830473</v>
      </c>
      <c r="J31" s="36">
        <v>77.370427052160622</v>
      </c>
      <c r="K31" s="45">
        <v>18</v>
      </c>
      <c r="L31" s="18"/>
      <c r="M31" s="11"/>
    </row>
    <row r="32" spans="1:15">
      <c r="A32" s="16"/>
      <c r="B32" s="11" t="s">
        <v>22</v>
      </c>
      <c r="C32" s="27">
        <v>74.346430514244815</v>
      </c>
      <c r="D32" s="27">
        <v>74.530110412341017</v>
      </c>
      <c r="E32" s="27">
        <v>74.75507742624113</v>
      </c>
      <c r="F32" s="27">
        <v>75.225998805759588</v>
      </c>
      <c r="G32" s="27">
        <v>75.681717855875803</v>
      </c>
      <c r="H32" s="27">
        <v>76.178971906972919</v>
      </c>
      <c r="I32" s="27">
        <v>76.705950687404254</v>
      </c>
      <c r="J32" s="36">
        <v>77.186499223547699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>
        <v>73.361401486651644</v>
      </c>
      <c r="G33" s="27">
        <v>73.755848686134442</v>
      </c>
      <c r="H33" s="27">
        <v>74.17952224537008</v>
      </c>
      <c r="I33" s="27">
        <v>74.592284557605609</v>
      </c>
      <c r="J33" s="36">
        <v>74.980006603323673</v>
      </c>
      <c r="K33" s="45">
        <v>20</v>
      </c>
      <c r="L33" s="18"/>
      <c r="M33" s="11"/>
    </row>
    <row r="34" spans="1:14">
      <c r="A34" s="16"/>
      <c r="B34" s="11" t="s">
        <v>19</v>
      </c>
      <c r="C34" s="27"/>
      <c r="D34" s="27"/>
      <c r="E34" s="27"/>
      <c r="F34" s="27">
        <v>73.001000276307593</v>
      </c>
      <c r="G34" s="27">
        <v>73.397552688212215</v>
      </c>
      <c r="H34" s="27">
        <v>73.849339724407571</v>
      </c>
      <c r="I34" s="27">
        <v>74.321794788956055</v>
      </c>
      <c r="J34" s="36">
        <v>74.774989431612909</v>
      </c>
      <c r="K34" s="45">
        <v>21</v>
      </c>
      <c r="L34" s="18"/>
      <c r="M34" s="11"/>
    </row>
    <row r="35" spans="1:14">
      <c r="A35" s="16"/>
      <c r="B35" s="11" t="s">
        <v>17</v>
      </c>
      <c r="C35" s="27"/>
      <c r="D35" s="27"/>
      <c r="E35" s="27"/>
      <c r="F35" s="27">
        <v>73.413658076240978</v>
      </c>
      <c r="G35" s="27">
        <v>73.552800455164942</v>
      </c>
      <c r="H35" s="27">
        <v>73.783656040555485</v>
      </c>
      <c r="I35" s="27">
        <v>74.078606592508294</v>
      </c>
      <c r="J35" s="36">
        <v>74.382173585058737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>
        <v>66.954559348599446</v>
      </c>
      <c r="G36" s="27">
        <v>67.338317588496295</v>
      </c>
      <c r="H36" s="27">
        <v>67.750414699502358</v>
      </c>
      <c r="I36" s="27">
        <v>68.117296367512552</v>
      </c>
      <c r="J36" s="36">
        <v>68.343397300116976</v>
      </c>
      <c r="K36" s="45">
        <v>23</v>
      </c>
      <c r="L36" s="18"/>
      <c r="M36" s="11"/>
    </row>
    <row r="37" spans="1:14">
      <c r="A37" s="16"/>
      <c r="B37" s="11" t="s">
        <v>14</v>
      </c>
      <c r="C37" s="27"/>
      <c r="D37" s="27"/>
      <c r="E37" s="27"/>
      <c r="F37" s="27">
        <v>68.751489322701858</v>
      </c>
      <c r="G37" s="27">
        <v>68.62642888015759</v>
      </c>
      <c r="H37" s="27">
        <v>68.513497340151133</v>
      </c>
      <c r="I37" s="27">
        <v>68.331736771437761</v>
      </c>
      <c r="J37" s="36">
        <v>68.125399109717705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188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183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185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186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2" t="s">
        <v>57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21</v>
      </c>
      <c r="C13" s="27">
        <v>70.100554395888054</v>
      </c>
      <c r="D13" s="27">
        <v>66.365080278019889</v>
      </c>
      <c r="E13" s="27">
        <v>66.170757960700939</v>
      </c>
      <c r="F13" s="27">
        <v>56.081767835486943</v>
      </c>
      <c r="G13" s="27">
        <v>61.800827879539732</v>
      </c>
      <c r="H13" s="27">
        <v>64.196752724967155</v>
      </c>
      <c r="I13" s="27">
        <v>67.640246503406331</v>
      </c>
      <c r="J13" s="36">
        <v>69.488038459085161</v>
      </c>
      <c r="K13" s="45">
        <v>1</v>
      </c>
      <c r="L13" s="18"/>
    </row>
    <row r="14" spans="1:15">
      <c r="A14" s="16"/>
      <c r="B14" s="11" t="s">
        <v>9</v>
      </c>
      <c r="C14" s="53">
        <v>68.629252477865776</v>
      </c>
      <c r="D14" s="53">
        <v>66.518083290076859</v>
      </c>
      <c r="E14" s="53">
        <v>66.146797680372998</v>
      </c>
      <c r="F14" s="53">
        <v>61.754464552350242</v>
      </c>
      <c r="G14" s="53">
        <v>64.376605558150388</v>
      </c>
      <c r="H14" s="53">
        <v>67.678354811548289</v>
      </c>
      <c r="I14" s="53">
        <v>69.272866372931702</v>
      </c>
      <c r="J14" s="36">
        <v>69.349435596187831</v>
      </c>
      <c r="K14" s="108">
        <v>2</v>
      </c>
      <c r="L14" s="18"/>
    </row>
    <row r="15" spans="1:15">
      <c r="A15" s="16"/>
      <c r="B15" s="12" t="s">
        <v>5</v>
      </c>
      <c r="C15" s="50">
        <v>69.14560758185192</v>
      </c>
      <c r="D15" s="50">
        <v>65.436603378324207</v>
      </c>
      <c r="E15" s="50">
        <v>67.019203084840868</v>
      </c>
      <c r="F15" s="50">
        <v>63.564243455245261</v>
      </c>
      <c r="G15" s="50">
        <v>64.077019589868144</v>
      </c>
      <c r="H15" s="50">
        <v>65.687805642611295</v>
      </c>
      <c r="I15" s="50">
        <v>66.437320774652846</v>
      </c>
      <c r="J15" s="36">
        <v>69.312914490901036</v>
      </c>
      <c r="K15" s="107">
        <v>3</v>
      </c>
      <c r="L15" s="18"/>
    </row>
    <row r="16" spans="1:15">
      <c r="A16" s="16"/>
      <c r="B16" s="11" t="s">
        <v>8</v>
      </c>
      <c r="C16" s="27">
        <v>70.728580315283196</v>
      </c>
      <c r="D16" s="27">
        <v>69.739877117577407</v>
      </c>
      <c r="E16" s="27">
        <v>66.606022647973404</v>
      </c>
      <c r="F16" s="27">
        <v>66.058006897161547</v>
      </c>
      <c r="G16" s="27">
        <v>67.719240009976033</v>
      </c>
      <c r="H16" s="27">
        <v>68.751811663797113</v>
      </c>
      <c r="I16" s="27">
        <v>68.295317075182481</v>
      </c>
      <c r="J16" s="36">
        <v>67.133408589721256</v>
      </c>
      <c r="K16" s="45">
        <v>4</v>
      </c>
      <c r="L16" s="18"/>
    </row>
    <row r="17" spans="1:15">
      <c r="A17" s="16"/>
      <c r="B17" s="11" t="s">
        <v>26</v>
      </c>
      <c r="C17" s="27">
        <v>68.565056862092959</v>
      </c>
      <c r="D17" s="27">
        <v>67.39766443101071</v>
      </c>
      <c r="E17" s="27">
        <v>68.242250116062138</v>
      </c>
      <c r="F17" s="27">
        <v>64.038407656285713</v>
      </c>
      <c r="G17" s="27">
        <v>65.84213753450527</v>
      </c>
      <c r="H17" s="27">
        <v>65.490290258755124</v>
      </c>
      <c r="I17" s="27">
        <v>68.575138060264649</v>
      </c>
      <c r="J17" s="36">
        <v>66.995316745329532</v>
      </c>
      <c r="K17" s="45">
        <v>5</v>
      </c>
      <c r="L17" s="18"/>
    </row>
    <row r="18" spans="1:15">
      <c r="A18" s="16"/>
      <c r="B18" s="11" t="s">
        <v>11</v>
      </c>
      <c r="C18" s="27">
        <v>67.865768363356082</v>
      </c>
      <c r="D18" s="27">
        <v>65.807611627210065</v>
      </c>
      <c r="E18" s="27">
        <v>63.579599761458041</v>
      </c>
      <c r="F18" s="27">
        <v>63.908685524126462</v>
      </c>
      <c r="G18" s="27">
        <v>63.197882297181529</v>
      </c>
      <c r="H18" s="27">
        <v>61.76031951624261</v>
      </c>
      <c r="I18" s="27">
        <v>66.872849494837538</v>
      </c>
      <c r="J18" s="36">
        <v>66.593401240844358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>
        <v>54.148017556547224</v>
      </c>
      <c r="G19" s="27">
        <v>58.473881600810216</v>
      </c>
      <c r="H19" s="27">
        <v>56.290772409389625</v>
      </c>
      <c r="I19" s="27">
        <v>63.882321510136428</v>
      </c>
      <c r="J19" s="36">
        <v>65.050119696986258</v>
      </c>
      <c r="K19" s="45">
        <v>7</v>
      </c>
      <c r="L19" s="18"/>
    </row>
    <row r="20" spans="1:15">
      <c r="A20" s="16"/>
      <c r="B20" s="11" t="s">
        <v>25</v>
      </c>
      <c r="C20" s="27">
        <v>64.191881575715286</v>
      </c>
      <c r="D20" s="27">
        <v>62.691088248172619</v>
      </c>
      <c r="E20" s="27">
        <v>59.281902671966691</v>
      </c>
      <c r="F20" s="27">
        <v>56.557006052617034</v>
      </c>
      <c r="G20" s="27">
        <v>61.190314320926063</v>
      </c>
      <c r="H20" s="27">
        <v>61.467440013631382</v>
      </c>
      <c r="I20" s="27">
        <v>62.866806155629838</v>
      </c>
      <c r="J20" s="36">
        <v>64.869267321884124</v>
      </c>
      <c r="K20" s="45">
        <v>8</v>
      </c>
      <c r="L20" s="18"/>
    </row>
    <row r="21" spans="1:15">
      <c r="A21" s="16"/>
      <c r="B21" s="11" t="s">
        <v>20</v>
      </c>
      <c r="C21" s="27">
        <v>64.506583794879262</v>
      </c>
      <c r="D21" s="27">
        <v>65.657312041641859</v>
      </c>
      <c r="E21" s="27">
        <v>67.111520489953264</v>
      </c>
      <c r="F21" s="27">
        <v>63.737261056174241</v>
      </c>
      <c r="G21" s="27">
        <v>63.733661851855238</v>
      </c>
      <c r="H21" s="27">
        <v>64.809052428016528</v>
      </c>
      <c r="I21" s="27">
        <v>67.34248936284807</v>
      </c>
      <c r="J21" s="36">
        <v>64.45348680223924</v>
      </c>
      <c r="K21" s="45">
        <v>9</v>
      </c>
      <c r="L21" s="18"/>
    </row>
    <row r="22" spans="1:15">
      <c r="A22" s="16"/>
      <c r="B22" s="11" t="s">
        <v>24</v>
      </c>
      <c r="C22" s="27">
        <v>64.894966444216081</v>
      </c>
      <c r="D22" s="27">
        <v>63.796339729155726</v>
      </c>
      <c r="E22" s="27">
        <v>63.812004353910744</v>
      </c>
      <c r="F22" s="27">
        <v>58.304763515638058</v>
      </c>
      <c r="G22" s="27">
        <v>58.690491297460454</v>
      </c>
      <c r="H22" s="27">
        <v>59.801503149973058</v>
      </c>
      <c r="I22" s="27">
        <v>63.765090756473043</v>
      </c>
      <c r="J22" s="36">
        <v>64.351185406994318</v>
      </c>
      <c r="K22" s="45">
        <v>10</v>
      </c>
      <c r="L22" s="18"/>
    </row>
    <row r="23" spans="1:15">
      <c r="A23" s="16"/>
      <c r="B23" s="11" t="s">
        <v>10</v>
      </c>
      <c r="C23" s="27"/>
      <c r="D23" s="27"/>
      <c r="E23" s="27"/>
      <c r="F23" s="27">
        <v>56.589918602862213</v>
      </c>
      <c r="G23" s="27">
        <v>60.935300749592955</v>
      </c>
      <c r="H23" s="27">
        <v>64.518023088364401</v>
      </c>
      <c r="I23" s="27">
        <v>63.669927979158992</v>
      </c>
      <c r="J23" s="36">
        <v>64.258876307617683</v>
      </c>
      <c r="K23" s="45">
        <v>11</v>
      </c>
      <c r="L23" s="18"/>
      <c r="N23" s="23"/>
      <c r="O23" s="34"/>
    </row>
    <row r="24" spans="1:15">
      <c r="A24" s="16"/>
      <c r="B24" s="11" t="s">
        <v>19</v>
      </c>
      <c r="C24" s="27"/>
      <c r="D24" s="27"/>
      <c r="E24" s="27"/>
      <c r="F24" s="27">
        <v>54.816685029216259</v>
      </c>
      <c r="G24" s="27">
        <v>57.331720909180916</v>
      </c>
      <c r="H24" s="27">
        <v>54.407480551221489</v>
      </c>
      <c r="I24" s="27">
        <v>63.686562858539155</v>
      </c>
      <c r="J24" s="36">
        <v>64.13821104783834</v>
      </c>
      <c r="K24" s="45">
        <v>12</v>
      </c>
      <c r="L24" s="18"/>
      <c r="N24" s="23"/>
      <c r="O24" s="34"/>
    </row>
    <row r="25" spans="1:15">
      <c r="A25" s="16"/>
      <c r="B25" s="11" t="s">
        <v>15</v>
      </c>
      <c r="C25" s="27"/>
      <c r="D25" s="27"/>
      <c r="E25" s="27"/>
      <c r="F25" s="27">
        <v>60.533505020097792</v>
      </c>
      <c r="G25" s="27">
        <v>62.549113806770421</v>
      </c>
      <c r="H25" s="27">
        <v>62.042560392604805</v>
      </c>
      <c r="I25" s="27">
        <v>65.415085825073945</v>
      </c>
      <c r="J25" s="36">
        <v>63.408953892655681</v>
      </c>
      <c r="K25" s="45">
        <v>13</v>
      </c>
      <c r="L25" s="18"/>
    </row>
    <row r="26" spans="1:15">
      <c r="A26" s="16"/>
      <c r="B26" s="12" t="s">
        <v>28</v>
      </c>
      <c r="C26" s="28">
        <v>63.807780245524334</v>
      </c>
      <c r="D26" s="28">
        <v>60.970224403019976</v>
      </c>
      <c r="E26" s="28">
        <v>60.705052338827748</v>
      </c>
      <c r="F26" s="28">
        <v>57.825771411847967</v>
      </c>
      <c r="G26" s="28">
        <v>58.821194131970131</v>
      </c>
      <c r="H26" s="28">
        <v>58.380433357049945</v>
      </c>
      <c r="I26" s="28">
        <v>61.680688052762136</v>
      </c>
      <c r="J26" s="50">
        <v>63.223451691491242</v>
      </c>
      <c r="K26" s="45"/>
      <c r="L26" s="18"/>
    </row>
    <row r="27" spans="1:15">
      <c r="A27" s="16"/>
      <c r="B27" s="11" t="s">
        <v>22</v>
      </c>
      <c r="C27" s="27">
        <v>65.22830647900561</v>
      </c>
      <c r="D27" s="27">
        <v>62.402899530950819</v>
      </c>
      <c r="E27" s="27">
        <v>59.409653677430853</v>
      </c>
      <c r="F27" s="27">
        <v>58.506318566528371</v>
      </c>
      <c r="G27" s="27">
        <v>63.316699796568699</v>
      </c>
      <c r="H27" s="27">
        <v>61.878968940470337</v>
      </c>
      <c r="I27" s="27">
        <v>61.600175117362518</v>
      </c>
      <c r="J27" s="36">
        <v>62.56554427560247</v>
      </c>
      <c r="K27" s="45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>
        <v>55.186768354524659</v>
      </c>
      <c r="G28" s="27">
        <v>58.884676224671708</v>
      </c>
      <c r="H28" s="27">
        <v>60.471216997955722</v>
      </c>
      <c r="I28" s="27">
        <v>60.177863256693712</v>
      </c>
      <c r="J28" s="36">
        <v>61.839940396734235</v>
      </c>
      <c r="K28" s="45">
        <v>15</v>
      </c>
      <c r="L28" s="18"/>
    </row>
    <row r="29" spans="1:15">
      <c r="A29" s="16"/>
      <c r="B29" s="11" t="s">
        <v>4</v>
      </c>
      <c r="C29" s="27"/>
      <c r="D29" s="27"/>
      <c r="E29" s="27"/>
      <c r="F29" s="27">
        <v>58.492510105413331</v>
      </c>
      <c r="G29" s="27">
        <v>56.858534849460398</v>
      </c>
      <c r="H29" s="27">
        <v>57.737479571047977</v>
      </c>
      <c r="I29" s="27">
        <v>58.902542147372408</v>
      </c>
      <c r="J29" s="36">
        <v>61.182478584871937</v>
      </c>
      <c r="K29" s="45">
        <v>16</v>
      </c>
      <c r="L29" s="18"/>
    </row>
    <row r="30" spans="1:15">
      <c r="A30" s="16"/>
      <c r="B30" s="11" t="s">
        <v>27</v>
      </c>
      <c r="C30" s="27">
        <v>58.09387328615874</v>
      </c>
      <c r="D30" s="27">
        <v>54.435488425668908</v>
      </c>
      <c r="E30" s="27">
        <v>55.972375805879523</v>
      </c>
      <c r="F30" s="27">
        <v>58.166527526916681</v>
      </c>
      <c r="G30" s="27">
        <v>56.266329490003741</v>
      </c>
      <c r="H30" s="27">
        <v>55.277657925476888</v>
      </c>
      <c r="I30" s="27">
        <v>57.906542753610204</v>
      </c>
      <c r="J30" s="36">
        <v>61.005091439436519</v>
      </c>
      <c r="K30" s="45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>
        <v>54.533444479576879</v>
      </c>
      <c r="G31" s="27">
        <v>58.213517962186771</v>
      </c>
      <c r="H31" s="27">
        <v>60.718602351389947</v>
      </c>
      <c r="I31" s="27">
        <v>60.785833359274456</v>
      </c>
      <c r="J31" s="36">
        <v>60.97432051893842</v>
      </c>
      <c r="K31" s="45">
        <v>18</v>
      </c>
      <c r="L31" s="18"/>
    </row>
    <row r="32" spans="1:15">
      <c r="A32" s="16"/>
      <c r="B32" s="11" t="s">
        <v>16</v>
      </c>
      <c r="C32" s="27"/>
      <c r="D32" s="27"/>
      <c r="E32" s="27"/>
      <c r="F32" s="27">
        <v>54.341702532790961</v>
      </c>
      <c r="G32" s="27">
        <v>61.072523669918787</v>
      </c>
      <c r="H32" s="27">
        <v>57.64399440710838</v>
      </c>
      <c r="I32" s="27">
        <v>55.968480264330623</v>
      </c>
      <c r="J32" s="36">
        <v>60.895529909791854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54.93249150072851</v>
      </c>
      <c r="G33" s="27">
        <v>49.771442779408808</v>
      </c>
      <c r="H33" s="27">
        <v>49.813074431218922</v>
      </c>
      <c r="I33" s="27">
        <v>56.943152647047889</v>
      </c>
      <c r="J33" s="36">
        <v>59.319446564620648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56.917006109979631</v>
      </c>
      <c r="G34" s="27">
        <v>60.853373171102973</v>
      </c>
      <c r="H34" s="27">
        <v>55.744088437390161</v>
      </c>
      <c r="I34" s="27">
        <v>55.994230511203547</v>
      </c>
      <c r="J34" s="36">
        <v>59.099686217716631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55.591082609135732</v>
      </c>
      <c r="G35" s="27">
        <v>61.614159909693342</v>
      </c>
      <c r="H35" s="27">
        <v>58.165812409286275</v>
      </c>
      <c r="I35" s="27">
        <v>57.763147216711296</v>
      </c>
      <c r="J35" s="36">
        <v>59.051577542346081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60.005124783130917</v>
      </c>
      <c r="D36" s="27">
        <v>58.660538521801207</v>
      </c>
      <c r="E36" s="27">
        <v>55.334717679799205</v>
      </c>
      <c r="F36" s="27">
        <v>55.229006530062655</v>
      </c>
      <c r="G36" s="27">
        <v>55.680473796311333</v>
      </c>
      <c r="H36" s="27">
        <v>54.153372107863675</v>
      </c>
      <c r="I36" s="27">
        <v>58.150427580363917</v>
      </c>
      <c r="J36" s="36">
        <v>57.371821040327077</v>
      </c>
      <c r="K36" s="45">
        <v>23</v>
      </c>
      <c r="L36" s="18"/>
    </row>
    <row r="37" spans="1:14">
      <c r="A37" s="16"/>
      <c r="B37" s="11" t="s">
        <v>6</v>
      </c>
      <c r="C37" s="27">
        <v>55.50907373398968</v>
      </c>
      <c r="D37" s="27">
        <v>51.120477389508586</v>
      </c>
      <c r="E37" s="27">
        <v>58.320134980101592</v>
      </c>
      <c r="F37" s="27">
        <v>56.539115360786674</v>
      </c>
      <c r="G37" s="27">
        <v>58.667967728728563</v>
      </c>
      <c r="H37" s="27">
        <v>52.435649126666725</v>
      </c>
      <c r="I37" s="27">
        <v>56.005838959866558</v>
      </c>
      <c r="J37" s="36">
        <v>55.666926629021077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56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58.21955133526189</v>
      </c>
      <c r="D13" s="50">
        <v>56.341421296175312</v>
      </c>
      <c r="E13" s="50">
        <v>58.772584412714622</v>
      </c>
      <c r="F13" s="50">
        <v>56.418204303260545</v>
      </c>
      <c r="G13" s="50">
        <v>57.65135658964283</v>
      </c>
      <c r="H13" s="50">
        <v>59.029989156808313</v>
      </c>
      <c r="I13" s="50">
        <v>58.944529837297921</v>
      </c>
      <c r="J13" s="50">
        <v>62.977410798875702</v>
      </c>
      <c r="K13" s="107">
        <v>1</v>
      </c>
      <c r="L13" s="18"/>
    </row>
    <row r="14" spans="1:15" s="51" customFormat="1">
      <c r="A14" s="94"/>
      <c r="B14" s="11" t="s">
        <v>21</v>
      </c>
      <c r="C14" s="27">
        <v>57.235876371961488</v>
      </c>
      <c r="D14" s="27">
        <v>56.370522105766128</v>
      </c>
      <c r="E14" s="27">
        <v>57.614818430215585</v>
      </c>
      <c r="F14" s="27">
        <v>49.102583173257663</v>
      </c>
      <c r="G14" s="27">
        <v>56.880261275744651</v>
      </c>
      <c r="H14" s="27">
        <v>59.00221786607878</v>
      </c>
      <c r="I14" s="27">
        <v>61.499193959733191</v>
      </c>
      <c r="J14" s="36">
        <v>61.737441169275044</v>
      </c>
      <c r="K14" s="201">
        <v>2</v>
      </c>
      <c r="L14" s="95"/>
    </row>
    <row r="15" spans="1:15">
      <c r="A15" s="16"/>
      <c r="B15" s="11" t="s">
        <v>9</v>
      </c>
      <c r="C15" s="27">
        <v>58.142563366733725</v>
      </c>
      <c r="D15" s="27">
        <v>56.045691342660056</v>
      </c>
      <c r="E15" s="27">
        <v>57.747163101065105</v>
      </c>
      <c r="F15" s="27">
        <v>53.77068028429791</v>
      </c>
      <c r="G15" s="27">
        <v>56.843764595983181</v>
      </c>
      <c r="H15" s="27">
        <v>59.09049392758773</v>
      </c>
      <c r="I15" s="27">
        <v>57.676617915598662</v>
      </c>
      <c r="J15" s="36">
        <v>59.425933190005701</v>
      </c>
      <c r="K15" s="45">
        <v>3</v>
      </c>
      <c r="L15" s="18"/>
    </row>
    <row r="16" spans="1:15">
      <c r="A16" s="16"/>
      <c r="B16" s="11" t="s">
        <v>15</v>
      </c>
      <c r="C16" s="27"/>
      <c r="D16" s="27"/>
      <c r="E16" s="27"/>
      <c r="F16" s="27">
        <v>53.657624110389946</v>
      </c>
      <c r="G16" s="27">
        <v>55.344611636326199</v>
      </c>
      <c r="H16" s="27">
        <v>56.613783475060274</v>
      </c>
      <c r="I16" s="27">
        <v>59.613745382828299</v>
      </c>
      <c r="J16" s="36">
        <v>58.505041829428428</v>
      </c>
      <c r="K16" s="45">
        <v>4</v>
      </c>
      <c r="L16" s="18"/>
    </row>
    <row r="17" spans="1:15">
      <c r="A17" s="16"/>
      <c r="B17" s="11" t="s">
        <v>26</v>
      </c>
      <c r="C17" s="27">
        <v>57.518793148762825</v>
      </c>
      <c r="D17" s="27">
        <v>58.018385603511483</v>
      </c>
      <c r="E17" s="27">
        <v>59.593349470104641</v>
      </c>
      <c r="F17" s="27">
        <v>56.355671498064972</v>
      </c>
      <c r="G17" s="27">
        <v>58.57574539959375</v>
      </c>
      <c r="H17" s="27">
        <v>57.445989922531361</v>
      </c>
      <c r="I17" s="27">
        <v>59.082719782667603</v>
      </c>
      <c r="J17" s="36">
        <v>58.199920304832233</v>
      </c>
      <c r="K17" s="45">
        <v>5</v>
      </c>
      <c r="L17" s="18"/>
    </row>
    <row r="18" spans="1:15">
      <c r="A18" s="16"/>
      <c r="B18" s="11" t="s">
        <v>14</v>
      </c>
      <c r="C18" s="27"/>
      <c r="D18" s="27"/>
      <c r="E18" s="27"/>
      <c r="F18" s="27">
        <v>41.752122082657081</v>
      </c>
      <c r="G18" s="27">
        <v>49.707404301109293</v>
      </c>
      <c r="H18" s="27">
        <v>46.86982344756133</v>
      </c>
      <c r="I18" s="27">
        <v>56.178810172909586</v>
      </c>
      <c r="J18" s="36">
        <v>58.095670139154585</v>
      </c>
      <c r="K18" s="45">
        <v>6</v>
      </c>
      <c r="L18" s="18"/>
    </row>
    <row r="19" spans="1:15">
      <c r="A19" s="16"/>
      <c r="B19" s="11" t="s">
        <v>20</v>
      </c>
      <c r="C19" s="27">
        <v>56.865678065015047</v>
      </c>
      <c r="D19" s="27">
        <v>57.151521723779638</v>
      </c>
      <c r="E19" s="27">
        <v>59.819561530859978</v>
      </c>
      <c r="F19" s="27">
        <v>56.463773185350455</v>
      </c>
      <c r="G19" s="27">
        <v>57.319421673063012</v>
      </c>
      <c r="H19" s="27">
        <v>58.201459374309636</v>
      </c>
      <c r="I19" s="27">
        <v>60.673345182312701</v>
      </c>
      <c r="J19" s="36">
        <v>56.917979326072256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>
        <v>48.048898672713342</v>
      </c>
      <c r="G20" s="27">
        <v>52.898147873088362</v>
      </c>
      <c r="H20" s="27">
        <v>55.7174798982075</v>
      </c>
      <c r="I20" s="27">
        <v>55.150496315451555</v>
      </c>
      <c r="J20" s="36">
        <v>56.56668260843206</v>
      </c>
      <c r="K20" s="45">
        <v>8</v>
      </c>
      <c r="L20" s="18"/>
    </row>
    <row r="21" spans="1:15">
      <c r="A21" s="16"/>
      <c r="B21" s="12" t="s">
        <v>28</v>
      </c>
      <c r="C21" s="169">
        <v>54.777589917733216</v>
      </c>
      <c r="D21" s="169">
        <v>53.21043854426398</v>
      </c>
      <c r="E21" s="169">
        <v>54.056144886150769</v>
      </c>
      <c r="F21" s="169">
        <v>50.683341177218225</v>
      </c>
      <c r="G21" s="169">
        <v>52.627742652989632</v>
      </c>
      <c r="H21" s="169">
        <v>52.100032446876995</v>
      </c>
      <c r="I21" s="169">
        <v>54.407999756173751</v>
      </c>
      <c r="J21" s="50">
        <v>56.503430324445766</v>
      </c>
      <c r="K21" s="130"/>
      <c r="L21" s="18"/>
    </row>
    <row r="22" spans="1:15" s="51" customFormat="1">
      <c r="A22" s="94"/>
      <c r="B22" s="11" t="s">
        <v>19</v>
      </c>
      <c r="C22" s="27"/>
      <c r="D22" s="27"/>
      <c r="E22" s="27"/>
      <c r="F22" s="27">
        <v>39.891379773223733</v>
      </c>
      <c r="G22" s="27">
        <v>49.875107848545284</v>
      </c>
      <c r="H22" s="27">
        <v>48.24497277716555</v>
      </c>
      <c r="I22" s="27">
        <v>56.456964764864196</v>
      </c>
      <c r="J22" s="36">
        <v>56.458791604136273</v>
      </c>
      <c r="K22" s="130">
        <v>9</v>
      </c>
      <c r="L22" s="95"/>
    </row>
    <row r="23" spans="1:15">
      <c r="A23" s="16"/>
      <c r="B23" s="11" t="s">
        <v>25</v>
      </c>
      <c r="C23" s="27">
        <v>54.508641470494311</v>
      </c>
      <c r="D23" s="27">
        <v>53.50421675258913</v>
      </c>
      <c r="E23" s="27">
        <v>51.297364733391291</v>
      </c>
      <c r="F23" s="27">
        <v>49.448174594564733</v>
      </c>
      <c r="G23" s="27">
        <v>54.392570762747404</v>
      </c>
      <c r="H23" s="27">
        <v>53.596020326501048</v>
      </c>
      <c r="I23" s="27">
        <v>53.590125872183435</v>
      </c>
      <c r="J23" s="36">
        <v>56.336196588010203</v>
      </c>
      <c r="K23" s="127">
        <v>10</v>
      </c>
      <c r="L23" s="18"/>
      <c r="N23" s="23"/>
      <c r="O23" s="34"/>
    </row>
    <row r="24" spans="1:15">
      <c r="A24" s="16"/>
      <c r="B24" s="11" t="s">
        <v>11</v>
      </c>
      <c r="C24" s="27">
        <v>55.09006822918154</v>
      </c>
      <c r="D24" s="27">
        <v>54.98421503787695</v>
      </c>
      <c r="E24" s="27">
        <v>54.432496167262578</v>
      </c>
      <c r="F24" s="27">
        <v>54.77710482529119</v>
      </c>
      <c r="G24" s="27">
        <v>54.311316897612251</v>
      </c>
      <c r="H24" s="27">
        <v>53.808583178274716</v>
      </c>
      <c r="I24" s="27">
        <v>55.17372781625113</v>
      </c>
      <c r="J24" s="36">
        <v>56.316920660241244</v>
      </c>
      <c r="K24" s="127">
        <v>11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>
        <v>45.300852046458587</v>
      </c>
      <c r="G25" s="27">
        <v>52.229224730291847</v>
      </c>
      <c r="H25" s="27">
        <v>53.795235091992524</v>
      </c>
      <c r="I25" s="27">
        <v>52.756032753966423</v>
      </c>
      <c r="J25" s="36">
        <v>54.965645339873134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45.860013222570352</v>
      </c>
      <c r="G26" s="27">
        <v>51.831747288132547</v>
      </c>
      <c r="H26" s="27">
        <v>51.357762883199655</v>
      </c>
      <c r="I26" s="27">
        <v>54.708849427381153</v>
      </c>
      <c r="J26" s="36">
        <v>54.929547921571931</v>
      </c>
      <c r="K26" s="45">
        <v>13</v>
      </c>
      <c r="L26" s="18"/>
    </row>
    <row r="27" spans="1:15">
      <c r="A27" s="16"/>
      <c r="B27" s="11" t="s">
        <v>27</v>
      </c>
      <c r="C27" s="27">
        <v>48.266379739362534</v>
      </c>
      <c r="D27" s="27">
        <v>47.224477527562101</v>
      </c>
      <c r="E27" s="27">
        <v>49.032592311191905</v>
      </c>
      <c r="F27" s="27">
        <v>49.146173381878334</v>
      </c>
      <c r="G27" s="27">
        <v>50.195738266092704</v>
      </c>
      <c r="H27" s="27">
        <v>49.240515718818209</v>
      </c>
      <c r="I27" s="27">
        <v>51.699602032225222</v>
      </c>
      <c r="J27" s="36">
        <v>54.84935996979987</v>
      </c>
      <c r="K27" s="45">
        <v>14</v>
      </c>
      <c r="L27" s="18"/>
    </row>
    <row r="28" spans="1:15">
      <c r="A28" s="16"/>
      <c r="B28" s="11" t="s">
        <v>8</v>
      </c>
      <c r="C28" s="27">
        <v>55.180343352197724</v>
      </c>
      <c r="D28" s="27">
        <v>55.489991329237256</v>
      </c>
      <c r="E28" s="27">
        <v>53.978617481433119</v>
      </c>
      <c r="F28" s="27">
        <v>53.2516092474659</v>
      </c>
      <c r="G28" s="27">
        <v>58.29391878398755</v>
      </c>
      <c r="H28" s="27">
        <v>55.625412535491151</v>
      </c>
      <c r="I28" s="27">
        <v>57.082812091885124</v>
      </c>
      <c r="J28" s="36">
        <v>54.139496233513697</v>
      </c>
      <c r="K28" s="45">
        <v>15</v>
      </c>
      <c r="L28" s="18"/>
    </row>
    <row r="29" spans="1:15">
      <c r="A29" s="16"/>
      <c r="B29" s="11" t="s">
        <v>22</v>
      </c>
      <c r="C29" s="27">
        <v>55.101939181268634</v>
      </c>
      <c r="D29" s="27">
        <v>54.238099967439368</v>
      </c>
      <c r="E29" s="27">
        <v>52.072670762496124</v>
      </c>
      <c r="F29" s="27">
        <v>52.519349243521106</v>
      </c>
      <c r="G29" s="27">
        <v>57.944765207102158</v>
      </c>
      <c r="H29" s="27">
        <v>56.639952883513736</v>
      </c>
      <c r="I29" s="27">
        <v>54.667526932625208</v>
      </c>
      <c r="J29" s="36">
        <v>53.826081854320471</v>
      </c>
      <c r="K29" s="45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>
        <v>44.865570881165773</v>
      </c>
      <c r="G30" s="27">
        <v>53.699043591099162</v>
      </c>
      <c r="H30" s="27">
        <v>51.238855562070562</v>
      </c>
      <c r="I30" s="27">
        <v>49.677948129893949</v>
      </c>
      <c r="J30" s="36">
        <v>53.500874723724088</v>
      </c>
      <c r="K30" s="45">
        <v>17</v>
      </c>
      <c r="L30" s="18"/>
    </row>
    <row r="31" spans="1:15">
      <c r="A31" s="16"/>
      <c r="B31" s="11" t="s">
        <v>7</v>
      </c>
      <c r="C31" s="27"/>
      <c r="D31" s="27"/>
      <c r="E31" s="27"/>
      <c r="F31" s="27">
        <v>48.623436136165246</v>
      </c>
      <c r="G31" s="27">
        <v>53.280066836826798</v>
      </c>
      <c r="H31" s="27">
        <v>49.920053481464123</v>
      </c>
      <c r="I31" s="27">
        <v>49.632362806923389</v>
      </c>
      <c r="J31" s="36">
        <v>51.806042102928416</v>
      </c>
      <c r="K31" s="45">
        <v>18</v>
      </c>
      <c r="L31" s="18"/>
    </row>
    <row r="32" spans="1:15">
      <c r="A32" s="16"/>
      <c r="B32" s="11" t="s">
        <v>24</v>
      </c>
      <c r="C32" s="27">
        <v>53.334387244661755</v>
      </c>
      <c r="D32" s="27">
        <v>53.200674100004399</v>
      </c>
      <c r="E32" s="27">
        <v>54.357431427372724</v>
      </c>
      <c r="F32" s="27">
        <v>50.406410626165098</v>
      </c>
      <c r="G32" s="27">
        <v>51.191920689758419</v>
      </c>
      <c r="H32" s="27">
        <v>52.507665614564878</v>
      </c>
      <c r="I32" s="27">
        <v>49.778337685511907</v>
      </c>
      <c r="J32" s="36">
        <v>51.710667289360188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>
        <v>47.616311325988733</v>
      </c>
      <c r="G33" s="27">
        <v>49.415167201714155</v>
      </c>
      <c r="H33" s="27">
        <v>49.003664151760063</v>
      </c>
      <c r="I33" s="27">
        <v>48.20426470501274</v>
      </c>
      <c r="J33" s="36">
        <v>51.088785567288362</v>
      </c>
      <c r="K33" s="45">
        <v>20</v>
      </c>
      <c r="L33" s="18"/>
    </row>
    <row r="34" spans="1:14">
      <c r="A34" s="16"/>
      <c r="B34" s="11" t="s">
        <v>6</v>
      </c>
      <c r="C34" s="27">
        <v>47.144159372138034</v>
      </c>
      <c r="D34" s="27">
        <v>43.848051950098736</v>
      </c>
      <c r="E34" s="27">
        <v>48.887872790978427</v>
      </c>
      <c r="F34" s="27">
        <v>47.476899256035502</v>
      </c>
      <c r="G34" s="27">
        <v>51.401532780415295</v>
      </c>
      <c r="H34" s="27">
        <v>46.8201220230846</v>
      </c>
      <c r="I34" s="27">
        <v>48.596995549408604</v>
      </c>
      <c r="J34" s="36">
        <v>49.837104998573821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40.738222438076747</v>
      </c>
      <c r="G35" s="27">
        <v>37.588577876808607</v>
      </c>
      <c r="H35" s="27">
        <v>40.664551001958721</v>
      </c>
      <c r="I35" s="27">
        <v>45.834108411771275</v>
      </c>
      <c r="J35" s="36">
        <v>49.346600239618446</v>
      </c>
      <c r="K35" s="45">
        <v>22</v>
      </c>
      <c r="L35" s="18"/>
    </row>
    <row r="36" spans="1:14" ht="14.25" customHeight="1">
      <c r="A36" s="16"/>
      <c r="B36" s="11" t="s">
        <v>12</v>
      </c>
      <c r="C36" s="27"/>
      <c r="D36" s="27"/>
      <c r="E36" s="27"/>
      <c r="F36" s="27">
        <v>47.027777376115218</v>
      </c>
      <c r="G36" s="27">
        <v>50.704541327037504</v>
      </c>
      <c r="H36" s="27">
        <v>46.239280881229007</v>
      </c>
      <c r="I36" s="27">
        <v>47.92550500472241</v>
      </c>
      <c r="J36" s="36">
        <v>49.103515695097919</v>
      </c>
      <c r="K36" s="45">
        <v>23</v>
      </c>
      <c r="L36" s="18"/>
    </row>
    <row r="37" spans="1:14">
      <c r="A37" s="16"/>
      <c r="B37" s="11" t="s">
        <v>23</v>
      </c>
      <c r="C37" s="27">
        <v>48.719818497264114</v>
      </c>
      <c r="D37" s="27">
        <v>47.53709098692444</v>
      </c>
      <c r="E37" s="27">
        <v>46.45996630474307</v>
      </c>
      <c r="F37" s="27">
        <v>46.631606990182185</v>
      </c>
      <c r="G37" s="27">
        <v>48.470356543585559</v>
      </c>
      <c r="H37" s="27">
        <v>46.294743154188509</v>
      </c>
      <c r="I37" s="27">
        <v>48.74536608086634</v>
      </c>
      <c r="J37" s="36">
        <v>48.108804008212367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58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17.814292591539981</v>
      </c>
      <c r="D13" s="27">
        <v>16.608579229050939</v>
      </c>
      <c r="E13" s="27">
        <v>14.816406990844779</v>
      </c>
      <c r="F13" s="27">
        <v>13.546668253537289</v>
      </c>
      <c r="G13" s="27">
        <v>12.776587370998776</v>
      </c>
      <c r="H13" s="27">
        <v>12.196746153882355</v>
      </c>
      <c r="I13" s="27">
        <v>21.934812457773031</v>
      </c>
      <c r="J13" s="36">
        <v>19.643129675264866</v>
      </c>
      <c r="K13" s="45">
        <v>1</v>
      </c>
      <c r="L13" s="18"/>
    </row>
    <row r="14" spans="1:15">
      <c r="A14" s="16"/>
      <c r="B14" s="11" t="s">
        <v>8</v>
      </c>
      <c r="C14" s="27">
        <v>21.983096114036872</v>
      </c>
      <c r="D14" s="27">
        <v>20.432909229701782</v>
      </c>
      <c r="E14" s="27">
        <v>18.958215736215326</v>
      </c>
      <c r="F14" s="27">
        <v>19.386457481058152</v>
      </c>
      <c r="G14" s="27">
        <v>13.918232432319083</v>
      </c>
      <c r="H14" s="27">
        <v>19.092187089261202</v>
      </c>
      <c r="I14" s="27">
        <v>16.417677614636659</v>
      </c>
      <c r="J14" s="36">
        <v>19.35548522010081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15.403448421613922</v>
      </c>
      <c r="G15" s="27">
        <v>17.70606066735828</v>
      </c>
      <c r="H15" s="27">
        <v>20.504065432671737</v>
      </c>
      <c r="I15" s="27">
        <v>17.030702134591987</v>
      </c>
      <c r="J15" s="36">
        <v>16.846684147463836</v>
      </c>
      <c r="K15" s="45">
        <v>3</v>
      </c>
      <c r="L15" s="18"/>
    </row>
    <row r="16" spans="1:15">
      <c r="A16" s="16"/>
      <c r="B16" s="11" t="s">
        <v>13</v>
      </c>
      <c r="C16" s="27"/>
      <c r="D16" s="27"/>
      <c r="E16" s="27"/>
      <c r="F16" s="27">
        <v>25.840362138171276</v>
      </c>
      <c r="G16" s="27">
        <v>24.479541939264688</v>
      </c>
      <c r="H16" s="27">
        <v>18.366652488302847</v>
      </c>
      <c r="I16" s="27">
        <v>19.509008052529278</v>
      </c>
      <c r="J16" s="36">
        <v>16.811322961749912</v>
      </c>
      <c r="K16" s="45">
        <v>4</v>
      </c>
      <c r="L16" s="18"/>
    </row>
    <row r="17" spans="1:21">
      <c r="A17" s="16"/>
      <c r="B17" s="11" t="s">
        <v>4</v>
      </c>
      <c r="C17" s="27"/>
      <c r="D17" s="27"/>
      <c r="E17" s="27"/>
      <c r="F17" s="27">
        <v>18.594173441734419</v>
      </c>
      <c r="G17" s="27">
        <v>13.091294835244979</v>
      </c>
      <c r="H17" s="27">
        <v>15.127027949250859</v>
      </c>
      <c r="I17" s="27">
        <v>18.162424266761704</v>
      </c>
      <c r="J17" s="36">
        <v>16.497685695393429</v>
      </c>
      <c r="K17" s="45">
        <v>5</v>
      </c>
      <c r="L17" s="18"/>
    </row>
    <row r="18" spans="1:21">
      <c r="A18" s="16"/>
      <c r="B18" s="11" t="s">
        <v>23</v>
      </c>
      <c r="C18" s="27">
        <v>18.806881568903769</v>
      </c>
      <c r="D18" s="27">
        <v>18.962222945197475</v>
      </c>
      <c r="E18" s="27">
        <v>16.038306053011631</v>
      </c>
      <c r="F18" s="27">
        <v>15.567006068855143</v>
      </c>
      <c r="G18" s="27">
        <v>12.948727366217359</v>
      </c>
      <c r="H18" s="27">
        <v>14.511612769276528</v>
      </c>
      <c r="I18" s="27">
        <v>16.173675570140535</v>
      </c>
      <c r="J18" s="36">
        <v>16.145586568715753</v>
      </c>
      <c r="K18" s="45">
        <v>6</v>
      </c>
      <c r="L18" s="18"/>
    </row>
    <row r="19" spans="1:21">
      <c r="A19" s="16"/>
      <c r="B19" s="11" t="s">
        <v>11</v>
      </c>
      <c r="C19" s="27">
        <v>18.825165000189294</v>
      </c>
      <c r="D19" s="27">
        <v>16.447028423772608</v>
      </c>
      <c r="E19" s="27">
        <v>14.387067208031388</v>
      </c>
      <c r="F19" s="27">
        <v>14.288481485647159</v>
      </c>
      <c r="G19" s="27">
        <v>14.061492373717707</v>
      </c>
      <c r="H19" s="27">
        <v>12.87515414468773</v>
      </c>
      <c r="I19" s="27">
        <v>17.494576299593106</v>
      </c>
      <c r="J19" s="36">
        <v>15.431497142857143</v>
      </c>
      <c r="K19" s="45">
        <v>7</v>
      </c>
      <c r="L19" s="18"/>
    </row>
    <row r="20" spans="1:21">
      <c r="A20" s="16"/>
      <c r="B20" s="11" t="s">
        <v>9</v>
      </c>
      <c r="C20" s="27">
        <v>15.280203022048381</v>
      </c>
      <c r="D20" s="27">
        <v>15.743911697579252</v>
      </c>
      <c r="E20" s="27">
        <v>12.698244066246488</v>
      </c>
      <c r="F20" s="27">
        <v>12.928512362723716</v>
      </c>
      <c r="G20" s="27">
        <v>11.70143541537715</v>
      </c>
      <c r="H20" s="27">
        <v>12.689017331289312</v>
      </c>
      <c r="I20" s="27">
        <v>16.739756064135946</v>
      </c>
      <c r="J20" s="36">
        <v>14.309617658651952</v>
      </c>
      <c r="K20" s="131">
        <v>8</v>
      </c>
      <c r="L20" s="18"/>
    </row>
    <row r="21" spans="1:21">
      <c r="A21" s="16"/>
      <c r="B21" s="11" t="s">
        <v>22</v>
      </c>
      <c r="C21" s="52">
        <v>15.524400366475335</v>
      </c>
      <c r="D21" s="52">
        <v>13.084208172417339</v>
      </c>
      <c r="E21" s="52">
        <v>12.349815999216927</v>
      </c>
      <c r="F21" s="52">
        <v>10.233030328509546</v>
      </c>
      <c r="G21" s="52">
        <v>8.4842302374035938</v>
      </c>
      <c r="H21" s="52">
        <v>8.4664589638765566</v>
      </c>
      <c r="I21" s="52">
        <v>11.254360275326906</v>
      </c>
      <c r="J21" s="36">
        <v>13.968400824922245</v>
      </c>
      <c r="K21" s="45">
        <v>9</v>
      </c>
      <c r="L21" s="18"/>
    </row>
    <row r="22" spans="1:21">
      <c r="A22" s="16"/>
      <c r="B22" s="11" t="s">
        <v>25</v>
      </c>
      <c r="C22" s="27">
        <v>15.084836068871784</v>
      </c>
      <c r="D22" s="27">
        <v>14.654148010402048</v>
      </c>
      <c r="E22" s="27">
        <v>13.468739239899922</v>
      </c>
      <c r="F22" s="27">
        <v>12.569320680516066</v>
      </c>
      <c r="G22" s="27">
        <v>11.109161788977636</v>
      </c>
      <c r="H22" s="27">
        <v>12.805836204313586</v>
      </c>
      <c r="I22" s="27">
        <v>14.756105690255694</v>
      </c>
      <c r="J22" s="36">
        <v>13.154276206846166</v>
      </c>
      <c r="K22" s="45">
        <v>10</v>
      </c>
      <c r="L22" s="18"/>
    </row>
    <row r="23" spans="1:21">
      <c r="A23" s="16"/>
      <c r="B23" s="11" t="s">
        <v>26</v>
      </c>
      <c r="C23" s="27">
        <v>16.110631594090012</v>
      </c>
      <c r="D23" s="27">
        <v>13.916326191243607</v>
      </c>
      <c r="E23" s="27">
        <v>12.673821029124888</v>
      </c>
      <c r="F23" s="27">
        <v>11.99707556667615</v>
      </c>
      <c r="G23" s="27">
        <v>11.036110323407696</v>
      </c>
      <c r="H23" s="27">
        <v>12.283223654215918</v>
      </c>
      <c r="I23" s="27">
        <v>13.842361161934519</v>
      </c>
      <c r="J23" s="36">
        <v>13.128321598909837</v>
      </c>
      <c r="K23" s="45">
        <v>11</v>
      </c>
      <c r="L23" s="18"/>
      <c r="N23" s="23"/>
      <c r="O23" s="34"/>
    </row>
    <row r="24" spans="1:21">
      <c r="A24" s="16"/>
      <c r="B24" s="11" t="s">
        <v>7</v>
      </c>
      <c r="C24" s="27"/>
      <c r="D24" s="27"/>
      <c r="E24" s="27"/>
      <c r="F24" s="27">
        <v>14.571339113987946</v>
      </c>
      <c r="G24" s="27">
        <v>12.446334454153044</v>
      </c>
      <c r="H24" s="27">
        <v>10.447807326632297</v>
      </c>
      <c r="I24" s="27">
        <v>11.36224764871503</v>
      </c>
      <c r="J24" s="36">
        <v>12.341256919570172</v>
      </c>
      <c r="K24" s="45">
        <v>12</v>
      </c>
      <c r="L24" s="18"/>
      <c r="N24" s="23"/>
      <c r="O24" s="34"/>
    </row>
    <row r="25" spans="1:21">
      <c r="A25" s="16"/>
      <c r="B25" s="11" t="s">
        <v>16</v>
      </c>
      <c r="C25" s="27"/>
      <c r="D25" s="27"/>
      <c r="E25" s="27"/>
      <c r="F25" s="27">
        <v>17.437685062514024</v>
      </c>
      <c r="G25" s="27">
        <v>12.073318140038527</v>
      </c>
      <c r="H25" s="27">
        <v>11.111545809615096</v>
      </c>
      <c r="I25" s="27">
        <v>11.239090891181434</v>
      </c>
      <c r="J25" s="36">
        <v>12.143477823951196</v>
      </c>
      <c r="K25" s="45">
        <v>13</v>
      </c>
      <c r="L25" s="18"/>
    </row>
    <row r="26" spans="1:21">
      <c r="A26" s="16"/>
      <c r="B26" s="11" t="s">
        <v>19</v>
      </c>
      <c r="C26" s="27"/>
      <c r="D26" s="27"/>
      <c r="E26" s="27"/>
      <c r="F26" s="27">
        <v>27.22793607973173</v>
      </c>
      <c r="G26" s="27">
        <v>13.006332939426313</v>
      </c>
      <c r="H26" s="27">
        <v>11.326832447608544</v>
      </c>
      <c r="I26" s="27">
        <v>11.351842161325886</v>
      </c>
      <c r="J26" s="36">
        <v>11.973236107215834</v>
      </c>
      <c r="K26" s="45">
        <v>14</v>
      </c>
      <c r="L26" s="18"/>
    </row>
    <row r="27" spans="1:21">
      <c r="A27" s="16"/>
      <c r="B27" s="11" t="s">
        <v>10</v>
      </c>
      <c r="C27" s="27"/>
      <c r="D27" s="27"/>
      <c r="E27" s="27"/>
      <c r="F27" s="27">
        <v>15.092829502173682</v>
      </c>
      <c r="G27" s="27">
        <v>13.189649969124481</v>
      </c>
      <c r="H27" s="27">
        <v>13.640657146184404</v>
      </c>
      <c r="I27" s="27">
        <v>13.380835866849569</v>
      </c>
      <c r="J27" s="36">
        <v>11.970422487966053</v>
      </c>
      <c r="K27" s="45">
        <v>15</v>
      </c>
      <c r="L27" s="18"/>
    </row>
    <row r="28" spans="1:21">
      <c r="A28" s="16"/>
      <c r="B28" s="11" t="s">
        <v>20</v>
      </c>
      <c r="C28" s="27">
        <v>11.844954219322704</v>
      </c>
      <c r="D28" s="27">
        <v>12.954825674964567</v>
      </c>
      <c r="E28" s="27">
        <v>10.865435480909589</v>
      </c>
      <c r="F28" s="27">
        <v>11.411858498961733</v>
      </c>
      <c r="G28" s="27">
        <v>10.064132504580895</v>
      </c>
      <c r="H28" s="27">
        <v>10.195649865193095</v>
      </c>
      <c r="I28" s="27">
        <v>9.9033229149004907</v>
      </c>
      <c r="J28" s="36">
        <v>11.691388394995577</v>
      </c>
      <c r="K28" s="128">
        <v>16</v>
      </c>
      <c r="L28" s="18"/>
      <c r="P28" s="33"/>
    </row>
    <row r="29" spans="1:21" s="51" customFormat="1">
      <c r="A29" s="94"/>
      <c r="B29" s="11" t="s">
        <v>21</v>
      </c>
      <c r="C29" s="27">
        <v>18.351749333213796</v>
      </c>
      <c r="D29" s="27">
        <v>15.060032132690679</v>
      </c>
      <c r="E29" s="27">
        <v>12.930091469659057</v>
      </c>
      <c r="F29" s="27">
        <v>12.444735248974199</v>
      </c>
      <c r="G29" s="27">
        <v>7.9619752236751555</v>
      </c>
      <c r="H29" s="27">
        <v>8.0915203491815078</v>
      </c>
      <c r="I29" s="27">
        <v>9.0789919628159197</v>
      </c>
      <c r="J29" s="36">
        <v>11.153683926764169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18</v>
      </c>
      <c r="C30" s="27"/>
      <c r="D30" s="27"/>
      <c r="E30" s="27"/>
      <c r="F30" s="27">
        <v>17.913562621674238</v>
      </c>
      <c r="G30" s="27">
        <v>11.302992400553375</v>
      </c>
      <c r="H30" s="27">
        <v>11.0399331076616</v>
      </c>
      <c r="I30" s="27">
        <v>12.333157245994013</v>
      </c>
      <c r="J30" s="36">
        <v>11.116688838131571</v>
      </c>
      <c r="K30" s="45">
        <v>18</v>
      </c>
      <c r="L30" s="18"/>
    </row>
    <row r="31" spans="1:21">
      <c r="A31" s="16"/>
      <c r="B31" s="11" t="s">
        <v>14</v>
      </c>
      <c r="C31" s="27"/>
      <c r="D31" s="27"/>
      <c r="E31" s="27"/>
      <c r="F31" s="27">
        <v>22.892611831901327</v>
      </c>
      <c r="G31" s="27">
        <v>14.992124790941613</v>
      </c>
      <c r="H31" s="27">
        <v>16.735687533440345</v>
      </c>
      <c r="I31" s="27">
        <v>12.058909499718942</v>
      </c>
      <c r="J31" s="36">
        <v>10.690909701975349</v>
      </c>
      <c r="K31" s="45">
        <v>19</v>
      </c>
      <c r="L31" s="18"/>
    </row>
    <row r="32" spans="1:21" s="51" customFormat="1">
      <c r="A32" s="94"/>
      <c r="B32" s="12" t="s">
        <v>28</v>
      </c>
      <c r="C32" s="28">
        <v>14.152177513532168</v>
      </c>
      <c r="D32" s="28">
        <v>12.727176341264679</v>
      </c>
      <c r="E32" s="28">
        <v>10.952803953890465</v>
      </c>
      <c r="F32" s="28">
        <v>12.351638482709989</v>
      </c>
      <c r="G32" s="28">
        <v>10.529287233046594</v>
      </c>
      <c r="H32" s="28">
        <v>10.757713776176418</v>
      </c>
      <c r="I32" s="28">
        <v>11.790864501996767</v>
      </c>
      <c r="J32" s="50">
        <v>10.629001086237547</v>
      </c>
      <c r="K32" s="127" t="s">
        <v>63</v>
      </c>
      <c r="L32" s="95"/>
    </row>
    <row r="33" spans="1:14">
      <c r="A33" s="16"/>
      <c r="B33" s="11" t="s">
        <v>6</v>
      </c>
      <c r="C33" s="27">
        <v>15.069261872914844</v>
      </c>
      <c r="D33" s="27">
        <v>14.226051497911801</v>
      </c>
      <c r="E33" s="27">
        <v>16.173251643435663</v>
      </c>
      <c r="F33" s="27">
        <v>16.028314049155536</v>
      </c>
      <c r="G33" s="27">
        <v>12.385608774339554</v>
      </c>
      <c r="H33" s="27">
        <v>10.70936890667056</v>
      </c>
      <c r="I33" s="27">
        <v>13.228698200141384</v>
      </c>
      <c r="J33" s="36">
        <v>10.472684560616571</v>
      </c>
      <c r="K33" s="45">
        <v>20</v>
      </c>
      <c r="L33" s="18"/>
    </row>
    <row r="34" spans="1:14">
      <c r="A34" s="16"/>
      <c r="B34" s="11" t="s">
        <v>27</v>
      </c>
      <c r="C34" s="27">
        <v>16.916526623607641</v>
      </c>
      <c r="D34" s="27">
        <v>13.246842374833745</v>
      </c>
      <c r="E34" s="27">
        <v>12.398538204629084</v>
      </c>
      <c r="F34" s="27">
        <v>15.507809265155403</v>
      </c>
      <c r="G34" s="27">
        <v>10.788983649564381</v>
      </c>
      <c r="H34" s="27">
        <v>10.921486968202796</v>
      </c>
      <c r="I34" s="27">
        <v>10.718893627953662</v>
      </c>
      <c r="J34" s="36">
        <v>10.090520847342416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15.905003468334842</v>
      </c>
      <c r="G35" s="27">
        <v>10.962695431325024</v>
      </c>
      <c r="H35" s="27">
        <v>15.416757148027507</v>
      </c>
      <c r="I35" s="27">
        <v>9.9973687881768516</v>
      </c>
      <c r="J35" s="36">
        <v>9.9134646643079147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15.801509551922365</v>
      </c>
      <c r="D36" s="50">
        <v>13.899227057316468</v>
      </c>
      <c r="E36" s="50">
        <v>12.304859342607678</v>
      </c>
      <c r="F36" s="50">
        <v>11.242250202847281</v>
      </c>
      <c r="G36" s="50">
        <v>10.02803039428716</v>
      </c>
      <c r="H36" s="50">
        <v>10.135552941063683</v>
      </c>
      <c r="I36" s="50">
        <v>11.277993409789694</v>
      </c>
      <c r="J36" s="50">
        <v>9.1404456963850009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11.358801885707718</v>
      </c>
      <c r="G37" s="27">
        <v>11.518152267833385</v>
      </c>
      <c r="H37" s="27">
        <v>8.7541766109785222</v>
      </c>
      <c r="I37" s="27">
        <v>8.868505435824062</v>
      </c>
      <c r="J37" s="36">
        <v>7.7337848398020315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59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15.837272563815539</v>
      </c>
      <c r="D13" s="27">
        <v>15.368992145086921</v>
      </c>
      <c r="E13" s="27">
        <v>13.821573687205102</v>
      </c>
      <c r="F13" s="27">
        <v>12.895431424253582</v>
      </c>
      <c r="G13" s="27">
        <v>12.134253590655552</v>
      </c>
      <c r="H13" s="27">
        <v>11.695656675467205</v>
      </c>
      <c r="I13" s="27">
        <v>20.86993003944816</v>
      </c>
      <c r="J13" s="36">
        <v>18.590277903773725</v>
      </c>
      <c r="K13" s="45">
        <v>1</v>
      </c>
      <c r="L13" s="18"/>
    </row>
    <row r="14" spans="1:15">
      <c r="A14" s="16"/>
      <c r="B14" s="11" t="s">
        <v>8</v>
      </c>
      <c r="C14" s="27">
        <v>20.21494535196765</v>
      </c>
      <c r="D14" s="27">
        <v>18.49964372086432</v>
      </c>
      <c r="E14" s="27">
        <v>17.456460384112344</v>
      </c>
      <c r="F14" s="27">
        <v>18.073811413327796</v>
      </c>
      <c r="G14" s="27">
        <v>12.473132090506848</v>
      </c>
      <c r="H14" s="27">
        <v>16.488476137623451</v>
      </c>
      <c r="I14" s="27">
        <v>15.828281214420779</v>
      </c>
      <c r="J14" s="36">
        <v>17.653694943284158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14.579871960359082</v>
      </c>
      <c r="G15" s="27">
        <v>16.066417955734849</v>
      </c>
      <c r="H15" s="27">
        <v>20.217767357197538</v>
      </c>
      <c r="I15" s="27">
        <v>16.569168731709794</v>
      </c>
      <c r="J15" s="36">
        <v>16.237461001036117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16.737023139462163</v>
      </c>
      <c r="G16" s="27">
        <v>11.645428628256978</v>
      </c>
      <c r="H16" s="27">
        <v>14.231576552822325</v>
      </c>
      <c r="I16" s="27">
        <v>17.068653090317692</v>
      </c>
      <c r="J16" s="36">
        <v>15.776561796245364</v>
      </c>
      <c r="K16" s="45">
        <v>4</v>
      </c>
      <c r="L16" s="18"/>
    </row>
    <row r="17" spans="1:15">
      <c r="A17" s="16"/>
      <c r="B17" s="11" t="s">
        <v>23</v>
      </c>
      <c r="C17" s="27">
        <v>17.270289650067706</v>
      </c>
      <c r="D17" s="27">
        <v>17.427018943349694</v>
      </c>
      <c r="E17" s="27">
        <v>15.511089436650217</v>
      </c>
      <c r="F17" s="27">
        <v>14.307615796224072</v>
      </c>
      <c r="G17" s="27">
        <v>11.631285121386862</v>
      </c>
      <c r="H17" s="27">
        <v>13.920733520753725</v>
      </c>
      <c r="I17" s="27">
        <v>15.447437971161101</v>
      </c>
      <c r="J17" s="36">
        <v>15.477597460634804</v>
      </c>
      <c r="K17" s="45">
        <v>5</v>
      </c>
      <c r="L17" s="18"/>
    </row>
    <row r="18" spans="1:15">
      <c r="A18" s="16"/>
      <c r="B18" s="11" t="s">
        <v>13</v>
      </c>
      <c r="C18" s="27"/>
      <c r="D18" s="27"/>
      <c r="E18" s="27"/>
      <c r="F18" s="27">
        <v>23.085424292256825</v>
      </c>
      <c r="G18" s="27">
        <v>21.572470242384071</v>
      </c>
      <c r="H18" s="27">
        <v>16.284323455739877</v>
      </c>
      <c r="I18" s="27">
        <v>17.351322215507242</v>
      </c>
      <c r="J18" s="36">
        <v>15.126135610402777</v>
      </c>
      <c r="K18" s="45">
        <v>6</v>
      </c>
      <c r="L18" s="18"/>
    </row>
    <row r="19" spans="1:15">
      <c r="A19" s="16"/>
      <c r="B19" s="11" t="s">
        <v>11</v>
      </c>
      <c r="C19" s="27">
        <v>18.341627160566528</v>
      </c>
      <c r="D19" s="27">
        <v>15.984453763714152</v>
      </c>
      <c r="E19" s="27">
        <v>13.84720152130339</v>
      </c>
      <c r="F19" s="27">
        <v>13.710077190000709</v>
      </c>
      <c r="G19" s="27">
        <v>13.334404700830929</v>
      </c>
      <c r="H19" s="27">
        <v>12.503557185101478</v>
      </c>
      <c r="I19" s="27">
        <v>16.945595396605185</v>
      </c>
      <c r="J19" s="36">
        <v>14.760045714285713</v>
      </c>
      <c r="K19" s="45">
        <v>7</v>
      </c>
      <c r="L19" s="18"/>
    </row>
    <row r="20" spans="1:15">
      <c r="A20" s="16"/>
      <c r="B20" s="11" t="s">
        <v>9</v>
      </c>
      <c r="C20" s="27">
        <v>14.789178366045027</v>
      </c>
      <c r="D20" s="27">
        <v>15.073087834677413</v>
      </c>
      <c r="E20" s="27">
        <v>12.093378815628112</v>
      </c>
      <c r="F20" s="27">
        <v>11.625264155596714</v>
      </c>
      <c r="G20" s="27">
        <v>10.96638302985782</v>
      </c>
      <c r="H20" s="27">
        <v>12.180402295093719</v>
      </c>
      <c r="I20" s="27">
        <v>16.198840780659257</v>
      </c>
      <c r="J20" s="36">
        <v>13.712849822625151</v>
      </c>
      <c r="K20" s="108">
        <v>8</v>
      </c>
      <c r="L20" s="18"/>
    </row>
    <row r="21" spans="1:15">
      <c r="A21" s="16"/>
      <c r="B21" s="11" t="s">
        <v>22</v>
      </c>
      <c r="C21" s="53">
        <v>14.310059278168874</v>
      </c>
      <c r="D21" s="53">
        <v>12.123950142734255</v>
      </c>
      <c r="E21" s="53">
        <v>11.8175986804426</v>
      </c>
      <c r="F21" s="53">
        <v>9.3936685590195044</v>
      </c>
      <c r="G21" s="53">
        <v>7.6283942384133399</v>
      </c>
      <c r="H21" s="53">
        <v>7.916484934609576</v>
      </c>
      <c r="I21" s="53">
        <v>10.744744352627361</v>
      </c>
      <c r="J21" s="36">
        <v>12.930394705636758</v>
      </c>
      <c r="K21" s="45">
        <v>9</v>
      </c>
      <c r="L21" s="18"/>
    </row>
    <row r="22" spans="1:15">
      <c r="A22" s="16"/>
      <c r="B22" s="11" t="s">
        <v>25</v>
      </c>
      <c r="C22" s="27">
        <v>13.462466164891278</v>
      </c>
      <c r="D22" s="27">
        <v>13.611988782237155</v>
      </c>
      <c r="E22" s="27">
        <v>12.772101190512879</v>
      </c>
      <c r="F22" s="27">
        <v>11.956238256171371</v>
      </c>
      <c r="G22" s="27">
        <v>10.241620072516151</v>
      </c>
      <c r="H22" s="27">
        <v>12.152247450643589</v>
      </c>
      <c r="I22" s="27">
        <v>13.542450090894018</v>
      </c>
      <c r="J22" s="36">
        <v>12.308696153889059</v>
      </c>
      <c r="K22" s="45">
        <v>10</v>
      </c>
      <c r="L22" s="18"/>
    </row>
    <row r="23" spans="1:15">
      <c r="A23" s="16"/>
      <c r="B23" s="11" t="s">
        <v>26</v>
      </c>
      <c r="C23" s="27">
        <v>14.644508302077009</v>
      </c>
      <c r="D23" s="27">
        <v>13.205147794830793</v>
      </c>
      <c r="E23" s="27">
        <v>11.848824516170621</v>
      </c>
      <c r="F23" s="27">
        <v>10.439677440260711</v>
      </c>
      <c r="G23" s="27">
        <v>10.213719404147822</v>
      </c>
      <c r="H23" s="27">
        <v>11.444870752163212</v>
      </c>
      <c r="I23" s="27">
        <v>12.906989447469099</v>
      </c>
      <c r="J23" s="36">
        <v>12.228908097420209</v>
      </c>
      <c r="K23" s="45">
        <v>11</v>
      </c>
      <c r="L23" s="18"/>
      <c r="N23" s="23"/>
      <c r="O23" s="34"/>
    </row>
    <row r="24" spans="1:15">
      <c r="A24" s="16"/>
      <c r="B24" s="11" t="s">
        <v>7</v>
      </c>
      <c r="C24" s="27"/>
      <c r="D24" s="27"/>
      <c r="E24" s="27"/>
      <c r="F24" s="27">
        <v>12.674841372788324</v>
      </c>
      <c r="G24" s="27">
        <v>10.986166214848341</v>
      </c>
      <c r="H24" s="27">
        <v>10.119555407193106</v>
      </c>
      <c r="I24" s="27">
        <v>10.930929131971483</v>
      </c>
      <c r="J24" s="36">
        <v>11.920701587844738</v>
      </c>
      <c r="K24" s="45">
        <v>12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14.915767145204844</v>
      </c>
      <c r="G25" s="27">
        <v>10.69868170886793</v>
      </c>
      <c r="H25" s="27">
        <v>9.9577473054126475</v>
      </c>
      <c r="I25" s="27">
        <v>10.459282510621811</v>
      </c>
      <c r="J25" s="36">
        <v>11.342208087770219</v>
      </c>
      <c r="K25" s="45">
        <v>13</v>
      </c>
      <c r="L25" s="18"/>
    </row>
    <row r="26" spans="1:15">
      <c r="A26" s="16"/>
      <c r="B26" s="11" t="s">
        <v>20</v>
      </c>
      <c r="C26" s="27">
        <v>11.171738695336622</v>
      </c>
      <c r="D26" s="27">
        <v>11.999754174236692</v>
      </c>
      <c r="E26" s="27">
        <v>10.000854400983105</v>
      </c>
      <c r="F26" s="27">
        <v>10.724933254227233</v>
      </c>
      <c r="G26" s="27">
        <v>9.4114899579635711</v>
      </c>
      <c r="H26" s="27">
        <v>9.8943470172902277</v>
      </c>
      <c r="I26" s="27">
        <v>9.6480339873379251</v>
      </c>
      <c r="J26" s="36">
        <v>11.290969465215026</v>
      </c>
      <c r="K26" s="45">
        <v>14</v>
      </c>
      <c r="L26" s="18"/>
    </row>
    <row r="27" spans="1:15">
      <c r="A27" s="16"/>
      <c r="B27" s="11" t="s">
        <v>10</v>
      </c>
      <c r="C27" s="27"/>
      <c r="D27" s="27"/>
      <c r="E27" s="27"/>
      <c r="F27" s="27">
        <v>12.965640252965791</v>
      </c>
      <c r="G27" s="27">
        <v>12.236223250890282</v>
      </c>
      <c r="H27" s="27">
        <v>12.973202617198115</v>
      </c>
      <c r="I27" s="27">
        <v>12.125616536729895</v>
      </c>
      <c r="J27" s="36">
        <v>10.973114402160242</v>
      </c>
      <c r="K27" s="45">
        <v>15</v>
      </c>
      <c r="L27" s="18"/>
    </row>
    <row r="28" spans="1:15">
      <c r="A28" s="16"/>
      <c r="B28" s="11" t="s">
        <v>19</v>
      </c>
      <c r="C28" s="27"/>
      <c r="D28" s="27"/>
      <c r="E28" s="27"/>
      <c r="F28" s="27">
        <v>24.447816557073004</v>
      </c>
      <c r="G28" s="27">
        <v>12.02345679316921</v>
      </c>
      <c r="H28" s="27">
        <v>10.954326682041513</v>
      </c>
      <c r="I28" s="27">
        <v>10.712933910536298</v>
      </c>
      <c r="J28" s="126">
        <v>10.856204174846745</v>
      </c>
      <c r="K28" s="45">
        <v>16</v>
      </c>
      <c r="L28" s="18"/>
    </row>
    <row r="29" spans="1:15" s="51" customFormat="1">
      <c r="A29" s="94"/>
      <c r="B29" s="11" t="s">
        <v>18</v>
      </c>
      <c r="C29" s="27"/>
      <c r="D29" s="27"/>
      <c r="E29" s="27"/>
      <c r="F29" s="27">
        <v>16.721090201168074</v>
      </c>
      <c r="G29" s="27">
        <v>10.681391778952754</v>
      </c>
      <c r="H29" s="27">
        <v>10.879445440936493</v>
      </c>
      <c r="I29" s="27">
        <v>12.153107941539004</v>
      </c>
      <c r="J29" s="126">
        <v>10.822603180977719</v>
      </c>
      <c r="K29" s="45">
        <v>17</v>
      </c>
      <c r="L29" s="95"/>
    </row>
    <row r="30" spans="1:15">
      <c r="A30" s="16"/>
      <c r="B30" s="11" t="s">
        <v>21</v>
      </c>
      <c r="C30" s="27">
        <v>16.930830336931152</v>
      </c>
      <c r="D30" s="27">
        <v>14.287247588381563</v>
      </c>
      <c r="E30" s="27">
        <v>12.091460438993773</v>
      </c>
      <c r="F30" s="27">
        <v>11.789431361637853</v>
      </c>
      <c r="G30" s="27">
        <v>7.4330340073629806</v>
      </c>
      <c r="H30" s="27">
        <v>7.6044965403511338</v>
      </c>
      <c r="I30" s="27">
        <v>8.6094703205190264</v>
      </c>
      <c r="J30" s="36">
        <v>10.79161810654449</v>
      </c>
      <c r="K30" s="45">
        <v>18</v>
      </c>
      <c r="L30" s="18"/>
    </row>
    <row r="31" spans="1:15">
      <c r="A31" s="16"/>
      <c r="B31" s="11" t="s">
        <v>6</v>
      </c>
      <c r="C31" s="53">
        <v>14.677982257890937</v>
      </c>
      <c r="D31" s="53">
        <v>13.969754020191392</v>
      </c>
      <c r="E31" s="53">
        <v>14.609548778021777</v>
      </c>
      <c r="F31" s="53">
        <v>14.279288154287817</v>
      </c>
      <c r="G31" s="53">
        <v>11.546313748078568</v>
      </c>
      <c r="H31" s="53">
        <v>10.376524444494391</v>
      </c>
      <c r="I31" s="53">
        <v>13.076636280114244</v>
      </c>
      <c r="J31" s="36">
        <v>10.069155704600874</v>
      </c>
      <c r="K31" s="108">
        <v>19</v>
      </c>
      <c r="L31" s="18"/>
    </row>
    <row r="32" spans="1:15">
      <c r="A32" s="16"/>
      <c r="B32" s="11" t="s">
        <v>14</v>
      </c>
      <c r="C32" s="27"/>
      <c r="D32" s="27"/>
      <c r="E32" s="27"/>
      <c r="F32" s="27">
        <v>20.297767054826561</v>
      </c>
      <c r="G32" s="27">
        <v>12.480717915965293</v>
      </c>
      <c r="H32" s="27">
        <v>15.25414660246121</v>
      </c>
      <c r="I32" s="27">
        <v>11.337605396290053</v>
      </c>
      <c r="J32" s="36">
        <v>9.9116092659031896</v>
      </c>
      <c r="K32" s="45">
        <v>20</v>
      </c>
      <c r="L32" s="18"/>
    </row>
    <row r="33" spans="1:14">
      <c r="A33" s="16"/>
      <c r="B33" s="12" t="s">
        <v>28</v>
      </c>
      <c r="C33" s="28">
        <v>12.914108114505405</v>
      </c>
      <c r="D33" s="28">
        <v>11.648395040332661</v>
      </c>
      <c r="E33" s="28">
        <v>10.181487911321604</v>
      </c>
      <c r="F33" s="28">
        <v>10.935183892089468</v>
      </c>
      <c r="G33" s="28">
        <v>9.4924413840037545</v>
      </c>
      <c r="H33" s="28">
        <v>9.9895256071074723</v>
      </c>
      <c r="I33" s="28">
        <v>10.967576101816572</v>
      </c>
      <c r="J33" s="50">
        <v>9.7795334704040755</v>
      </c>
      <c r="K33" s="45"/>
      <c r="L33" s="18"/>
    </row>
    <row r="34" spans="1:14">
      <c r="A34" s="16"/>
      <c r="B34" s="11" t="s">
        <v>27</v>
      </c>
      <c r="C34" s="27">
        <v>16.714343976605818</v>
      </c>
      <c r="D34" s="27">
        <v>12.980628103724371</v>
      </c>
      <c r="E34" s="27">
        <v>12.037881974885739</v>
      </c>
      <c r="F34" s="27">
        <v>14.727134388355442</v>
      </c>
      <c r="G34" s="27">
        <v>10.43318598231509</v>
      </c>
      <c r="H34" s="27">
        <v>10.628491509864569</v>
      </c>
      <c r="I34" s="27">
        <v>10.176375943549248</v>
      </c>
      <c r="J34" s="36">
        <v>9.3282100893019297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15.005977343023586</v>
      </c>
      <c r="G35" s="27">
        <v>10.004152462989966</v>
      </c>
      <c r="H35" s="27">
        <v>15.097538906985164</v>
      </c>
      <c r="I35" s="27">
        <v>9.3895411978900878</v>
      </c>
      <c r="J35" s="36">
        <v>8.7526080143657943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14.889128529963317</v>
      </c>
      <c r="D36" s="50">
        <v>12.517405014481495</v>
      </c>
      <c r="E36" s="50">
        <v>11.341878875517757</v>
      </c>
      <c r="F36" s="50">
        <v>10.453286698746085</v>
      </c>
      <c r="G36" s="50">
        <v>9.3202174647805744</v>
      </c>
      <c r="H36" s="50">
        <v>9.7375560276790534</v>
      </c>
      <c r="I36" s="50">
        <v>10.782031170881826</v>
      </c>
      <c r="J36" s="50">
        <v>8.5687570338583168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10.040818673105671</v>
      </c>
      <c r="G37" s="27">
        <v>10.084898026360905</v>
      </c>
      <c r="H37" s="27">
        <v>8.1745652915103992</v>
      </c>
      <c r="I37" s="27">
        <v>8.2041979125413604</v>
      </c>
      <c r="J37" s="36">
        <v>7.0903881219067477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60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8</v>
      </c>
      <c r="C13" s="27">
        <v>1.7681507620692243</v>
      </c>
      <c r="D13" s="27">
        <v>1.9332655088374604</v>
      </c>
      <c r="E13" s="27">
        <v>1.5017553521029805</v>
      </c>
      <c r="F13" s="27">
        <v>1.3126460677303518</v>
      </c>
      <c r="G13" s="27">
        <v>1.4452314047853714</v>
      </c>
      <c r="H13" s="27">
        <v>2.6037109516377486</v>
      </c>
      <c r="I13" s="27">
        <v>0.58939640021588147</v>
      </c>
      <c r="J13" s="36">
        <v>1.7017902768166522</v>
      </c>
      <c r="K13" s="45">
        <v>1</v>
      </c>
      <c r="L13" s="18"/>
    </row>
    <row r="14" spans="1:15">
      <c r="A14" s="16"/>
      <c r="B14" s="11" t="s">
        <v>13</v>
      </c>
      <c r="C14" s="27"/>
      <c r="D14" s="27"/>
      <c r="E14" s="27"/>
      <c r="F14" s="27">
        <v>2.7549378459144522</v>
      </c>
      <c r="G14" s="27">
        <v>2.9070716968806152</v>
      </c>
      <c r="H14" s="27">
        <v>2.0813838083085212</v>
      </c>
      <c r="I14" s="27">
        <v>2.1576858370220338</v>
      </c>
      <c r="J14" s="36">
        <v>1.6844075330448005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0.89860444326373468</v>
      </c>
      <c r="G15" s="27">
        <v>0.95854296833505548</v>
      </c>
      <c r="H15" s="27">
        <v>0.31903727832066597</v>
      </c>
      <c r="I15" s="27">
        <v>0.60782759028676669</v>
      </c>
      <c r="J15" s="36">
        <v>1.1610286541871855</v>
      </c>
      <c r="K15" s="45">
        <v>3</v>
      </c>
      <c r="L15" s="18"/>
    </row>
    <row r="16" spans="1:15">
      <c r="A16" s="16"/>
      <c r="B16" s="11" t="s">
        <v>19</v>
      </c>
      <c r="C16" s="27"/>
      <c r="D16" s="27"/>
      <c r="E16" s="27"/>
      <c r="F16" s="27">
        <v>2.7801195226587234</v>
      </c>
      <c r="G16" s="27">
        <v>0.98287614625710218</v>
      </c>
      <c r="H16" s="27">
        <v>0.37275644239446509</v>
      </c>
      <c r="I16" s="27">
        <v>0.63890825078958624</v>
      </c>
      <c r="J16" s="36">
        <v>1.1170319323690854</v>
      </c>
      <c r="K16" s="45">
        <v>4</v>
      </c>
      <c r="L16" s="18"/>
    </row>
    <row r="17" spans="1:15">
      <c r="A17" s="16"/>
      <c r="B17" s="11" t="s">
        <v>24</v>
      </c>
      <c r="C17" s="27">
        <v>1.9770200277244494</v>
      </c>
      <c r="D17" s="27">
        <v>1.2394705595154447</v>
      </c>
      <c r="E17" s="27">
        <v>0.99471836045034756</v>
      </c>
      <c r="F17" s="27">
        <v>0.65123682928371385</v>
      </c>
      <c r="G17" s="27">
        <v>0.64233378034322597</v>
      </c>
      <c r="H17" s="27">
        <v>0.50108947841515028</v>
      </c>
      <c r="I17" s="27">
        <v>1.0648824183248697</v>
      </c>
      <c r="J17" s="36">
        <v>1.0527450455132934</v>
      </c>
      <c r="K17" s="45">
        <v>5</v>
      </c>
      <c r="L17" s="18"/>
    </row>
    <row r="18" spans="1:15">
      <c r="A18" s="16"/>
      <c r="B18" s="11" t="s">
        <v>22</v>
      </c>
      <c r="C18" s="27">
        <v>1.2144389716764679</v>
      </c>
      <c r="D18" s="27">
        <v>0.96025802968308371</v>
      </c>
      <c r="E18" s="27">
        <v>0.53221731877432765</v>
      </c>
      <c r="F18" s="27">
        <v>0.83946557381473619</v>
      </c>
      <c r="G18" s="27">
        <v>0.85574180616623907</v>
      </c>
      <c r="H18" s="27">
        <v>0.54997402926698213</v>
      </c>
      <c r="I18" s="27">
        <v>0.50961592269954692</v>
      </c>
      <c r="J18" s="36">
        <v>1.0380962944326766</v>
      </c>
      <c r="K18" s="45">
        <v>6</v>
      </c>
      <c r="L18" s="18"/>
    </row>
    <row r="19" spans="1:15">
      <c r="A19" s="16"/>
      <c r="B19" s="11" t="s">
        <v>10</v>
      </c>
      <c r="C19" s="27"/>
      <c r="D19" s="27"/>
      <c r="E19" s="27"/>
      <c r="F19" s="27">
        <v>2.1269351654466409</v>
      </c>
      <c r="G19" s="27">
        <v>0.95319457148030706</v>
      </c>
      <c r="H19" s="27">
        <v>0.66767018473071071</v>
      </c>
      <c r="I19" s="27">
        <v>1.2554343385695059</v>
      </c>
      <c r="J19" s="36">
        <v>0.99751773644398989</v>
      </c>
      <c r="K19" s="45">
        <v>7</v>
      </c>
      <c r="L19" s="18"/>
    </row>
    <row r="20" spans="1:15">
      <c r="A20" s="16"/>
      <c r="B20" s="11" t="s">
        <v>26</v>
      </c>
      <c r="C20" s="27">
        <v>1.4661232920130007</v>
      </c>
      <c r="D20" s="27">
        <v>0.71117839641281477</v>
      </c>
      <c r="E20" s="27">
        <v>0.82499651295426779</v>
      </c>
      <c r="F20" s="27">
        <v>1.5574279919518352</v>
      </c>
      <c r="G20" s="27">
        <v>0.82239091925987662</v>
      </c>
      <c r="H20" s="27">
        <v>0.83835290205270407</v>
      </c>
      <c r="I20" s="27">
        <v>0.93537171446542078</v>
      </c>
      <c r="J20" s="36">
        <v>0.89944022123952927</v>
      </c>
      <c r="K20" s="45">
        <v>8</v>
      </c>
      <c r="L20" s="18"/>
    </row>
    <row r="21" spans="1:15">
      <c r="A21" s="16"/>
      <c r="B21" s="12" t="s">
        <v>28</v>
      </c>
      <c r="C21" s="54">
        <v>1.2380693990267611</v>
      </c>
      <c r="D21" s="54">
        <v>1.0787795651001773</v>
      </c>
      <c r="E21" s="54">
        <v>0.77131775568704253</v>
      </c>
      <c r="F21" s="54">
        <v>1.4164545906205219</v>
      </c>
      <c r="G21" s="54">
        <v>1.0368458490428407</v>
      </c>
      <c r="H21" s="54">
        <v>0.76818816906894438</v>
      </c>
      <c r="I21" s="54">
        <v>0.82328997635252898</v>
      </c>
      <c r="J21" s="50">
        <v>0.84946912966900545</v>
      </c>
      <c r="K21" s="108" t="s">
        <v>63</v>
      </c>
      <c r="L21" s="18"/>
    </row>
    <row r="22" spans="1:15">
      <c r="A22" s="16"/>
      <c r="B22" s="11" t="s">
        <v>25</v>
      </c>
      <c r="C22" s="27">
        <v>1.6223275505350718</v>
      </c>
      <c r="D22" s="27">
        <v>1.042159228164895</v>
      </c>
      <c r="E22" s="27">
        <v>0.69663804938704288</v>
      </c>
      <c r="F22" s="27">
        <v>0.61310504397368981</v>
      </c>
      <c r="G22" s="27">
        <v>0.86756221167083292</v>
      </c>
      <c r="H22" s="27">
        <v>0.65356873870280197</v>
      </c>
      <c r="I22" s="27">
        <v>1.2136555993616767</v>
      </c>
      <c r="J22" s="36">
        <v>0.84559834051394245</v>
      </c>
      <c r="K22" s="45">
        <v>9</v>
      </c>
      <c r="L22" s="18"/>
    </row>
    <row r="23" spans="1:15">
      <c r="A23" s="16"/>
      <c r="B23" s="11" t="s">
        <v>16</v>
      </c>
      <c r="C23" s="27"/>
      <c r="D23" s="27"/>
      <c r="E23" s="27"/>
      <c r="F23" s="27">
        <v>2.5219179173091817</v>
      </c>
      <c r="G23" s="27">
        <v>1.374636431170597</v>
      </c>
      <c r="H23" s="27">
        <v>1.1537985042024477</v>
      </c>
      <c r="I23" s="27">
        <v>0.77980838055962332</v>
      </c>
      <c r="J23" s="36">
        <v>0.80097417375523883</v>
      </c>
      <c r="K23" s="45">
        <v>10</v>
      </c>
      <c r="L23" s="18"/>
      <c r="N23" s="23"/>
      <c r="O23" s="34"/>
    </row>
    <row r="24" spans="1:15">
      <c r="A24" s="16"/>
      <c r="B24" s="11" t="s">
        <v>14</v>
      </c>
      <c r="C24" s="27"/>
      <c r="D24" s="27"/>
      <c r="E24" s="27"/>
      <c r="F24" s="27">
        <v>2.5948447770747678</v>
      </c>
      <c r="G24" s="27">
        <v>2.5114068749763208</v>
      </c>
      <c r="H24" s="27">
        <v>1.4810058855002675</v>
      </c>
      <c r="I24" s="27">
        <v>0.72085441259134342</v>
      </c>
      <c r="J24" s="36">
        <v>0.77888032802036677</v>
      </c>
      <c r="K24" s="45">
        <v>11</v>
      </c>
      <c r="L24" s="18"/>
      <c r="N24" s="23"/>
      <c r="O24" s="34"/>
    </row>
    <row r="25" spans="1:15">
      <c r="A25" s="16"/>
      <c r="B25" s="11" t="s">
        <v>27</v>
      </c>
      <c r="C25" s="27">
        <v>0.20218264700182509</v>
      </c>
      <c r="D25" s="27">
        <v>0.26621427110937462</v>
      </c>
      <c r="E25" s="27">
        <v>0.36060781951116316</v>
      </c>
      <c r="F25" s="27">
        <v>0.78062912430175968</v>
      </c>
      <c r="G25" s="27">
        <v>0.35589056481253967</v>
      </c>
      <c r="H25" s="27">
        <v>0.29299545833822815</v>
      </c>
      <c r="I25" s="27">
        <v>0.54247414016455364</v>
      </c>
      <c r="J25" s="36">
        <v>0.76227012747028788</v>
      </c>
      <c r="K25" s="45">
        <v>12</v>
      </c>
      <c r="L25" s="18"/>
    </row>
    <row r="26" spans="1:15">
      <c r="A26" s="16"/>
      <c r="B26" s="11" t="s">
        <v>4</v>
      </c>
      <c r="C26" s="27"/>
      <c r="D26" s="27"/>
      <c r="E26" s="27"/>
      <c r="F26" s="27">
        <v>1.857150302272254</v>
      </c>
      <c r="G26" s="27">
        <v>1.4458662069879997</v>
      </c>
      <c r="H26" s="27">
        <v>0.89519289429330684</v>
      </c>
      <c r="I26" s="27">
        <v>1.0937711764440139</v>
      </c>
      <c r="J26" s="36">
        <v>0.7211238991480674</v>
      </c>
      <c r="K26" s="45">
        <v>13</v>
      </c>
      <c r="L26" s="18"/>
    </row>
    <row r="27" spans="1:15">
      <c r="A27" s="16"/>
      <c r="B27" s="11" t="s">
        <v>11</v>
      </c>
      <c r="C27" s="27">
        <v>0.48353783962276048</v>
      </c>
      <c r="D27" s="27">
        <v>0.46257466005845732</v>
      </c>
      <c r="E27" s="27">
        <v>0.53986568672799851</v>
      </c>
      <c r="F27" s="27">
        <v>0.57840429564645057</v>
      </c>
      <c r="G27" s="27">
        <v>0.72667560846462731</v>
      </c>
      <c r="H27" s="27">
        <v>0.37180317321532425</v>
      </c>
      <c r="I27" s="27">
        <v>0.54898090298792357</v>
      </c>
      <c r="J27" s="36">
        <v>0.67145142857142859</v>
      </c>
      <c r="K27" s="45">
        <v>14</v>
      </c>
      <c r="L27" s="18"/>
    </row>
    <row r="28" spans="1:15">
      <c r="A28" s="16"/>
      <c r="B28" s="11" t="s">
        <v>23</v>
      </c>
      <c r="C28" s="27">
        <v>1.5367698474973446</v>
      </c>
      <c r="D28" s="27">
        <v>1.535383747076893</v>
      </c>
      <c r="E28" s="27">
        <v>0.52721661636141437</v>
      </c>
      <c r="F28" s="27">
        <v>1.2593902726310713</v>
      </c>
      <c r="G28" s="27">
        <v>1.3176258860689758</v>
      </c>
      <c r="H28" s="27">
        <v>0.59087924852280194</v>
      </c>
      <c r="I28" s="27">
        <v>0.7264102249834713</v>
      </c>
      <c r="J28" s="36">
        <v>0.66781555933891801</v>
      </c>
      <c r="K28" s="45">
        <v>15</v>
      </c>
      <c r="L28" s="18"/>
    </row>
    <row r="29" spans="1:15">
      <c r="A29" s="16"/>
      <c r="B29" s="11" t="s">
        <v>15</v>
      </c>
      <c r="C29" s="27"/>
      <c r="D29" s="27"/>
      <c r="E29" s="27"/>
      <c r="F29" s="27">
        <v>1.316545935380016</v>
      </c>
      <c r="G29" s="27">
        <v>1.4346257766317836</v>
      </c>
      <c r="H29" s="27">
        <v>0.57688373678827143</v>
      </c>
      <c r="I29" s="27">
        <v>0.66430752328270115</v>
      </c>
      <c r="J29" s="36">
        <v>0.64469914040114618</v>
      </c>
      <c r="K29" s="45">
        <v>16</v>
      </c>
      <c r="L29" s="18"/>
    </row>
    <row r="30" spans="1:15">
      <c r="A30" s="16"/>
      <c r="B30" s="11" t="s">
        <v>12</v>
      </c>
      <c r="C30" s="53"/>
      <c r="D30" s="53"/>
      <c r="E30" s="53"/>
      <c r="F30" s="53">
        <v>0.82357646125484041</v>
      </c>
      <c r="G30" s="53">
        <v>1.6396427116234311</v>
      </c>
      <c r="H30" s="53">
        <v>0.2862980754742</v>
      </c>
      <c r="I30" s="53">
        <v>0.46153340288219236</v>
      </c>
      <c r="J30" s="36">
        <v>0.60922314642772391</v>
      </c>
      <c r="K30" s="108">
        <v>17</v>
      </c>
      <c r="L30" s="18"/>
    </row>
    <row r="31" spans="1:15">
      <c r="A31" s="16"/>
      <c r="B31" s="11" t="s">
        <v>9</v>
      </c>
      <c r="C31" s="27">
        <v>0.49102465600335266</v>
      </c>
      <c r="D31" s="27">
        <v>0.67058881599823239</v>
      </c>
      <c r="E31" s="27">
        <v>0.60509620336775305</v>
      </c>
      <c r="F31" s="27">
        <v>1.3032482071270026</v>
      </c>
      <c r="G31" s="27">
        <v>0.73482565745470541</v>
      </c>
      <c r="H31" s="27">
        <v>0.50861503619559323</v>
      </c>
      <c r="I31" s="27">
        <v>0.54071375021160994</v>
      </c>
      <c r="J31" s="36">
        <v>0.59676783602680339</v>
      </c>
      <c r="K31" s="45">
        <v>18</v>
      </c>
      <c r="L31" s="18"/>
    </row>
    <row r="32" spans="1:15">
      <c r="A32" s="16"/>
      <c r="B32" s="12" t="s">
        <v>5</v>
      </c>
      <c r="C32" s="50">
        <v>0.91238102195904669</v>
      </c>
      <c r="D32" s="50">
        <v>1.3818123727109488</v>
      </c>
      <c r="E32" s="50">
        <v>0.96298971584584736</v>
      </c>
      <c r="F32" s="50">
        <v>0.788953957223688</v>
      </c>
      <c r="G32" s="50">
        <v>0.70779436878993218</v>
      </c>
      <c r="H32" s="50">
        <v>0.39797915993145022</v>
      </c>
      <c r="I32" s="50">
        <v>0.49594501590372209</v>
      </c>
      <c r="J32" s="50">
        <v>0.57168055783612526</v>
      </c>
      <c r="K32" s="107">
        <v>19</v>
      </c>
      <c r="L32" s="18"/>
    </row>
    <row r="33" spans="1:14">
      <c r="A33" s="16"/>
      <c r="B33" s="11" t="s">
        <v>7</v>
      </c>
      <c r="C33" s="27"/>
      <c r="D33" s="27"/>
      <c r="E33" s="27"/>
      <c r="F33" s="27">
        <v>1.8958587594808913</v>
      </c>
      <c r="G33" s="27">
        <v>1.4607499796390886</v>
      </c>
      <c r="H33" s="27">
        <v>0.32825191943918997</v>
      </c>
      <c r="I33" s="27">
        <v>0.43012040975259086</v>
      </c>
      <c r="J33" s="36">
        <v>0.42110724160959007</v>
      </c>
      <c r="K33" s="45">
        <v>20</v>
      </c>
      <c r="L33" s="18"/>
    </row>
    <row r="34" spans="1:14">
      <c r="A34" s="16"/>
      <c r="B34" s="11" t="s">
        <v>6</v>
      </c>
      <c r="C34" s="27">
        <v>0.39137570530264604</v>
      </c>
      <c r="D34" s="27">
        <v>0.25640024334900846</v>
      </c>
      <c r="E34" s="27">
        <v>1.5636141748764543</v>
      </c>
      <c r="F34" s="27">
        <v>1.7491158607076895</v>
      </c>
      <c r="G34" s="27">
        <v>0.8391246110272288</v>
      </c>
      <c r="H34" s="27">
        <v>0.33284446217616964</v>
      </c>
      <c r="I34" s="27">
        <v>0.15197581474966182</v>
      </c>
      <c r="J34" s="36">
        <v>0.4035288560156951</v>
      </c>
      <c r="K34" s="45">
        <v>21</v>
      </c>
      <c r="L34" s="18"/>
    </row>
    <row r="35" spans="1:14">
      <c r="A35" s="16"/>
      <c r="B35" s="11" t="s">
        <v>20</v>
      </c>
      <c r="C35" s="27">
        <v>0.67341769081010283</v>
      </c>
      <c r="D35" s="27">
        <v>0.95507150072787483</v>
      </c>
      <c r="E35" s="27">
        <v>0.86458107992648525</v>
      </c>
      <c r="F35" s="27">
        <v>0.68692524473450023</v>
      </c>
      <c r="G35" s="27">
        <v>0.6526425466173249</v>
      </c>
      <c r="H35" s="27">
        <v>0.30113155577785466</v>
      </c>
      <c r="I35" s="27">
        <v>0.2552889275625666</v>
      </c>
      <c r="J35" s="36">
        <v>0.40058130566448275</v>
      </c>
      <c r="K35" s="45">
        <v>22</v>
      </c>
      <c r="L35" s="18"/>
    </row>
    <row r="36" spans="1:14" ht="14.25" customHeight="1">
      <c r="A36" s="16"/>
      <c r="B36" s="11" t="s">
        <v>21</v>
      </c>
      <c r="C36" s="27">
        <v>1.4209830333729296</v>
      </c>
      <c r="D36" s="27">
        <v>0.7727845443091137</v>
      </c>
      <c r="E36" s="27">
        <v>0.83869688829295042</v>
      </c>
      <c r="F36" s="27">
        <v>0.65530388733634604</v>
      </c>
      <c r="G36" s="27">
        <v>0.5288729394028775</v>
      </c>
      <c r="H36" s="27">
        <v>0.48708852960231031</v>
      </c>
      <c r="I36" s="27">
        <v>0.46964268422581573</v>
      </c>
      <c r="J36" s="36">
        <v>0.36218201592578342</v>
      </c>
      <c r="K36" s="45">
        <v>23</v>
      </c>
      <c r="L36" s="18"/>
    </row>
    <row r="37" spans="1:14">
      <c r="A37" s="16"/>
      <c r="B37" s="11" t="s">
        <v>18</v>
      </c>
      <c r="C37" s="27"/>
      <c r="D37" s="27"/>
      <c r="E37" s="27"/>
      <c r="F37" s="27">
        <v>1.192991563919533</v>
      </c>
      <c r="G37" s="27">
        <v>0.62112684063903589</v>
      </c>
      <c r="H37" s="27">
        <v>0.16093721201005182</v>
      </c>
      <c r="I37" s="27">
        <v>0.18004930445500969</v>
      </c>
      <c r="J37" s="36">
        <v>0.29366732762731856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45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>
        <v>44.180440023456327</v>
      </c>
      <c r="G13" s="27">
        <v>44.206821873308058</v>
      </c>
      <c r="H13" s="27">
        <v>31.347195868625416</v>
      </c>
      <c r="I13" s="27">
        <v>31.214005686855216</v>
      </c>
      <c r="J13" s="36">
        <v>43.359303418475022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42.254856101824281</v>
      </c>
      <c r="G14" s="27">
        <v>41.414939623397217</v>
      </c>
      <c r="H14" s="27">
        <v>35.078116639914398</v>
      </c>
      <c r="I14" s="27">
        <v>37.347273749297358</v>
      </c>
      <c r="J14" s="36">
        <v>43.277851063293483</v>
      </c>
      <c r="K14" s="45">
        <v>2</v>
      </c>
      <c r="L14" s="18"/>
    </row>
    <row r="15" spans="1:15">
      <c r="A15" s="16"/>
      <c r="B15" s="11" t="s">
        <v>22</v>
      </c>
      <c r="C15" s="27">
        <v>43.287941551882099</v>
      </c>
      <c r="D15" s="27">
        <v>38.48637225334776</v>
      </c>
      <c r="E15" s="27">
        <v>37.585622322512648</v>
      </c>
      <c r="F15" s="27">
        <v>41.961860215020273</v>
      </c>
      <c r="G15" s="27">
        <v>42.089121482368988</v>
      </c>
      <c r="H15" s="27">
        <v>28.706695340122003</v>
      </c>
      <c r="I15" s="27">
        <v>28.163741162864447</v>
      </c>
      <c r="J15" s="36">
        <v>41.328983284232962</v>
      </c>
      <c r="K15" s="45">
        <v>3</v>
      </c>
      <c r="L15" s="18"/>
    </row>
    <row r="16" spans="1:15">
      <c r="A16" s="16"/>
      <c r="B16" s="11" t="s">
        <v>21</v>
      </c>
      <c r="C16" s="27">
        <v>40.786503542852024</v>
      </c>
      <c r="D16" s="27">
        <v>41.252041625834153</v>
      </c>
      <c r="E16" s="27">
        <v>35.942129585419643</v>
      </c>
      <c r="F16" s="27">
        <v>29.178336217597888</v>
      </c>
      <c r="G16" s="27">
        <v>30.935789663422142</v>
      </c>
      <c r="H16" s="27">
        <v>20.504317199092096</v>
      </c>
      <c r="I16" s="27">
        <v>29.767175849714338</v>
      </c>
      <c r="J16" s="36">
        <v>37.689181134000364</v>
      </c>
      <c r="K16" s="45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>
        <v>39.188608916815518</v>
      </c>
      <c r="G17" s="27">
        <v>46.62992557375069</v>
      </c>
      <c r="H17" s="27">
        <v>37.894811754100701</v>
      </c>
      <c r="I17" s="27">
        <v>34.484775251667401</v>
      </c>
      <c r="J17" s="36">
        <v>37.49056572128206</v>
      </c>
      <c r="K17" s="45">
        <v>5</v>
      </c>
      <c r="L17" s="18"/>
    </row>
    <row r="18" spans="1:15">
      <c r="A18" s="16"/>
      <c r="B18" s="11" t="s">
        <v>11</v>
      </c>
      <c r="C18" s="27">
        <v>36.028511696189334</v>
      </c>
      <c r="D18" s="27">
        <v>38.593849281992625</v>
      </c>
      <c r="E18" s="27">
        <v>31.372813554676121</v>
      </c>
      <c r="F18" s="27">
        <v>41.491604077364954</v>
      </c>
      <c r="G18" s="27">
        <v>42.128642391951551</v>
      </c>
      <c r="H18" s="27">
        <v>34.125881047730203</v>
      </c>
      <c r="I18" s="27">
        <v>35.896237395134037</v>
      </c>
      <c r="J18" s="36">
        <v>36.947017142857142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>
        <v>38.409968607237197</v>
      </c>
      <c r="G19" s="27">
        <v>38.563579800711004</v>
      </c>
      <c r="H19" s="27">
        <v>23.253785220094255</v>
      </c>
      <c r="I19" s="27">
        <v>23.688624785668928</v>
      </c>
      <c r="J19" s="36">
        <v>35.85019431868264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>
        <v>49.323873963213799</v>
      </c>
      <c r="G20" s="27">
        <v>49.082071717752584</v>
      </c>
      <c r="H20" s="27">
        <v>34.751161767453638</v>
      </c>
      <c r="I20" s="27">
        <v>36.548124721630188</v>
      </c>
      <c r="J20" s="36">
        <v>35.341888504928775</v>
      </c>
      <c r="K20" s="108">
        <v>8</v>
      </c>
      <c r="L20" s="18"/>
    </row>
    <row r="21" spans="1:15">
      <c r="A21" s="16"/>
      <c r="B21" s="11" t="s">
        <v>26</v>
      </c>
      <c r="C21" s="53">
        <v>35.896000944999393</v>
      </c>
      <c r="D21" s="53">
        <v>34.57355251631158</v>
      </c>
      <c r="E21" s="53">
        <v>36.91259680652216</v>
      </c>
      <c r="F21" s="53">
        <v>42.482949018633398</v>
      </c>
      <c r="G21" s="53">
        <v>41.068342861450915</v>
      </c>
      <c r="H21" s="53">
        <v>34.803290401752754</v>
      </c>
      <c r="I21" s="53">
        <v>38.360502202465611</v>
      </c>
      <c r="J21" s="36">
        <v>34.707966493433624</v>
      </c>
      <c r="K21" s="108">
        <v>9</v>
      </c>
      <c r="L21" s="18"/>
    </row>
    <row r="22" spans="1:15">
      <c r="A22" s="16"/>
      <c r="B22" s="12" t="s">
        <v>5</v>
      </c>
      <c r="C22" s="50">
        <v>33.085861312591369</v>
      </c>
      <c r="D22" s="50">
        <v>32.204955571098672</v>
      </c>
      <c r="E22" s="50">
        <v>36.093371740333779</v>
      </c>
      <c r="F22" s="50">
        <v>32.075073971593646</v>
      </c>
      <c r="G22" s="50">
        <v>30.891333871470373</v>
      </c>
      <c r="H22" s="50">
        <v>30.268714491984046</v>
      </c>
      <c r="I22" s="50">
        <v>23.515135920504125</v>
      </c>
      <c r="J22" s="50">
        <v>34.140717203518662</v>
      </c>
      <c r="K22" s="107">
        <v>10</v>
      </c>
      <c r="L22" s="18"/>
    </row>
    <row r="23" spans="1:15">
      <c r="A23" s="16"/>
      <c r="B23" s="12" t="s">
        <v>28</v>
      </c>
      <c r="C23" s="28">
        <v>33.148815934334486</v>
      </c>
      <c r="D23" s="28">
        <v>31.772370927753695</v>
      </c>
      <c r="E23" s="28">
        <v>32.76621012809516</v>
      </c>
      <c r="F23" s="28">
        <v>38.779357444719182</v>
      </c>
      <c r="G23" s="28">
        <v>35.958670654404315</v>
      </c>
      <c r="H23" s="28">
        <v>28.644424088855462</v>
      </c>
      <c r="I23" s="28">
        <v>30.045676370933815</v>
      </c>
      <c r="J23" s="50">
        <v>33.702864119303321</v>
      </c>
      <c r="K23" s="45"/>
      <c r="L23" s="18"/>
      <c r="N23" s="23"/>
      <c r="O23" s="34"/>
    </row>
    <row r="24" spans="1:15">
      <c r="A24" s="16"/>
      <c r="B24" s="11" t="s">
        <v>9</v>
      </c>
      <c r="C24" s="27">
        <v>39.8337640567158</v>
      </c>
      <c r="D24" s="27">
        <v>41.926726478268741</v>
      </c>
      <c r="E24" s="27">
        <v>39.927804170544754</v>
      </c>
      <c r="F24" s="27">
        <v>41.032008162831069</v>
      </c>
      <c r="G24" s="27">
        <v>40.935298612197521</v>
      </c>
      <c r="H24" s="27">
        <v>32.819587161476839</v>
      </c>
      <c r="I24" s="27">
        <v>28.913372941337695</v>
      </c>
      <c r="J24" s="36">
        <v>32.875837603468675</v>
      </c>
      <c r="K24" s="45">
        <v>11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>
        <v>39.258663205710583</v>
      </c>
      <c r="G25" s="27">
        <v>31.559971194117541</v>
      </c>
      <c r="H25" s="27">
        <v>20.289327345390138</v>
      </c>
      <c r="I25" s="27">
        <v>11.067969712977636</v>
      </c>
      <c r="J25" s="36">
        <v>32.70207407779256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33.660558602208347</v>
      </c>
      <c r="G26" s="27">
        <v>35.58274506774309</v>
      </c>
      <c r="H26" s="27">
        <v>27.619978284473401</v>
      </c>
      <c r="I26" s="27">
        <v>28.931851613780491</v>
      </c>
      <c r="J26" s="36">
        <v>32.224135291659003</v>
      </c>
      <c r="K26" s="45">
        <v>13</v>
      </c>
      <c r="L26" s="18"/>
    </row>
    <row r="27" spans="1:15">
      <c r="A27" s="16"/>
      <c r="B27" s="11" t="s">
        <v>25</v>
      </c>
      <c r="C27" s="27">
        <v>32.413345909483063</v>
      </c>
      <c r="D27" s="27">
        <v>28.552889899467537</v>
      </c>
      <c r="E27" s="27">
        <v>20.675859773275057</v>
      </c>
      <c r="F27" s="27">
        <v>28.867147906813468</v>
      </c>
      <c r="G27" s="27">
        <v>28.55845510391174</v>
      </c>
      <c r="H27" s="27">
        <v>26.323885001203902</v>
      </c>
      <c r="I27" s="27">
        <v>27.950328814854565</v>
      </c>
      <c r="J27" s="36">
        <v>30.32190306168448</v>
      </c>
      <c r="K27" s="45">
        <v>14</v>
      </c>
      <c r="L27" s="18"/>
    </row>
    <row r="28" spans="1:15">
      <c r="A28" s="16"/>
      <c r="B28" s="11" t="s">
        <v>8</v>
      </c>
      <c r="C28" s="27">
        <v>40.519719412654311</v>
      </c>
      <c r="D28" s="27">
        <v>40.495903124160272</v>
      </c>
      <c r="E28" s="27">
        <v>38.65505610242996</v>
      </c>
      <c r="F28" s="27">
        <v>41.807982144735277</v>
      </c>
      <c r="G28" s="27">
        <v>39.763457546081746</v>
      </c>
      <c r="H28" s="27">
        <v>31.724306085569552</v>
      </c>
      <c r="I28" s="27">
        <v>30.561807364876003</v>
      </c>
      <c r="J28" s="36">
        <v>30.08101182215465</v>
      </c>
      <c r="K28" s="45">
        <v>15</v>
      </c>
      <c r="L28" s="18"/>
    </row>
    <row r="29" spans="1:15">
      <c r="A29" s="16"/>
      <c r="B29" s="11" t="s">
        <v>6</v>
      </c>
      <c r="C29" s="27">
        <v>15.243569638546811</v>
      </c>
      <c r="D29" s="27">
        <v>15.863724555230355</v>
      </c>
      <c r="E29" s="27">
        <v>29.196924921686261</v>
      </c>
      <c r="F29" s="27">
        <v>34.136368420910586</v>
      </c>
      <c r="G29" s="27">
        <v>27.756295990811214</v>
      </c>
      <c r="H29" s="27">
        <v>17.92892824832407</v>
      </c>
      <c r="I29" s="27">
        <v>22.649907135458236</v>
      </c>
      <c r="J29" s="36">
        <v>27.744077079884416</v>
      </c>
      <c r="K29" s="45">
        <v>16</v>
      </c>
      <c r="L29" s="18"/>
    </row>
    <row r="30" spans="1:15">
      <c r="A30" s="16"/>
      <c r="B30" s="11" t="s">
        <v>24</v>
      </c>
      <c r="C30" s="27">
        <v>36.924906183480175</v>
      </c>
      <c r="D30" s="27">
        <v>34.299670585383865</v>
      </c>
      <c r="E30" s="27">
        <v>35.851470410749492</v>
      </c>
      <c r="F30" s="27">
        <v>30.97025981287323</v>
      </c>
      <c r="G30" s="27">
        <v>28.438817950362466</v>
      </c>
      <c r="H30" s="27">
        <v>23.289307110552645</v>
      </c>
      <c r="I30" s="27">
        <v>23.08959745439487</v>
      </c>
      <c r="J30" s="36">
        <v>26.514148129253702</v>
      </c>
      <c r="K30" s="45">
        <v>17</v>
      </c>
      <c r="L30" s="18"/>
    </row>
    <row r="31" spans="1:15">
      <c r="A31" s="16"/>
      <c r="B31" s="11" t="s">
        <v>20</v>
      </c>
      <c r="C31" s="27">
        <v>32.404915888492873</v>
      </c>
      <c r="D31" s="27">
        <v>34.482824845302616</v>
      </c>
      <c r="E31" s="27">
        <v>32.385796583486787</v>
      </c>
      <c r="F31" s="27">
        <v>38.751112429546126</v>
      </c>
      <c r="G31" s="27">
        <v>34.65292997520929</v>
      </c>
      <c r="H31" s="27">
        <v>26.811328575980049</v>
      </c>
      <c r="I31" s="27">
        <v>33.580091302581359</v>
      </c>
      <c r="J31" s="36">
        <v>24.330240072744395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>
        <v>32.883312998426256</v>
      </c>
      <c r="G32" s="27">
        <v>27.76224649585459</v>
      </c>
      <c r="H32" s="27">
        <v>17.887423791294484</v>
      </c>
      <c r="I32" s="27">
        <v>20.495565392091208</v>
      </c>
      <c r="J32" s="36">
        <v>22.794868795570636</v>
      </c>
      <c r="K32" s="45">
        <v>19</v>
      </c>
      <c r="L32" s="18"/>
    </row>
    <row r="33" spans="1:14">
      <c r="A33" s="16"/>
      <c r="B33" s="11" t="s">
        <v>23</v>
      </c>
      <c r="C33" s="27">
        <v>33.86284902931019</v>
      </c>
      <c r="D33" s="27">
        <v>29.769404845571884</v>
      </c>
      <c r="E33" s="27">
        <v>27.652888111453588</v>
      </c>
      <c r="F33" s="27">
        <v>29.787870516133129</v>
      </c>
      <c r="G33" s="27">
        <v>32.708340985051606</v>
      </c>
      <c r="H33" s="27">
        <v>24.695909484556527</v>
      </c>
      <c r="I33" s="27">
        <v>24.97345875187947</v>
      </c>
      <c r="J33" s="36">
        <v>22.576435204709416</v>
      </c>
      <c r="K33" s="45">
        <v>20</v>
      </c>
      <c r="L33" s="18"/>
    </row>
    <row r="34" spans="1:14">
      <c r="A34" s="16"/>
      <c r="B34" s="11" t="s">
        <v>4</v>
      </c>
      <c r="C34" s="27"/>
      <c r="D34" s="27"/>
      <c r="E34" s="27"/>
      <c r="F34" s="27">
        <v>36.777152386908483</v>
      </c>
      <c r="G34" s="27">
        <v>37.578731021680035</v>
      </c>
      <c r="H34" s="27">
        <v>25.07212209572851</v>
      </c>
      <c r="I34" s="27">
        <v>32.526516045156335</v>
      </c>
      <c r="J34" s="36">
        <v>21.49548159576813</v>
      </c>
      <c r="K34" s="45">
        <v>21</v>
      </c>
      <c r="L34" s="18"/>
    </row>
    <row r="35" spans="1:14">
      <c r="A35" s="16"/>
      <c r="B35" s="11" t="s">
        <v>27</v>
      </c>
      <c r="C35" s="27">
        <v>22.404671894298097</v>
      </c>
      <c r="D35" s="27">
        <v>24.638991179501303</v>
      </c>
      <c r="E35" s="27">
        <v>30.113730158461209</v>
      </c>
      <c r="F35" s="27">
        <v>34.085931427070747</v>
      </c>
      <c r="G35" s="27">
        <v>24.418170949166917</v>
      </c>
      <c r="H35" s="27">
        <v>12.580184870383174</v>
      </c>
      <c r="I35" s="27">
        <v>15.890381730578722</v>
      </c>
      <c r="J35" s="36">
        <v>21.262383689913985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40.529971437517176</v>
      </c>
      <c r="G36" s="27">
        <v>42.355350265855336</v>
      </c>
      <c r="H36" s="27">
        <v>15.950817848002668</v>
      </c>
      <c r="I36" s="27">
        <v>14.571976277481577</v>
      </c>
      <c r="J36" s="36">
        <v>19.205912058679058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26.381223410371398</v>
      </c>
      <c r="G37" s="27">
        <v>17.954766770446156</v>
      </c>
      <c r="H37" s="27">
        <v>8.2509376065462003</v>
      </c>
      <c r="I37" s="27">
        <v>11.116930899242433</v>
      </c>
      <c r="J37" s="36">
        <v>3.9437353477468093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93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22</v>
      </c>
      <c r="C13" s="27">
        <v>14.510818070053169</v>
      </c>
      <c r="D13" s="27">
        <v>13.415105857040116</v>
      </c>
      <c r="E13" s="27">
        <v>8.6227327917094456</v>
      </c>
      <c r="F13" s="27">
        <v>10.637036760225504</v>
      </c>
      <c r="G13" s="27">
        <v>13.111546909910215</v>
      </c>
      <c r="H13" s="27">
        <v>6.5362989482089668</v>
      </c>
      <c r="I13" s="27">
        <v>7.9530489283515848</v>
      </c>
      <c r="J13" s="36">
        <v>15.097213317426435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14.02745629124097</v>
      </c>
      <c r="G14" s="27">
        <v>16.567849531759997</v>
      </c>
      <c r="H14" s="27">
        <v>12.507170553502034</v>
      </c>
      <c r="I14" s="27">
        <v>9.1550597938498992</v>
      </c>
      <c r="J14" s="36">
        <v>14.158336547976452</v>
      </c>
      <c r="K14" s="45">
        <v>2</v>
      </c>
      <c r="L14" s="18"/>
    </row>
    <row r="15" spans="1:15">
      <c r="A15" s="16"/>
      <c r="B15" s="12" t="s">
        <v>5</v>
      </c>
      <c r="C15" s="50">
        <v>14.11210848758839</v>
      </c>
      <c r="D15" s="50">
        <v>15.2272928806903</v>
      </c>
      <c r="E15" s="50">
        <v>16.88949540174977</v>
      </c>
      <c r="F15" s="50">
        <v>10.264201242831609</v>
      </c>
      <c r="G15" s="50">
        <v>8.3348011766751942</v>
      </c>
      <c r="H15" s="50">
        <v>7.4298379091971221</v>
      </c>
      <c r="I15" s="50">
        <v>6.9054860090648127</v>
      </c>
      <c r="J15" s="50">
        <v>13.388648927011912</v>
      </c>
      <c r="K15" s="107">
        <v>3</v>
      </c>
      <c r="L15" s="18"/>
    </row>
    <row r="16" spans="1:15">
      <c r="A16" s="16"/>
      <c r="B16" s="11" t="s">
        <v>26</v>
      </c>
      <c r="C16" s="27">
        <v>13.470831915249459</v>
      </c>
      <c r="D16" s="27">
        <v>12.38944385902191</v>
      </c>
      <c r="E16" s="27">
        <v>16.208016753792894</v>
      </c>
      <c r="F16" s="27">
        <v>15.526136674848823</v>
      </c>
      <c r="G16" s="27">
        <v>13.918762124326156</v>
      </c>
      <c r="H16" s="27">
        <v>13.099302911128721</v>
      </c>
      <c r="I16" s="27">
        <v>15.622232333871089</v>
      </c>
      <c r="J16" s="50">
        <v>12.988737625415824</v>
      </c>
      <c r="K16" s="45">
        <v>4</v>
      </c>
      <c r="L16" s="18"/>
    </row>
    <row r="17" spans="1:15">
      <c r="A17" s="16"/>
      <c r="B17" s="11" t="s">
        <v>11</v>
      </c>
      <c r="C17" s="27">
        <v>10.128214296230549</v>
      </c>
      <c r="D17" s="27">
        <v>9.7953996695895267</v>
      </c>
      <c r="E17" s="27">
        <v>7.6270750886570395</v>
      </c>
      <c r="F17" s="27">
        <v>14.139141953785975</v>
      </c>
      <c r="G17" s="27">
        <v>10.824314273293487</v>
      </c>
      <c r="H17" s="27">
        <v>10.298721063072499</v>
      </c>
      <c r="I17" s="27">
        <v>12.011285021275803</v>
      </c>
      <c r="J17" s="36">
        <v>12.333165714285716</v>
      </c>
      <c r="K17" s="45">
        <v>5</v>
      </c>
      <c r="L17" s="18"/>
    </row>
    <row r="18" spans="1:15">
      <c r="A18" s="16"/>
      <c r="B18" s="11" t="s">
        <v>25</v>
      </c>
      <c r="C18" s="27">
        <v>15.669271262382559</v>
      </c>
      <c r="D18" s="27">
        <v>12.725537404509451</v>
      </c>
      <c r="E18" s="27">
        <v>6.5555483148857689</v>
      </c>
      <c r="F18" s="27">
        <v>8.2456916958139459</v>
      </c>
      <c r="G18" s="27">
        <v>8.811874268449122</v>
      </c>
      <c r="H18" s="27">
        <v>8.450339163626559</v>
      </c>
      <c r="I18" s="27">
        <v>10.017783069603324</v>
      </c>
      <c r="J18" s="36">
        <v>11.629331705009273</v>
      </c>
      <c r="K18" s="45">
        <v>6</v>
      </c>
      <c r="L18" s="18"/>
    </row>
    <row r="19" spans="1:15">
      <c r="A19" s="16"/>
      <c r="B19" s="11" t="s">
        <v>8</v>
      </c>
      <c r="C19" s="27">
        <v>19.656130340115624</v>
      </c>
      <c r="D19" s="27">
        <v>19.668078860013711</v>
      </c>
      <c r="E19" s="27">
        <v>14.966063192675705</v>
      </c>
      <c r="F19" s="27">
        <v>13.195439476908494</v>
      </c>
      <c r="G19" s="27">
        <v>14.591896114244976</v>
      </c>
      <c r="H19" s="27">
        <v>10.424622167926213</v>
      </c>
      <c r="I19" s="27">
        <v>13.076674370125843</v>
      </c>
      <c r="J19" s="36">
        <v>10.687081595429957</v>
      </c>
      <c r="K19" s="45">
        <v>7</v>
      </c>
      <c r="L19" s="18"/>
      <c r="O19" s="124"/>
    </row>
    <row r="20" spans="1:15">
      <c r="A20" s="16"/>
      <c r="B20" s="12" t="s">
        <v>28</v>
      </c>
      <c r="C20" s="54">
        <v>13.619908058419995</v>
      </c>
      <c r="D20" s="54">
        <v>12.670964898754915</v>
      </c>
      <c r="E20" s="54">
        <v>11.973464347586606</v>
      </c>
      <c r="F20" s="54">
        <v>12.891789069299756</v>
      </c>
      <c r="G20" s="54">
        <v>10.471035661543382</v>
      </c>
      <c r="H20" s="54">
        <v>8.103024335357178</v>
      </c>
      <c r="I20" s="54">
        <v>9.5107799075666364</v>
      </c>
      <c r="J20" s="50">
        <v>10.35644862298038</v>
      </c>
      <c r="K20" s="108" t="s">
        <v>63</v>
      </c>
      <c r="L20" s="18"/>
      <c r="O20" s="124"/>
    </row>
    <row r="21" spans="1:15">
      <c r="A21" s="16"/>
      <c r="B21" s="11" t="s">
        <v>21</v>
      </c>
      <c r="C21" s="27">
        <v>16.451768864526333</v>
      </c>
      <c r="D21" s="27">
        <v>14.810703785924284</v>
      </c>
      <c r="E21" s="27">
        <v>11.011000199548612</v>
      </c>
      <c r="F21" s="27">
        <v>5.5307556365459769</v>
      </c>
      <c r="G21" s="27">
        <v>6.3117906029124189</v>
      </c>
      <c r="H21" s="27">
        <v>3.2063317625601986</v>
      </c>
      <c r="I21" s="27">
        <v>7.7124285852619341</v>
      </c>
      <c r="J21" s="36">
        <v>9.8113911298521863</v>
      </c>
      <c r="K21" s="45">
        <v>8</v>
      </c>
      <c r="L21" s="18"/>
      <c r="O21" s="124"/>
    </row>
    <row r="22" spans="1:15">
      <c r="A22" s="16"/>
      <c r="B22" s="11" t="s">
        <v>4</v>
      </c>
      <c r="C22" s="27"/>
      <c r="D22" s="27"/>
      <c r="E22" s="27"/>
      <c r="F22" s="27">
        <v>15.041171565561809</v>
      </c>
      <c r="G22" s="27">
        <v>14.346482795199893</v>
      </c>
      <c r="H22" s="27">
        <v>9.1450300379481106</v>
      </c>
      <c r="I22" s="27">
        <v>13.599857443316147</v>
      </c>
      <c r="J22" s="36">
        <v>8.435712163755019</v>
      </c>
      <c r="K22" s="45">
        <v>9</v>
      </c>
      <c r="L22" s="18"/>
      <c r="O22" s="124"/>
    </row>
    <row r="23" spans="1:15">
      <c r="A23" s="16"/>
      <c r="B23" s="11" t="s">
        <v>12</v>
      </c>
      <c r="C23" s="27"/>
      <c r="D23" s="27"/>
      <c r="E23" s="27"/>
      <c r="F23" s="27">
        <v>17.385819398428279</v>
      </c>
      <c r="G23" s="27">
        <v>16.48889903511332</v>
      </c>
      <c r="H23" s="27">
        <v>5.7199341815792799</v>
      </c>
      <c r="I23" s="27">
        <v>10.357000869858938</v>
      </c>
      <c r="J23" s="36">
        <v>8.4318798802970587</v>
      </c>
      <c r="K23" s="45">
        <v>10</v>
      </c>
      <c r="L23" s="18"/>
      <c r="O23" s="124"/>
    </row>
    <row r="24" spans="1:15">
      <c r="A24" s="16"/>
      <c r="B24" s="11" t="s">
        <v>16</v>
      </c>
      <c r="C24" s="27"/>
      <c r="D24" s="27"/>
      <c r="E24" s="27"/>
      <c r="F24" s="27">
        <v>14.797761512788767</v>
      </c>
      <c r="G24" s="27">
        <v>12.732778484279974</v>
      </c>
      <c r="H24" s="27">
        <v>5.431231783415817</v>
      </c>
      <c r="I24" s="27">
        <v>4.9523578122024405</v>
      </c>
      <c r="J24" s="36">
        <v>8.3924950788856112</v>
      </c>
      <c r="K24" s="45">
        <v>11</v>
      </c>
      <c r="L24" s="18"/>
      <c r="O24" s="34"/>
    </row>
    <row r="25" spans="1:15">
      <c r="A25" s="16"/>
      <c r="B25" s="11" t="s">
        <v>23</v>
      </c>
      <c r="C25" s="27">
        <v>15.572672292770937</v>
      </c>
      <c r="D25" s="27">
        <v>14.083038700945281</v>
      </c>
      <c r="E25" s="27">
        <v>11.173038142239276</v>
      </c>
      <c r="F25" s="27">
        <v>10.199640281044456</v>
      </c>
      <c r="G25" s="27">
        <v>12.10581408161017</v>
      </c>
      <c r="H25" s="27">
        <v>8.3908968308746115</v>
      </c>
      <c r="I25" s="27">
        <v>8.5934951069159169</v>
      </c>
      <c r="J25" s="36">
        <v>8.3027453675502016</v>
      </c>
      <c r="K25" s="45">
        <v>12</v>
      </c>
      <c r="L25" s="18"/>
    </row>
    <row r="26" spans="1:15">
      <c r="A26" s="16"/>
      <c r="B26" s="11" t="s">
        <v>24</v>
      </c>
      <c r="C26" s="27">
        <v>13.619084629170993</v>
      </c>
      <c r="D26" s="27">
        <v>13.922341116001254</v>
      </c>
      <c r="E26" s="27">
        <v>13.216972511336275</v>
      </c>
      <c r="F26" s="27">
        <v>8.69084412839271</v>
      </c>
      <c r="G26" s="27">
        <v>6.7199677375468863</v>
      </c>
      <c r="H26" s="27">
        <v>5.8598878990244119</v>
      </c>
      <c r="I26" s="27">
        <v>6.1852973868317234</v>
      </c>
      <c r="J26" s="36">
        <v>8.2907941373285841</v>
      </c>
      <c r="K26" s="45">
        <v>13</v>
      </c>
      <c r="L26" s="18"/>
    </row>
    <row r="27" spans="1:15">
      <c r="A27" s="16"/>
      <c r="B27" s="11" t="s">
        <v>19</v>
      </c>
      <c r="C27" s="27"/>
      <c r="D27" s="27"/>
      <c r="E27" s="27"/>
      <c r="F27" s="27">
        <v>9.0886464179332158</v>
      </c>
      <c r="G27" s="27">
        <v>5.467988681135143</v>
      </c>
      <c r="H27" s="27">
        <v>0.78913065276245875</v>
      </c>
      <c r="I27" s="27">
        <v>2.1827124540571399</v>
      </c>
      <c r="J27" s="36">
        <v>8.0455947754317059</v>
      </c>
      <c r="K27" s="45">
        <v>14</v>
      </c>
      <c r="L27" s="18"/>
    </row>
    <row r="28" spans="1:15">
      <c r="A28" s="16"/>
      <c r="B28" s="11" t="s">
        <v>14</v>
      </c>
      <c r="C28" s="27"/>
      <c r="D28" s="27"/>
      <c r="E28" s="27"/>
      <c r="F28" s="27">
        <v>13.738644476722714</v>
      </c>
      <c r="G28" s="27">
        <v>12.080733071006783</v>
      </c>
      <c r="H28" s="27">
        <v>8.0545746388443007</v>
      </c>
      <c r="I28" s="27">
        <v>8.9065767284991573</v>
      </c>
      <c r="J28" s="36">
        <v>7.905593318601543</v>
      </c>
      <c r="K28" s="45">
        <v>15</v>
      </c>
      <c r="L28" s="18"/>
    </row>
    <row r="29" spans="1:15">
      <c r="A29" s="16"/>
      <c r="B29" s="11" t="s">
        <v>18</v>
      </c>
      <c r="C29" s="27"/>
      <c r="D29" s="27"/>
      <c r="E29" s="27"/>
      <c r="F29" s="27">
        <v>15.019857235561327</v>
      </c>
      <c r="G29" s="27">
        <v>10.412284192771999</v>
      </c>
      <c r="H29" s="27">
        <v>4.2149365916375592</v>
      </c>
      <c r="I29" s="27">
        <v>2.7566472970593416</v>
      </c>
      <c r="J29" s="36">
        <v>7.156781539954653</v>
      </c>
      <c r="K29" s="45">
        <v>16</v>
      </c>
      <c r="L29" s="18"/>
    </row>
    <row r="30" spans="1:15">
      <c r="A30" s="16"/>
      <c r="B30" s="11" t="s">
        <v>9</v>
      </c>
      <c r="C30" s="27">
        <v>15.275313729598844</v>
      </c>
      <c r="D30" s="27">
        <v>15.224458040602002</v>
      </c>
      <c r="E30" s="27">
        <v>14.190891685470072</v>
      </c>
      <c r="F30" s="27">
        <v>12.151882818884767</v>
      </c>
      <c r="G30" s="27">
        <v>10.951872433721718</v>
      </c>
      <c r="H30" s="27">
        <v>5.439566116791676</v>
      </c>
      <c r="I30" s="27">
        <v>3.4472264992059585</v>
      </c>
      <c r="J30" s="36">
        <v>5.6988569176192359</v>
      </c>
      <c r="K30" s="45">
        <v>17</v>
      </c>
      <c r="L30" s="18"/>
    </row>
    <row r="31" spans="1:15">
      <c r="A31" s="16"/>
      <c r="B31" s="11" t="s">
        <v>20</v>
      </c>
      <c r="C31" s="27">
        <v>5.9621018071692404</v>
      </c>
      <c r="D31" s="27">
        <v>12.586663184135022</v>
      </c>
      <c r="E31" s="27">
        <v>11.904896081208086</v>
      </c>
      <c r="F31" s="27">
        <v>11.10408632453278</v>
      </c>
      <c r="G31" s="27">
        <v>9.1290913663636708</v>
      </c>
      <c r="H31" s="27">
        <v>4.5412968184200704</v>
      </c>
      <c r="I31" s="27">
        <v>9.0342848550963399</v>
      </c>
      <c r="J31" s="36">
        <v>5.2059332147989377</v>
      </c>
      <c r="K31" s="45">
        <v>18</v>
      </c>
      <c r="L31" s="18"/>
    </row>
    <row r="32" spans="1:15">
      <c r="A32" s="16"/>
      <c r="B32" s="11" t="s">
        <v>27</v>
      </c>
      <c r="C32" s="27">
        <v>5.8335044702901424</v>
      </c>
      <c r="D32" s="27">
        <v>7.290222142144251</v>
      </c>
      <c r="E32" s="27">
        <v>2.9329339166443575</v>
      </c>
      <c r="F32" s="27">
        <v>6.8012003625427964</v>
      </c>
      <c r="G32" s="27">
        <v>3.2025970442782299</v>
      </c>
      <c r="H32" s="27">
        <v>2.3037522456407058</v>
      </c>
      <c r="I32" s="27">
        <v>2.9741151266157635</v>
      </c>
      <c r="J32" s="36">
        <v>4.9550199272631534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8.9057140025849115</v>
      </c>
      <c r="G33" s="27">
        <v>8.2827151313819964</v>
      </c>
      <c r="H33" s="27">
        <v>3.4567499095186389</v>
      </c>
      <c r="I33" s="27">
        <v>3.8892489391271794</v>
      </c>
      <c r="J33" s="36">
        <v>4.278777600231173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13.732995099010218</v>
      </c>
      <c r="G34" s="27">
        <v>11.632479726349347</v>
      </c>
      <c r="H34" s="27">
        <v>2.7947776417788655</v>
      </c>
      <c r="I34" s="27">
        <v>1.4167615168034506</v>
      </c>
      <c r="J34" s="36">
        <v>2.6276429584577432</v>
      </c>
      <c r="K34" s="45">
        <v>21</v>
      </c>
      <c r="L34" s="18"/>
    </row>
    <row r="35" spans="1:14">
      <c r="A35" s="16"/>
      <c r="B35" s="11" t="s">
        <v>6</v>
      </c>
      <c r="C35" s="27">
        <v>3.1500315176114269</v>
      </c>
      <c r="D35" s="27">
        <v>2.8573983031339401</v>
      </c>
      <c r="E35" s="27">
        <v>5.3240929618737134</v>
      </c>
      <c r="F35" s="27">
        <v>8.4734326376274947</v>
      </c>
      <c r="G35" s="27">
        <v>4.787049123895283</v>
      </c>
      <c r="H35" s="27">
        <v>1.9730914825907546</v>
      </c>
      <c r="I35" s="27">
        <v>1.8714121007190652</v>
      </c>
      <c r="J35" s="36">
        <v>2.5061176200223856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9.3690874047353816</v>
      </c>
      <c r="G36" s="27">
        <v>3.396066902998339</v>
      </c>
      <c r="H36" s="27">
        <v>2.7997542416938423</v>
      </c>
      <c r="I36" s="27">
        <v>2.6574979991179779</v>
      </c>
      <c r="J36" s="36">
        <v>2.1733536086091942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7.9021501667241578</v>
      </c>
      <c r="G37" s="27">
        <v>4.1324354349823755</v>
      </c>
      <c r="H37" s="27">
        <v>2.5039209001022846</v>
      </c>
      <c r="I37" s="27">
        <v>2.5192585306028592</v>
      </c>
      <c r="J37" s="36">
        <v>1.2268820005209691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94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>
        <v>28.929247189237074</v>
      </c>
      <c r="G13" s="27">
        <v>27.841496419064448</v>
      </c>
      <c r="H13" s="27">
        <v>17.156823423242759</v>
      </c>
      <c r="I13" s="27">
        <v>19.957557794411773</v>
      </c>
      <c r="J13" s="36">
        <v>31.937978284386386</v>
      </c>
      <c r="K13" s="45">
        <v>1</v>
      </c>
      <c r="L13" s="18"/>
    </row>
    <row r="14" spans="1:15">
      <c r="A14" s="16"/>
      <c r="B14" s="11" t="s">
        <v>22</v>
      </c>
      <c r="C14" s="27">
        <v>1.4707955177247207</v>
      </c>
      <c r="D14" s="27">
        <v>1.5825672825292074</v>
      </c>
      <c r="E14" s="27">
        <v>3.7351013514217102</v>
      </c>
      <c r="F14" s="27">
        <v>18.190669859687695</v>
      </c>
      <c r="G14" s="27">
        <v>23.991571626107238</v>
      </c>
      <c r="H14" s="27">
        <v>13.533921372541419</v>
      </c>
      <c r="I14" s="27">
        <v>11.293159730642245</v>
      </c>
      <c r="J14" s="36">
        <v>28.08982887462318</v>
      </c>
      <c r="K14" s="45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>
        <v>30.661811972934995</v>
      </c>
      <c r="G15" s="27">
        <v>32.037877064365006</v>
      </c>
      <c r="H15" s="27">
        <v>26.823692802705189</v>
      </c>
      <c r="I15" s="27">
        <v>24.64297846905384</v>
      </c>
      <c r="J15" s="36">
        <v>27.351441557788103</v>
      </c>
      <c r="K15" s="45">
        <v>3</v>
      </c>
      <c r="L15" s="18"/>
    </row>
    <row r="16" spans="1:15">
      <c r="A16" s="16"/>
      <c r="B16" s="11" t="s">
        <v>18</v>
      </c>
      <c r="C16" s="27"/>
      <c r="D16" s="27"/>
      <c r="E16" s="27"/>
      <c r="F16" s="27">
        <v>22.260350421804024</v>
      </c>
      <c r="G16" s="27">
        <v>19.01804157901719</v>
      </c>
      <c r="H16" s="27">
        <v>15.26116333328838</v>
      </c>
      <c r="I16" s="27">
        <v>8.2369255150554697</v>
      </c>
      <c r="J16" s="36">
        <v>24.466002359378532</v>
      </c>
      <c r="K16" s="45">
        <v>4</v>
      </c>
      <c r="L16" s="18"/>
    </row>
    <row r="17" spans="1:15">
      <c r="A17" s="16"/>
      <c r="B17" s="11" t="s">
        <v>21</v>
      </c>
      <c r="C17" s="27">
        <v>4.9861199606812265</v>
      </c>
      <c r="D17" s="27">
        <v>5.0625654153583595</v>
      </c>
      <c r="E17" s="27">
        <v>3.5036257916910065</v>
      </c>
      <c r="F17" s="27">
        <v>8.9624444294965482</v>
      </c>
      <c r="G17" s="27">
        <v>16.970498913031605</v>
      </c>
      <c r="H17" s="27">
        <v>17.554344414176697</v>
      </c>
      <c r="I17" s="27">
        <v>16.649256802556401</v>
      </c>
      <c r="J17" s="36">
        <v>24.21338411860328</v>
      </c>
      <c r="K17" s="45">
        <v>5</v>
      </c>
      <c r="L17" s="18"/>
    </row>
    <row r="18" spans="1:15">
      <c r="A18" s="16"/>
      <c r="B18" s="11" t="s">
        <v>16</v>
      </c>
      <c r="C18" s="27"/>
      <c r="D18" s="27"/>
      <c r="E18" s="27"/>
      <c r="F18" s="27">
        <v>21.802083559571123</v>
      </c>
      <c r="G18" s="27">
        <v>31.259994208080983</v>
      </c>
      <c r="H18" s="27">
        <v>13.193860318329712</v>
      </c>
      <c r="I18" s="27">
        <v>14.192184185814384</v>
      </c>
      <c r="J18" s="36">
        <v>23.192487985387395</v>
      </c>
      <c r="K18" s="45">
        <v>6</v>
      </c>
      <c r="L18" s="18"/>
    </row>
    <row r="19" spans="1:15">
      <c r="A19" s="16"/>
      <c r="B19" s="11" t="s">
        <v>12</v>
      </c>
      <c r="C19" s="53"/>
      <c r="D19" s="53"/>
      <c r="E19" s="53"/>
      <c r="F19" s="53">
        <v>20.807254495856107</v>
      </c>
      <c r="G19" s="53">
        <v>25.165654773429353</v>
      </c>
      <c r="H19" s="53">
        <v>12.569690978898326</v>
      </c>
      <c r="I19" s="53">
        <v>20.702642757004458</v>
      </c>
      <c r="J19" s="36">
        <v>22.535757491563491</v>
      </c>
      <c r="K19" s="108">
        <v>7</v>
      </c>
      <c r="L19" s="18"/>
    </row>
    <row r="20" spans="1:15">
      <c r="A20" s="16"/>
      <c r="B20" s="12" t="s">
        <v>5</v>
      </c>
      <c r="C20" s="50">
        <v>2.7537443814076101</v>
      </c>
      <c r="D20" s="50">
        <v>4.2726379295722925</v>
      </c>
      <c r="E20" s="50">
        <v>3.763328035337647</v>
      </c>
      <c r="F20" s="50">
        <v>19.390347858621055</v>
      </c>
      <c r="G20" s="50">
        <v>22.051690482231546</v>
      </c>
      <c r="H20" s="50">
        <v>21.553819504547278</v>
      </c>
      <c r="I20" s="50">
        <v>15.649803278846635</v>
      </c>
      <c r="J20" s="50">
        <v>21.96081803559483</v>
      </c>
      <c r="K20" s="107">
        <v>8</v>
      </c>
      <c r="L20" s="18"/>
    </row>
    <row r="21" spans="1:15">
      <c r="A21" s="16"/>
      <c r="B21" s="11" t="s">
        <v>13</v>
      </c>
      <c r="C21" s="27"/>
      <c r="D21" s="27"/>
      <c r="E21" s="27"/>
      <c r="F21" s="27">
        <v>13.036443689989921</v>
      </c>
      <c r="G21" s="27">
        <v>19.162079334428533</v>
      </c>
      <c r="H21" s="27">
        <v>11.923058745687417</v>
      </c>
      <c r="I21" s="27">
        <v>18.25131078189569</v>
      </c>
      <c r="J21" s="36">
        <v>19.320778258665733</v>
      </c>
      <c r="K21" s="45">
        <v>9</v>
      </c>
      <c r="L21" s="18"/>
    </row>
    <row r="22" spans="1:15">
      <c r="A22" s="16"/>
      <c r="B22" s="11" t="s">
        <v>26</v>
      </c>
      <c r="C22" s="27">
        <v>2.7274284905622865</v>
      </c>
      <c r="D22" s="27">
        <v>2.4119766794253912</v>
      </c>
      <c r="E22" s="27">
        <v>2.5492372283562847</v>
      </c>
      <c r="F22" s="27">
        <v>20.782500945990861</v>
      </c>
      <c r="G22" s="27">
        <v>19.610188189246436</v>
      </c>
      <c r="H22" s="27">
        <v>20.733940603048353</v>
      </c>
      <c r="I22" s="27">
        <v>22.711010843152415</v>
      </c>
      <c r="J22" s="36">
        <v>18.270243550520366</v>
      </c>
      <c r="K22" s="45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31.815160392919573</v>
      </c>
      <c r="G23" s="27">
        <v>33.378978874954676</v>
      </c>
      <c r="H23" s="27">
        <v>25.912787586944891</v>
      </c>
      <c r="I23" s="27">
        <v>21.622034851039913</v>
      </c>
      <c r="J23" s="36">
        <v>18.128922758933598</v>
      </c>
      <c r="K23" s="45">
        <v>11</v>
      </c>
      <c r="L23" s="18"/>
      <c r="N23" s="23"/>
      <c r="O23" s="34"/>
    </row>
    <row r="24" spans="1:15">
      <c r="A24" s="16"/>
      <c r="B24" s="12" t="s">
        <v>28</v>
      </c>
      <c r="C24" s="28">
        <v>3.089531190460955</v>
      </c>
      <c r="D24" s="28">
        <v>3.2108341180595126</v>
      </c>
      <c r="E24" s="28">
        <v>3.0938143431128</v>
      </c>
      <c r="F24" s="28">
        <v>17.226135307637961</v>
      </c>
      <c r="G24" s="28">
        <v>19.362989137588141</v>
      </c>
      <c r="H24" s="28">
        <v>15.220815479023688</v>
      </c>
      <c r="I24" s="28">
        <v>15.291522766729695</v>
      </c>
      <c r="J24" s="50">
        <v>17.745540414609884</v>
      </c>
      <c r="K24" s="45" t="s">
        <v>63</v>
      </c>
      <c r="L24" s="18"/>
      <c r="N24" s="23"/>
      <c r="O24" s="34"/>
    </row>
    <row r="25" spans="1:15">
      <c r="A25" s="16"/>
      <c r="B25" s="11" t="s">
        <v>25</v>
      </c>
      <c r="C25" s="27">
        <v>3.7058629450976524</v>
      </c>
      <c r="D25" s="27">
        <v>3.9203328111915923</v>
      </c>
      <c r="E25" s="27">
        <v>3.0057390135800715</v>
      </c>
      <c r="F25" s="27">
        <v>12.10869455561364</v>
      </c>
      <c r="G25" s="27">
        <v>14.239046694030504</v>
      </c>
      <c r="H25" s="27">
        <v>11.208421657715638</v>
      </c>
      <c r="I25" s="27">
        <v>15.324695183740774</v>
      </c>
      <c r="J25" s="36">
        <v>17.112343570524775</v>
      </c>
      <c r="K25" s="45">
        <v>12</v>
      </c>
      <c r="L25" s="18"/>
    </row>
    <row r="26" spans="1:15">
      <c r="A26" s="16"/>
      <c r="B26" s="11" t="s">
        <v>4</v>
      </c>
      <c r="C26" s="27"/>
      <c r="D26" s="27"/>
      <c r="E26" s="27"/>
      <c r="F26" s="27">
        <v>20.577965395038568</v>
      </c>
      <c r="G26" s="27">
        <v>22.624146389975468</v>
      </c>
      <c r="H26" s="27">
        <v>13.497947493046292</v>
      </c>
      <c r="I26" s="27">
        <v>18.322549556016241</v>
      </c>
      <c r="J26" s="36">
        <v>16.252599400101577</v>
      </c>
      <c r="K26" s="45">
        <v>13</v>
      </c>
      <c r="L26" s="18"/>
    </row>
    <row r="27" spans="1:15">
      <c r="A27" s="16"/>
      <c r="B27" s="11" t="s">
        <v>23</v>
      </c>
      <c r="C27" s="27">
        <v>3.030658887625596</v>
      </c>
      <c r="D27" s="27">
        <v>3.6729140116798447</v>
      </c>
      <c r="E27" s="27">
        <v>3.6272503205665316</v>
      </c>
      <c r="F27" s="27">
        <v>12.707202979460122</v>
      </c>
      <c r="G27" s="27">
        <v>19.228155874683221</v>
      </c>
      <c r="H27" s="27">
        <v>14.869058240605135</v>
      </c>
      <c r="I27" s="27">
        <v>16.373058604802115</v>
      </c>
      <c r="J27" s="36">
        <v>14.950009284857696</v>
      </c>
      <c r="K27" s="45">
        <v>14</v>
      </c>
      <c r="L27" s="18"/>
    </row>
    <row r="28" spans="1:15">
      <c r="A28" s="16"/>
      <c r="B28" s="11" t="s">
        <v>8</v>
      </c>
      <c r="C28" s="27">
        <v>3.0611478768247293</v>
      </c>
      <c r="D28" s="27">
        <v>2.7506353533179415</v>
      </c>
      <c r="E28" s="27">
        <v>3.5542094031802853</v>
      </c>
      <c r="F28" s="27">
        <v>19.898403106641226</v>
      </c>
      <c r="G28" s="27">
        <v>24.089243399668675</v>
      </c>
      <c r="H28" s="27">
        <v>15.443461387536781</v>
      </c>
      <c r="I28" s="27">
        <v>18.91490675962817</v>
      </c>
      <c r="J28" s="36">
        <v>14.833344047515503</v>
      </c>
      <c r="K28" s="45">
        <v>15</v>
      </c>
      <c r="L28" s="18"/>
    </row>
    <row r="29" spans="1:15">
      <c r="A29" s="16"/>
      <c r="B29" s="11" t="s">
        <v>11</v>
      </c>
      <c r="C29" s="27">
        <v>1.6420095319421018</v>
      </c>
      <c r="D29" s="27">
        <v>3.8209005803363407</v>
      </c>
      <c r="E29" s="27">
        <v>3.3015110243100172</v>
      </c>
      <c r="F29" s="27">
        <v>19.970465347813228</v>
      </c>
      <c r="G29" s="27">
        <v>19.393605996361472</v>
      </c>
      <c r="H29" s="27">
        <v>13.004656303744428</v>
      </c>
      <c r="I29" s="27">
        <v>13.742958500544697</v>
      </c>
      <c r="J29" s="36">
        <v>13.611337142857142</v>
      </c>
      <c r="K29" s="45">
        <v>16</v>
      </c>
      <c r="L29" s="18"/>
    </row>
    <row r="30" spans="1:15">
      <c r="A30" s="16"/>
      <c r="B30" s="11" t="s">
        <v>20</v>
      </c>
      <c r="C30" s="27">
        <v>3.4437096803540355</v>
      </c>
      <c r="D30" s="27">
        <v>4.4415722093974592</v>
      </c>
      <c r="E30" s="27">
        <v>3.1880063916465029</v>
      </c>
      <c r="F30" s="27">
        <v>19.903218629486798</v>
      </c>
      <c r="G30" s="27">
        <v>20.583659684547122</v>
      </c>
      <c r="H30" s="27">
        <v>13.230775028348846</v>
      </c>
      <c r="I30" s="27">
        <v>24.988563184009568</v>
      </c>
      <c r="J30" s="36">
        <v>12.949801495481891</v>
      </c>
      <c r="K30" s="45">
        <v>17</v>
      </c>
      <c r="L30" s="18"/>
    </row>
    <row r="31" spans="1:15">
      <c r="A31" s="16"/>
      <c r="B31" s="11" t="s">
        <v>24</v>
      </c>
      <c r="C31" s="27">
        <v>2.2281640962583595</v>
      </c>
      <c r="D31" s="27">
        <v>2.688335553124078</v>
      </c>
      <c r="E31" s="27">
        <v>2.3605882792429846</v>
      </c>
      <c r="F31" s="27">
        <v>10.384456602187649</v>
      </c>
      <c r="G31" s="27">
        <v>12.02978932229413</v>
      </c>
      <c r="H31" s="27">
        <v>7.8337733602526267</v>
      </c>
      <c r="I31" s="27">
        <v>5.7561624130941738</v>
      </c>
      <c r="J31" s="36">
        <v>10.362985723265945</v>
      </c>
      <c r="K31" s="45">
        <v>18</v>
      </c>
      <c r="L31" s="18"/>
    </row>
    <row r="32" spans="1:15">
      <c r="A32" s="16"/>
      <c r="B32" s="11" t="s">
        <v>6</v>
      </c>
      <c r="C32" s="27">
        <v>1.1084974555294189</v>
      </c>
      <c r="D32" s="27">
        <v>1.4810582393370382</v>
      </c>
      <c r="E32" s="27">
        <v>3.2198212708289731</v>
      </c>
      <c r="F32" s="27">
        <v>17.64994831462494</v>
      </c>
      <c r="G32" s="27">
        <v>16.206914768524985</v>
      </c>
      <c r="H32" s="27">
        <v>5.404742237531444</v>
      </c>
      <c r="I32" s="27">
        <v>4.7758292153484376</v>
      </c>
      <c r="J32" s="36">
        <v>8.6906378071045243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21.258889584664267</v>
      </c>
      <c r="G33" s="27">
        <v>20.981140092513016</v>
      </c>
      <c r="H33" s="27">
        <v>8.4998190372783213</v>
      </c>
      <c r="I33" s="27">
        <v>10.525377066781568</v>
      </c>
      <c r="J33" s="36">
        <v>7.8064126622645063</v>
      </c>
      <c r="K33" s="45">
        <v>20</v>
      </c>
      <c r="L33" s="18"/>
    </row>
    <row r="34" spans="1:14">
      <c r="A34" s="16"/>
      <c r="B34" s="11" t="s">
        <v>27</v>
      </c>
      <c r="C34" s="27">
        <v>7.4673562280836219</v>
      </c>
      <c r="D34" s="27">
        <v>4.1518797966649323</v>
      </c>
      <c r="E34" s="27">
        <v>7.7149450616480095</v>
      </c>
      <c r="F34" s="27">
        <v>11.795268551151066</v>
      </c>
      <c r="G34" s="27">
        <v>11.812064513641776</v>
      </c>
      <c r="H34" s="27">
        <v>5.3406432062896974</v>
      </c>
      <c r="I34" s="27">
        <v>9.0318155988530453</v>
      </c>
      <c r="J34" s="36">
        <v>7.7827857212799767</v>
      </c>
      <c r="K34" s="45">
        <v>21</v>
      </c>
      <c r="L34" s="18"/>
    </row>
    <row r="35" spans="1:14">
      <c r="A35" s="16"/>
      <c r="B35" s="11" t="s">
        <v>9</v>
      </c>
      <c r="C35" s="27">
        <v>2.6821261437451982</v>
      </c>
      <c r="D35" s="27">
        <v>2.9467830305537475</v>
      </c>
      <c r="E35" s="27">
        <v>3.196617004127126</v>
      </c>
      <c r="F35" s="27">
        <v>16.814803352176835</v>
      </c>
      <c r="G35" s="27">
        <v>12.800159616557499</v>
      </c>
      <c r="H35" s="27">
        <v>15.692418641626723</v>
      </c>
      <c r="I35" s="27">
        <v>5.4714266136768535</v>
      </c>
      <c r="J35" s="36">
        <v>7.4615687820260153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22.520271695026803</v>
      </c>
      <c r="G36" s="27">
        <v>19.008947166342836</v>
      </c>
      <c r="H36" s="27">
        <v>10.909585450589123</v>
      </c>
      <c r="I36" s="27">
        <v>9.3841730066494939</v>
      </c>
      <c r="J36" s="36">
        <v>4.9142056085082428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14.397205933080375</v>
      </c>
      <c r="G37" s="27">
        <v>8.5720947456488048</v>
      </c>
      <c r="H37" s="27">
        <v>5.916126832594613</v>
      </c>
      <c r="I37" s="27">
        <v>4.3371616183553279</v>
      </c>
      <c r="J37" s="36">
        <v>2.9434748632456373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>
        <v>39.650616452736202</v>
      </c>
      <c r="G13" s="27">
        <v>40.167587917553291</v>
      </c>
      <c r="H13" s="27">
        <v>29.982785939242191</v>
      </c>
      <c r="I13" s="27">
        <v>29.813962345926274</v>
      </c>
      <c r="J13" s="36">
        <v>41.727207703539065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37.841896649351284</v>
      </c>
      <c r="G14" s="27">
        <v>37.287355824136561</v>
      </c>
      <c r="H14" s="27">
        <v>31.337078651685395</v>
      </c>
      <c r="I14" s="27">
        <v>34.708038223721189</v>
      </c>
      <c r="J14" s="36">
        <v>40.600502449229943</v>
      </c>
      <c r="K14" s="45">
        <v>2</v>
      </c>
      <c r="L14" s="18"/>
    </row>
    <row r="15" spans="1:15">
      <c r="A15" s="16"/>
      <c r="B15" s="11" t="s">
        <v>22</v>
      </c>
      <c r="C15" s="27">
        <v>36.766462025167776</v>
      </c>
      <c r="D15" s="27">
        <v>32.346784802680226</v>
      </c>
      <c r="E15" s="27">
        <v>33.53052413669581</v>
      </c>
      <c r="F15" s="27">
        <v>38.146013239203569</v>
      </c>
      <c r="G15" s="27">
        <v>37.381458330978511</v>
      </c>
      <c r="H15" s="27">
        <v>25.764291708571484</v>
      </c>
      <c r="I15" s="27">
        <v>24.154246488462764</v>
      </c>
      <c r="J15" s="36">
        <v>34.93159764210025</v>
      </c>
      <c r="K15" s="45">
        <v>3</v>
      </c>
      <c r="L15" s="18"/>
    </row>
    <row r="16" spans="1:15">
      <c r="A16" s="16"/>
      <c r="B16" s="11" t="s">
        <v>21</v>
      </c>
      <c r="C16" s="27">
        <v>34.154502287725052</v>
      </c>
      <c r="D16" s="27">
        <v>33.765724685506292</v>
      </c>
      <c r="E16" s="27">
        <v>30.278966325019248</v>
      </c>
      <c r="F16" s="27">
        <v>25.945539377854963</v>
      </c>
      <c r="G16" s="27">
        <v>27.926621440041949</v>
      </c>
      <c r="H16" s="27">
        <v>19.385359773063087</v>
      </c>
      <c r="I16" s="27">
        <v>26.599327006875178</v>
      </c>
      <c r="J16" s="36">
        <v>33.485046193602955</v>
      </c>
      <c r="K16" s="45">
        <v>4</v>
      </c>
      <c r="L16" s="18"/>
    </row>
    <row r="17" spans="1:15">
      <c r="A17" s="16"/>
      <c r="B17" s="11" t="s">
        <v>19</v>
      </c>
      <c r="C17" s="27"/>
      <c r="D17" s="27"/>
      <c r="E17" s="27"/>
      <c r="F17" s="27">
        <v>36.419084016453766</v>
      </c>
      <c r="G17" s="27">
        <v>37.176846161626877</v>
      </c>
      <c r="H17" s="27">
        <v>22.822621076907655</v>
      </c>
      <c r="I17" s="27">
        <v>22.510708797243325</v>
      </c>
      <c r="J17" s="36">
        <v>33.196642493689652</v>
      </c>
      <c r="K17" s="45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>
        <v>44.246507196946283</v>
      </c>
      <c r="G18" s="27">
        <v>43.594152307029894</v>
      </c>
      <c r="H18" s="27">
        <v>32.868224530019106</v>
      </c>
      <c r="I18" s="27">
        <v>33.368805244262958</v>
      </c>
      <c r="J18" s="36">
        <v>32.28593258895237</v>
      </c>
      <c r="K18" s="45">
        <v>6</v>
      </c>
      <c r="L18" s="18"/>
    </row>
    <row r="19" spans="1:15">
      <c r="A19" s="16"/>
      <c r="B19" s="11" t="s">
        <v>10</v>
      </c>
      <c r="C19" s="27"/>
      <c r="D19" s="27"/>
      <c r="E19" s="27"/>
      <c r="F19" s="27">
        <v>34.624248229671387</v>
      </c>
      <c r="G19" s="27">
        <v>41.183994874199676</v>
      </c>
      <c r="H19" s="27">
        <v>32.629145442547156</v>
      </c>
      <c r="I19" s="27">
        <v>31.159669575014306</v>
      </c>
      <c r="J19" s="36">
        <v>31.807356221592343</v>
      </c>
      <c r="K19" s="45">
        <v>7</v>
      </c>
      <c r="L19" s="18"/>
    </row>
    <row r="20" spans="1:15">
      <c r="A20" s="16"/>
      <c r="B20" s="11" t="s">
        <v>9</v>
      </c>
      <c r="C20" s="27">
        <v>33.725640846546064</v>
      </c>
      <c r="D20" s="27">
        <v>35.52663433988252</v>
      </c>
      <c r="E20" s="27">
        <v>34.793031693645801</v>
      </c>
      <c r="F20" s="27">
        <v>36.942371766662959</v>
      </c>
      <c r="G20" s="27">
        <v>37.139417354219518</v>
      </c>
      <c r="H20" s="27">
        <v>30.424330861250581</v>
      </c>
      <c r="I20" s="27">
        <v>27.893010020233945</v>
      </c>
      <c r="J20" s="36">
        <v>31.328931809223498</v>
      </c>
      <c r="K20" s="45">
        <v>8</v>
      </c>
      <c r="L20" s="18"/>
    </row>
    <row r="21" spans="1:15">
      <c r="A21" s="16"/>
      <c r="B21" s="11" t="s">
        <v>11</v>
      </c>
      <c r="C21" s="53">
        <v>31.742292629781215</v>
      </c>
      <c r="D21" s="53">
        <v>35.225356885669505</v>
      </c>
      <c r="E21" s="53">
        <v>28.501524729745949</v>
      </c>
      <c r="F21" s="53">
        <v>35.672152863694869</v>
      </c>
      <c r="G21" s="53">
        <v>38.111014275971904</v>
      </c>
      <c r="H21" s="53">
        <v>30.456515732037758</v>
      </c>
      <c r="I21" s="53">
        <v>31.148893378895519</v>
      </c>
      <c r="J21" s="36">
        <v>31.183177142857144</v>
      </c>
      <c r="K21" s="45">
        <v>9</v>
      </c>
      <c r="L21" s="18"/>
    </row>
    <row r="22" spans="1:15">
      <c r="A22" s="16"/>
      <c r="B22" s="11" t="s">
        <v>17</v>
      </c>
      <c r="C22" s="27"/>
      <c r="D22" s="27"/>
      <c r="E22" s="27"/>
      <c r="F22" s="27">
        <v>31.245796357088789</v>
      </c>
      <c r="G22" s="27">
        <v>32.540051954071828</v>
      </c>
      <c r="H22" s="27">
        <v>26.591748099891422</v>
      </c>
      <c r="I22" s="27">
        <v>27.462611186358664</v>
      </c>
      <c r="J22" s="36">
        <v>31.140852556241089</v>
      </c>
      <c r="K22" s="45">
        <v>10</v>
      </c>
      <c r="L22" s="18"/>
    </row>
    <row r="23" spans="1:15">
      <c r="A23" s="16"/>
      <c r="B23" s="159" t="s">
        <v>18</v>
      </c>
      <c r="C23" s="49"/>
      <c r="D23" s="49"/>
      <c r="E23" s="49"/>
      <c r="F23" s="49">
        <v>34.754574951330305</v>
      </c>
      <c r="G23" s="49">
        <v>27.253776034263844</v>
      </c>
      <c r="H23" s="49">
        <v>18.515421651000015</v>
      </c>
      <c r="I23" s="49">
        <v>10.353935552033809</v>
      </c>
      <c r="J23" s="36">
        <v>30.844690979978751</v>
      </c>
      <c r="K23" s="130">
        <v>11</v>
      </c>
      <c r="L23" s="18"/>
      <c r="N23" s="23"/>
      <c r="O23" s="34"/>
    </row>
    <row r="24" spans="1:15">
      <c r="A24" s="16"/>
      <c r="B24" s="12" t="s">
        <v>28</v>
      </c>
      <c r="C24" s="54">
        <v>26.831717937319745</v>
      </c>
      <c r="D24" s="54">
        <v>25.48747756155273</v>
      </c>
      <c r="E24" s="54">
        <v>27.00057898255136</v>
      </c>
      <c r="F24" s="54">
        <v>33.967290475487566</v>
      </c>
      <c r="G24" s="54">
        <v>31.971179628753411</v>
      </c>
      <c r="H24" s="54">
        <v>25.493645040647866</v>
      </c>
      <c r="I24" s="54">
        <v>26.384122434292884</v>
      </c>
      <c r="J24" s="50">
        <v>29.612569824528599</v>
      </c>
      <c r="K24" s="108"/>
      <c r="L24" s="18"/>
      <c r="N24" s="23"/>
      <c r="O24" s="34"/>
    </row>
    <row r="25" spans="1:15">
      <c r="A25" s="16"/>
      <c r="B25" s="11" t="s">
        <v>26</v>
      </c>
      <c r="C25" s="27">
        <v>29.236708314474281</v>
      </c>
      <c r="D25" s="27">
        <v>28.020880472230193</v>
      </c>
      <c r="E25" s="27">
        <v>28.167628064428623</v>
      </c>
      <c r="F25" s="27">
        <v>36.514799418577731</v>
      </c>
      <c r="G25" s="27">
        <v>35.499255941544504</v>
      </c>
      <c r="H25" s="27">
        <v>29.142848593132776</v>
      </c>
      <c r="I25" s="27">
        <v>32.033464961545683</v>
      </c>
      <c r="J25" s="36">
        <v>29.502237779054386</v>
      </c>
      <c r="K25" s="108">
        <v>12</v>
      </c>
      <c r="L25" s="18"/>
    </row>
    <row r="26" spans="1:15">
      <c r="A26" s="16"/>
      <c r="B26" s="12" t="s">
        <v>5</v>
      </c>
      <c r="C26" s="50">
        <v>25.515717484660598</v>
      </c>
      <c r="D26" s="50">
        <v>22.030679628887718</v>
      </c>
      <c r="E26" s="50">
        <v>26.754643915960251</v>
      </c>
      <c r="F26" s="50">
        <v>26.695064808500625</v>
      </c>
      <c r="G26" s="50">
        <v>26.781657111919078</v>
      </c>
      <c r="H26" s="50">
        <v>26.748222479884003</v>
      </c>
      <c r="I26" s="50">
        <v>19.720029733794359</v>
      </c>
      <c r="J26" s="50">
        <v>28.283611326921012</v>
      </c>
      <c r="K26" s="107">
        <v>13</v>
      </c>
      <c r="L26" s="18"/>
    </row>
    <row r="27" spans="1:15">
      <c r="A27" s="16"/>
      <c r="B27" s="11" t="s">
        <v>6</v>
      </c>
      <c r="C27" s="27">
        <v>14.806647141122026</v>
      </c>
      <c r="D27" s="27">
        <v>15.766199973691997</v>
      </c>
      <c r="E27" s="27">
        <v>28.450327977607415</v>
      </c>
      <c r="F27" s="27">
        <v>32.17241413435319</v>
      </c>
      <c r="G27" s="27">
        <v>26.554442554728851</v>
      </c>
      <c r="H27" s="27">
        <v>17.337131918416581</v>
      </c>
      <c r="I27" s="27">
        <v>22.150582631360056</v>
      </c>
      <c r="J27" s="36">
        <v>26.791983896296234</v>
      </c>
      <c r="K27" s="45">
        <v>14</v>
      </c>
      <c r="L27" s="18"/>
    </row>
    <row r="28" spans="1:15">
      <c r="A28" s="16"/>
      <c r="B28" s="11" t="s">
        <v>8</v>
      </c>
      <c r="C28" s="27">
        <v>33.843167118938567</v>
      </c>
      <c r="D28" s="27">
        <v>32.92914924820424</v>
      </c>
      <c r="E28" s="27">
        <v>32.846974599022509</v>
      </c>
      <c r="F28" s="27">
        <v>37.919080355520833</v>
      </c>
      <c r="G28" s="27">
        <v>34.520545431669014</v>
      </c>
      <c r="H28" s="27">
        <v>27.317439898000266</v>
      </c>
      <c r="I28" s="27">
        <v>26.714816431641967</v>
      </c>
      <c r="J28" s="36">
        <v>26.03886601095871</v>
      </c>
      <c r="K28" s="45">
        <v>15</v>
      </c>
      <c r="L28" s="18"/>
    </row>
    <row r="29" spans="1:15">
      <c r="A29" s="16"/>
      <c r="B29" s="11" t="s">
        <v>25</v>
      </c>
      <c r="C29" s="27">
        <v>24.163720631591517</v>
      </c>
      <c r="D29" s="27">
        <v>21.395724385633756</v>
      </c>
      <c r="E29" s="27">
        <v>17.705984090682929</v>
      </c>
      <c r="F29" s="27">
        <v>25.619489434258195</v>
      </c>
      <c r="G29" s="27">
        <v>24.273706142557707</v>
      </c>
      <c r="H29" s="27">
        <v>22.585449399060618</v>
      </c>
      <c r="I29" s="27">
        <v>23.652808090192071</v>
      </c>
      <c r="J29" s="36">
        <v>24.334593528874862</v>
      </c>
      <c r="K29" s="45">
        <v>16</v>
      </c>
      <c r="L29" s="18"/>
    </row>
    <row r="30" spans="1:15">
      <c r="A30" s="16"/>
      <c r="B30" s="11" t="s">
        <v>24</v>
      </c>
      <c r="C30" s="27">
        <v>31.239306076758449</v>
      </c>
      <c r="D30" s="27">
        <v>28.024013358362776</v>
      </c>
      <c r="E30" s="27">
        <v>30.370289484422329</v>
      </c>
      <c r="F30" s="27">
        <v>27.112428544331337</v>
      </c>
      <c r="G30" s="27">
        <v>25.70489087128059</v>
      </c>
      <c r="H30" s="27">
        <v>20.930339267814034</v>
      </c>
      <c r="I30" s="27">
        <v>20.64686267244949</v>
      </c>
      <c r="J30" s="36">
        <v>23.376617832416734</v>
      </c>
      <c r="K30" s="45">
        <v>17</v>
      </c>
      <c r="L30" s="18"/>
    </row>
    <row r="31" spans="1:15">
      <c r="A31" s="16"/>
      <c r="B31" s="11" t="s">
        <v>20</v>
      </c>
      <c r="C31" s="27">
        <v>28.323774212004267</v>
      </c>
      <c r="D31" s="27">
        <v>28.480835193030845</v>
      </c>
      <c r="E31" s="27">
        <v>25.810726549874293</v>
      </c>
      <c r="F31" s="27">
        <v>34.420053396618215</v>
      </c>
      <c r="G31" s="27">
        <v>30.714080408148607</v>
      </c>
      <c r="H31" s="27">
        <v>24.591382635774703</v>
      </c>
      <c r="I31" s="27">
        <v>29.969896380847572</v>
      </c>
      <c r="J31" s="36">
        <v>21.816174261798636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>
        <v>31.460753629338857</v>
      </c>
      <c r="G32" s="27">
        <v>24.656310343833763</v>
      </c>
      <c r="H32" s="27">
        <v>17.130299163476533</v>
      </c>
      <c r="I32" s="27">
        <v>19.673162046943137</v>
      </c>
      <c r="J32" s="36">
        <v>21.763948999883027</v>
      </c>
      <c r="K32" s="45">
        <v>19</v>
      </c>
      <c r="L32" s="18"/>
    </row>
    <row r="33" spans="1:14">
      <c r="A33" s="16"/>
      <c r="B33" s="11" t="s">
        <v>27</v>
      </c>
      <c r="C33" s="27">
        <v>21.490173846223559</v>
      </c>
      <c r="D33" s="27">
        <v>23.660527205478957</v>
      </c>
      <c r="E33" s="27">
        <v>29.461402279831471</v>
      </c>
      <c r="F33" s="27">
        <v>32.080690935926832</v>
      </c>
      <c r="G33" s="27">
        <v>23.456634720742958</v>
      </c>
      <c r="H33" s="27">
        <v>11.613857060006492</v>
      </c>
      <c r="I33" s="27">
        <v>14.742860377572104</v>
      </c>
      <c r="J33" s="36">
        <v>19.754176924192702</v>
      </c>
      <c r="K33" s="45">
        <v>20</v>
      </c>
      <c r="L33" s="18"/>
    </row>
    <row r="34" spans="1:14">
      <c r="A34" s="16"/>
      <c r="B34" s="11" t="s">
        <v>23</v>
      </c>
      <c r="C34" s="27">
        <v>26.735916501637835</v>
      </c>
      <c r="D34" s="27">
        <v>22.91625849520889</v>
      </c>
      <c r="E34" s="27">
        <v>23.269458529705826</v>
      </c>
      <c r="F34" s="27">
        <v>26.066723753042837</v>
      </c>
      <c r="G34" s="27">
        <v>28.031182282293315</v>
      </c>
      <c r="H34" s="27">
        <v>20.561438161559369</v>
      </c>
      <c r="I34" s="27">
        <v>21.432036279081011</v>
      </c>
      <c r="J34" s="36">
        <v>19.264778109255872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35.584252934523541</v>
      </c>
      <c r="G35" s="27">
        <v>37.568209054206555</v>
      </c>
      <c r="H35" s="27">
        <v>14.715700456214531</v>
      </c>
      <c r="I35" s="27">
        <v>13.781225663451746</v>
      </c>
      <c r="J35" s="36">
        <v>17.964114819332298</v>
      </c>
      <c r="K35" s="45">
        <v>22</v>
      </c>
      <c r="L35" s="18"/>
    </row>
    <row r="36" spans="1:14" ht="14.25" customHeight="1">
      <c r="A36" s="16"/>
      <c r="B36" s="11" t="s">
        <v>4</v>
      </c>
      <c r="C36" s="27"/>
      <c r="D36" s="27"/>
      <c r="E36" s="27"/>
      <c r="F36" s="27">
        <v>31.410516989785283</v>
      </c>
      <c r="G36" s="27">
        <v>31.481800702777964</v>
      </c>
      <c r="H36" s="27">
        <v>21.050087373721706</v>
      </c>
      <c r="I36" s="27">
        <v>27.161565914897679</v>
      </c>
      <c r="J36" s="36">
        <v>17.463416737740893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22.368345406461998</v>
      </c>
      <c r="G37" s="27">
        <v>15.490118089177216</v>
      </c>
      <c r="H37" s="27">
        <v>6.8939652233208317</v>
      </c>
      <c r="I37" s="27">
        <v>9.6810046373775194</v>
      </c>
      <c r="J37" s="36">
        <v>3.4175566553790047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46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12</v>
      </c>
      <c r="C13" s="27"/>
      <c r="D13" s="27"/>
      <c r="E13" s="27"/>
      <c r="F13" s="27">
        <v>17.647556094563353</v>
      </c>
      <c r="G13" s="27">
        <v>18.170154110232311</v>
      </c>
      <c r="H13" s="27">
        <v>17.958423492113244</v>
      </c>
      <c r="I13" s="27">
        <v>19.148554569449715</v>
      </c>
      <c r="J13" s="36">
        <v>19.110215847326657</v>
      </c>
      <c r="K13" s="45">
        <v>1</v>
      </c>
      <c r="L13" s="18"/>
    </row>
    <row r="14" spans="1:15">
      <c r="A14" s="16"/>
      <c r="B14" s="11" t="s">
        <v>11</v>
      </c>
      <c r="C14" s="27">
        <v>21.210884754361096</v>
      </c>
      <c r="D14" s="27">
        <v>14.29427712119287</v>
      </c>
      <c r="E14" s="27">
        <v>15.46744102379607</v>
      </c>
      <c r="F14" s="27">
        <v>13.445140112556603</v>
      </c>
      <c r="G14" s="27">
        <v>14.381666429729624</v>
      </c>
      <c r="H14" s="27">
        <v>14.34875673803033</v>
      </c>
      <c r="I14" s="27">
        <v>17.419901488840679</v>
      </c>
      <c r="J14" s="36">
        <v>19.106742857142859</v>
      </c>
      <c r="K14" s="45">
        <v>2</v>
      </c>
      <c r="L14" s="18"/>
    </row>
    <row r="15" spans="1:15">
      <c r="A15" s="16"/>
      <c r="B15" s="11" t="s">
        <v>9</v>
      </c>
      <c r="C15" s="27">
        <v>20.168331354334011</v>
      </c>
      <c r="D15" s="27">
        <v>19.412523769118128</v>
      </c>
      <c r="E15" s="27">
        <v>17.865811833556975</v>
      </c>
      <c r="F15" s="27">
        <v>13.694503145688158</v>
      </c>
      <c r="G15" s="27">
        <v>15.364227299419349</v>
      </c>
      <c r="H15" s="27">
        <v>13.093252416026854</v>
      </c>
      <c r="I15" s="27">
        <v>11.124233165926366</v>
      </c>
      <c r="J15" s="36">
        <v>18.716003153330707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10.991155344270792</v>
      </c>
      <c r="G16" s="27">
        <v>15.655280642210778</v>
      </c>
      <c r="H16" s="27">
        <v>13.949907483685642</v>
      </c>
      <c r="I16" s="27">
        <v>15.590047688874176</v>
      </c>
      <c r="J16" s="36">
        <v>16.63263337973601</v>
      </c>
      <c r="K16" s="45">
        <v>4</v>
      </c>
      <c r="L16" s="18"/>
    </row>
    <row r="17" spans="1:15">
      <c r="A17" s="16"/>
      <c r="B17" s="11" t="s">
        <v>14</v>
      </c>
      <c r="C17" s="27"/>
      <c r="D17" s="27"/>
      <c r="E17" s="27"/>
      <c r="F17" s="27">
        <v>13.640168394101282</v>
      </c>
      <c r="G17" s="27">
        <v>13.00573185319095</v>
      </c>
      <c r="H17" s="27">
        <v>14.966292134831457</v>
      </c>
      <c r="I17" s="27">
        <v>16.67318718381113</v>
      </c>
      <c r="J17" s="36">
        <v>16.134669837082097</v>
      </c>
      <c r="K17" s="45">
        <v>5</v>
      </c>
      <c r="L17" s="18"/>
    </row>
    <row r="18" spans="1:15">
      <c r="A18" s="16"/>
      <c r="B18" s="12" t="s">
        <v>5</v>
      </c>
      <c r="C18" s="50">
        <v>12.257815347220202</v>
      </c>
      <c r="D18" s="50">
        <v>11.712038405090972</v>
      </c>
      <c r="E18" s="50">
        <v>11.731048027402217</v>
      </c>
      <c r="F18" s="50">
        <v>8.3428348631727189</v>
      </c>
      <c r="G18" s="50">
        <v>8.756723387598063</v>
      </c>
      <c r="H18" s="50">
        <v>13.809195117019224</v>
      </c>
      <c r="I18" s="50">
        <v>10.256918997455816</v>
      </c>
      <c r="J18" s="50">
        <v>15.505326645774936</v>
      </c>
      <c r="K18" s="107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>
        <v>11.691328585612855</v>
      </c>
      <c r="G19" s="27">
        <v>10.686311031945943</v>
      </c>
      <c r="H19" s="27">
        <v>8.5012032487716827</v>
      </c>
      <c r="I19" s="27">
        <v>10.120563165874149</v>
      </c>
      <c r="J19" s="36">
        <v>15.043070635842781</v>
      </c>
      <c r="K19" s="45">
        <v>7</v>
      </c>
      <c r="L19" s="18"/>
    </row>
    <row r="20" spans="1:15">
      <c r="A20" s="16"/>
      <c r="B20" s="11" t="s">
        <v>8</v>
      </c>
      <c r="C20" s="27">
        <v>24.883356751364857</v>
      </c>
      <c r="D20" s="27">
        <v>22.739967032482227</v>
      </c>
      <c r="E20" s="27">
        <v>23.746953947821297</v>
      </c>
      <c r="F20" s="27">
        <v>17.310946867201469</v>
      </c>
      <c r="G20" s="27">
        <v>18.639251787698957</v>
      </c>
      <c r="H20" s="27">
        <v>16.609753217017399</v>
      </c>
      <c r="I20" s="27">
        <v>16.776096044565165</v>
      </c>
      <c r="J20" s="36">
        <v>14.519733632826235</v>
      </c>
      <c r="K20" s="45">
        <v>8</v>
      </c>
      <c r="L20" s="18"/>
    </row>
    <row r="21" spans="1:15">
      <c r="A21" s="16"/>
      <c r="B21" s="11" t="s">
        <v>18</v>
      </c>
      <c r="C21" s="53"/>
      <c r="D21" s="53"/>
      <c r="E21" s="53"/>
      <c r="F21" s="53">
        <v>10.191304347826089</v>
      </c>
      <c r="G21" s="53">
        <v>9.8001591904030931</v>
      </c>
      <c r="H21" s="53">
        <v>9.5078827765714991</v>
      </c>
      <c r="I21" s="53">
        <v>4.471737982039091</v>
      </c>
      <c r="J21" s="36">
        <v>14.285535001631485</v>
      </c>
      <c r="K21" s="108">
        <v>9</v>
      </c>
      <c r="L21" s="18"/>
    </row>
    <row r="22" spans="1:15">
      <c r="A22" s="16"/>
      <c r="B22" s="11" t="s">
        <v>26</v>
      </c>
      <c r="C22" s="53">
        <v>17.402403666784792</v>
      </c>
      <c r="D22" s="53">
        <v>15.349475744590494</v>
      </c>
      <c r="E22" s="53">
        <v>14.781280226411239</v>
      </c>
      <c r="F22" s="53">
        <v>13.952820217534592</v>
      </c>
      <c r="G22" s="53">
        <v>13.507566664696217</v>
      </c>
      <c r="H22" s="53">
        <v>10.941667045422145</v>
      </c>
      <c r="I22" s="53">
        <v>17.283998739932986</v>
      </c>
      <c r="J22" s="36">
        <v>14.216697171714474</v>
      </c>
      <c r="K22" s="108">
        <v>10</v>
      </c>
      <c r="L22" s="18"/>
    </row>
    <row r="23" spans="1:15">
      <c r="A23" s="16"/>
      <c r="B23" s="11" t="s">
        <v>21</v>
      </c>
      <c r="C23" s="27">
        <v>14.444142047073665</v>
      </c>
      <c r="D23" s="27">
        <v>14.892968807290522</v>
      </c>
      <c r="E23" s="27">
        <v>14.780493234116621</v>
      </c>
      <c r="F23" s="27">
        <v>7.8663219817649246</v>
      </c>
      <c r="G23" s="27">
        <v>6.1507936507936511</v>
      </c>
      <c r="H23" s="27">
        <v>5.5070257633976851</v>
      </c>
      <c r="I23" s="27">
        <v>10.428851554178365</v>
      </c>
      <c r="J23" s="36">
        <v>14.051140054170435</v>
      </c>
      <c r="K23" s="45">
        <v>11</v>
      </c>
      <c r="L23" s="18"/>
      <c r="N23" s="23"/>
      <c r="O23" s="34"/>
    </row>
    <row r="24" spans="1:15">
      <c r="A24" s="16"/>
      <c r="B24" s="11" t="s">
        <v>22</v>
      </c>
      <c r="C24" s="53">
        <v>19.061122291567148</v>
      </c>
      <c r="D24" s="53">
        <v>17.138787655350676</v>
      </c>
      <c r="E24" s="53">
        <v>12.928996732346024</v>
      </c>
      <c r="F24" s="53">
        <v>8.8305300975449246</v>
      </c>
      <c r="G24" s="53">
        <v>10.678640458455313</v>
      </c>
      <c r="H24" s="53">
        <v>7.9674802901531674</v>
      </c>
      <c r="I24" s="53">
        <v>10.369434236788601</v>
      </c>
      <c r="J24" s="36">
        <v>14.000052301585372</v>
      </c>
      <c r="K24" s="108">
        <v>12</v>
      </c>
      <c r="L24" s="18"/>
      <c r="N24" s="23"/>
      <c r="O24" s="34"/>
    </row>
    <row r="25" spans="1:15">
      <c r="A25" s="16"/>
      <c r="B25" s="11" t="s">
        <v>25</v>
      </c>
      <c r="C25" s="53">
        <v>12.767912013258323</v>
      </c>
      <c r="D25" s="53">
        <v>10.962193794033141</v>
      </c>
      <c r="E25" s="53">
        <v>10.621380093187421</v>
      </c>
      <c r="F25" s="53">
        <v>8.9878191035886275</v>
      </c>
      <c r="G25" s="53">
        <v>8.693288987165694</v>
      </c>
      <c r="H25" s="53">
        <v>9.8610941261875631</v>
      </c>
      <c r="I25" s="53">
        <v>13.326525166683858</v>
      </c>
      <c r="J25" s="36">
        <v>13.918659507453915</v>
      </c>
      <c r="K25" s="108">
        <v>13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11.309355747163879</v>
      </c>
      <c r="G26" s="27">
        <v>11.999974817743416</v>
      </c>
      <c r="H26" s="27">
        <v>10.14032067708639</v>
      </c>
      <c r="I26" s="27">
        <v>8.51091075052042</v>
      </c>
      <c r="J26" s="36">
        <v>13.442474685078235</v>
      </c>
      <c r="K26" s="45">
        <v>14</v>
      </c>
      <c r="L26" s="18"/>
    </row>
    <row r="27" spans="1:15">
      <c r="A27" s="16"/>
      <c r="B27" s="11" t="s">
        <v>6</v>
      </c>
      <c r="C27" s="27">
        <v>6.1361330196946637</v>
      </c>
      <c r="D27" s="27">
        <v>4.5051423920549833</v>
      </c>
      <c r="E27" s="27">
        <v>8.8157507299231241</v>
      </c>
      <c r="F27" s="27">
        <v>10.560100329904735</v>
      </c>
      <c r="G27" s="27">
        <v>10.227981499722222</v>
      </c>
      <c r="H27" s="27">
        <v>7.9383497882494849</v>
      </c>
      <c r="I27" s="27">
        <v>16.082829832723274</v>
      </c>
      <c r="J27" s="36">
        <v>13.23916808879167</v>
      </c>
      <c r="K27" s="45">
        <v>15</v>
      </c>
      <c r="L27" s="18"/>
    </row>
    <row r="28" spans="1:15">
      <c r="A28" s="16"/>
      <c r="B28" s="12" t="s">
        <v>28</v>
      </c>
      <c r="C28" s="28">
        <v>12.98659876088723</v>
      </c>
      <c r="D28" s="28">
        <v>12.839134023350793</v>
      </c>
      <c r="E28" s="28">
        <v>12.278061899379694</v>
      </c>
      <c r="F28" s="28">
        <v>10.382561831962221</v>
      </c>
      <c r="G28" s="28">
        <v>9.3804611916226897</v>
      </c>
      <c r="H28" s="28">
        <v>9.4251794301830039</v>
      </c>
      <c r="I28" s="28">
        <v>11.231334356447814</v>
      </c>
      <c r="J28" s="50">
        <v>13.207559537561997</v>
      </c>
      <c r="K28" s="45"/>
      <c r="L28" s="18"/>
    </row>
    <row r="29" spans="1:15">
      <c r="A29" s="16"/>
      <c r="B29" s="11" t="s">
        <v>24</v>
      </c>
      <c r="C29" s="27">
        <v>14.378664934371937</v>
      </c>
      <c r="D29" s="27">
        <v>13.982234682569919</v>
      </c>
      <c r="E29" s="27">
        <v>12.983522893809738</v>
      </c>
      <c r="F29" s="27">
        <v>10.360033671411161</v>
      </c>
      <c r="G29" s="27">
        <v>7.5635774396050763</v>
      </c>
      <c r="H29" s="27">
        <v>8.8564241577131781</v>
      </c>
      <c r="I29" s="27">
        <v>9.0900769348124566</v>
      </c>
      <c r="J29" s="36">
        <v>12.532618126980433</v>
      </c>
      <c r="K29" s="45">
        <v>16</v>
      </c>
      <c r="L29" s="18"/>
    </row>
    <row r="30" spans="1:15">
      <c r="A30" s="16"/>
      <c r="B30" s="11" t="s">
        <v>23</v>
      </c>
      <c r="C30" s="27">
        <v>12.72154342437943</v>
      </c>
      <c r="D30" s="27">
        <v>12.117165130144532</v>
      </c>
      <c r="E30" s="27">
        <v>14.496009158505792</v>
      </c>
      <c r="F30" s="27">
        <v>11.884560877385193</v>
      </c>
      <c r="G30" s="27">
        <v>9.6753222903735274</v>
      </c>
      <c r="H30" s="27">
        <v>9.1916420233171934</v>
      </c>
      <c r="I30" s="27">
        <v>10.588706461563959</v>
      </c>
      <c r="J30" s="36">
        <v>11.990656135728999</v>
      </c>
      <c r="K30" s="45">
        <v>17</v>
      </c>
      <c r="L30" s="18"/>
    </row>
    <row r="31" spans="1:15">
      <c r="A31" s="16"/>
      <c r="B31" s="11" t="s">
        <v>20</v>
      </c>
      <c r="C31" s="27">
        <v>13.097782027773677</v>
      </c>
      <c r="D31" s="27">
        <v>14.587262384433084</v>
      </c>
      <c r="E31" s="27">
        <v>10.58184706949552</v>
      </c>
      <c r="F31" s="27">
        <v>12.375964105606643</v>
      </c>
      <c r="G31" s="27">
        <v>10.756476125462582</v>
      </c>
      <c r="H31" s="27">
        <v>12.756124549929943</v>
      </c>
      <c r="I31" s="27">
        <v>14.472450869677884</v>
      </c>
      <c r="J31" s="36">
        <v>11.778584244667982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10.893527204502815</v>
      </c>
      <c r="G32" s="27">
        <v>10.400318239077107</v>
      </c>
      <c r="H32" s="27">
        <v>7.7878938280030177</v>
      </c>
      <c r="I32" s="27">
        <v>13.430194911127954</v>
      </c>
      <c r="J32" s="36">
        <v>11.377945587488378</v>
      </c>
      <c r="K32" s="45">
        <v>19</v>
      </c>
      <c r="L32" s="18"/>
    </row>
    <row r="33" spans="1:14">
      <c r="A33" s="16"/>
      <c r="B33" s="11" t="s">
        <v>27</v>
      </c>
      <c r="C33" s="27">
        <v>16.766745630704762</v>
      </c>
      <c r="D33" s="27">
        <v>19.59230752100866</v>
      </c>
      <c r="E33" s="27">
        <v>15.33316647939975</v>
      </c>
      <c r="F33" s="27">
        <v>13.473378680159383</v>
      </c>
      <c r="G33" s="27">
        <v>7.9843133174695238</v>
      </c>
      <c r="H33" s="27">
        <v>5.0271705693259285</v>
      </c>
      <c r="I33" s="27">
        <v>7.1816643914801341</v>
      </c>
      <c r="J33" s="36">
        <v>9.7040428636263343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10.761536693717568</v>
      </c>
      <c r="G34" s="27">
        <v>13.713557308817709</v>
      </c>
      <c r="H34" s="27">
        <v>14.692001447701774</v>
      </c>
      <c r="I34" s="27">
        <v>14.835266714817255</v>
      </c>
      <c r="J34" s="36">
        <v>9.6874510862928105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10.378980057380559</v>
      </c>
      <c r="G35" s="27">
        <v>9.16473722789096</v>
      </c>
      <c r="H35" s="27">
        <v>4.836615852527725</v>
      </c>
      <c r="I35" s="27">
        <v>4.4503684178997176</v>
      </c>
      <c r="J35" s="36">
        <v>6.8381634646694884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7.5513235372128795</v>
      </c>
      <c r="G36" s="27">
        <v>4.5210440864243786</v>
      </c>
      <c r="H36" s="27">
        <v>2.9887990925847161</v>
      </c>
      <c r="I36" s="27">
        <v>5.0054717998137948</v>
      </c>
      <c r="J36" s="36">
        <v>6.1332709478691472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5.8957111647694624</v>
      </c>
      <c r="G37" s="27">
        <v>6.2734018186556204</v>
      </c>
      <c r="H37" s="27">
        <v>2.5571087623593591</v>
      </c>
      <c r="I37" s="27">
        <v>5.3400104756186364</v>
      </c>
      <c r="J37" s="36">
        <v>3.0463662412086476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7.4272169337096754</v>
      </c>
      <c r="D13" s="27">
        <v>5.4625746600584586</v>
      </c>
      <c r="E13" s="27">
        <v>3.8032584673896288</v>
      </c>
      <c r="F13" s="27">
        <v>5.1358635657364706</v>
      </c>
      <c r="G13" s="27">
        <v>3.8748477937040686</v>
      </c>
      <c r="H13" s="27">
        <v>5.0996630469300985</v>
      </c>
      <c r="I13" s="27">
        <v>5.992607007514037</v>
      </c>
      <c r="J13" s="36">
        <v>7.7743542857142858</v>
      </c>
      <c r="K13" s="45">
        <v>1</v>
      </c>
      <c r="L13" s="18"/>
    </row>
    <row r="14" spans="1:15">
      <c r="A14" s="16"/>
      <c r="B14" s="12" t="s">
        <v>5</v>
      </c>
      <c r="C14" s="50">
        <v>5.0835526366803494</v>
      </c>
      <c r="D14" s="50">
        <v>5.8575712574516769</v>
      </c>
      <c r="E14" s="50">
        <v>6.1080448916115175</v>
      </c>
      <c r="F14" s="50">
        <v>3.4018388622642393</v>
      </c>
      <c r="G14" s="50">
        <v>2.8409496924767663</v>
      </c>
      <c r="H14" s="50">
        <v>3.7224552954733841</v>
      </c>
      <c r="I14" s="50">
        <v>3.6342949969928635</v>
      </c>
      <c r="J14" s="50">
        <v>6.9730812428769902</v>
      </c>
      <c r="K14" s="107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>
        <v>4.6370286428624059</v>
      </c>
      <c r="G15" s="27">
        <v>7.3307301943996901</v>
      </c>
      <c r="H15" s="27">
        <v>4.7347218687864183</v>
      </c>
      <c r="I15" s="27">
        <v>4.4678755875105898</v>
      </c>
      <c r="J15" s="36">
        <v>6.9302114955637926</v>
      </c>
      <c r="K15" s="45">
        <v>3</v>
      </c>
      <c r="L15" s="18"/>
    </row>
    <row r="16" spans="1:15">
      <c r="A16" s="16"/>
      <c r="B16" s="11" t="s">
        <v>22</v>
      </c>
      <c r="C16" s="27">
        <v>6.9903408690477118</v>
      </c>
      <c r="D16" s="27">
        <v>6.1863261190587009</v>
      </c>
      <c r="E16" s="27">
        <v>3.6988635061989621</v>
      </c>
      <c r="F16" s="27">
        <v>3.0042009610204379</v>
      </c>
      <c r="G16" s="27">
        <v>4.8079785089652729</v>
      </c>
      <c r="H16" s="27">
        <v>2.4231781932884817</v>
      </c>
      <c r="I16" s="27">
        <v>3.4676080508869793</v>
      </c>
      <c r="J16" s="50">
        <v>6.4625822735499163</v>
      </c>
      <c r="K16" s="45">
        <v>4</v>
      </c>
      <c r="L16" s="18"/>
    </row>
    <row r="17" spans="1:15">
      <c r="A17" s="16"/>
      <c r="B17" s="11" t="s">
        <v>25</v>
      </c>
      <c r="C17" s="49">
        <v>6.6413378945170507</v>
      </c>
      <c r="D17" s="49">
        <v>5.4554677672004068</v>
      </c>
      <c r="E17" s="49">
        <v>4.0194229988525496</v>
      </c>
      <c r="F17" s="49">
        <v>3.5028757465325806</v>
      </c>
      <c r="G17" s="49">
        <v>3.1588856262792855</v>
      </c>
      <c r="H17" s="49">
        <v>3.4904701735958144</v>
      </c>
      <c r="I17" s="49">
        <v>5.4344307659975106</v>
      </c>
      <c r="J17" s="36">
        <v>5.8934943662438029</v>
      </c>
      <c r="K17" s="130">
        <v>5</v>
      </c>
      <c r="L17" s="18"/>
    </row>
    <row r="18" spans="1:15">
      <c r="A18" s="16"/>
      <c r="B18" s="11" t="s">
        <v>8</v>
      </c>
      <c r="C18" s="27">
        <v>11.896270633788465</v>
      </c>
      <c r="D18" s="27">
        <v>10.99024209601756</v>
      </c>
      <c r="E18" s="27">
        <v>9.825290837750396</v>
      </c>
      <c r="F18" s="27">
        <v>6.302340225294321</v>
      </c>
      <c r="G18" s="27">
        <v>6.7406997714261747</v>
      </c>
      <c r="H18" s="27">
        <v>5.6564645762985224</v>
      </c>
      <c r="I18" s="27">
        <v>7.9659722650308655</v>
      </c>
      <c r="J18" s="36">
        <v>5.4428045443258304</v>
      </c>
      <c r="K18" s="45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>
        <v>6.7313476025894046</v>
      </c>
      <c r="G19" s="27">
        <v>6.6738717703459907</v>
      </c>
      <c r="H19" s="27">
        <v>3.343961521538656</v>
      </c>
      <c r="I19" s="27">
        <v>6.7654698882335884</v>
      </c>
      <c r="J19" s="36">
        <v>5.0862173754493201</v>
      </c>
      <c r="K19" s="45">
        <v>7</v>
      </c>
      <c r="L19" s="18"/>
    </row>
    <row r="20" spans="1:15">
      <c r="A20" s="16"/>
      <c r="B20" s="11" t="s">
        <v>4</v>
      </c>
      <c r="C20" s="28"/>
      <c r="D20" s="28"/>
      <c r="E20" s="28"/>
      <c r="F20" s="27">
        <v>5.0586303939962471</v>
      </c>
      <c r="G20" s="27">
        <v>4.3728701186766559</v>
      </c>
      <c r="H20" s="27">
        <v>3.4083506529763934</v>
      </c>
      <c r="I20" s="27">
        <v>6.8620462907654387</v>
      </c>
      <c r="J20" s="36">
        <v>4.8324884284769665</v>
      </c>
      <c r="K20" s="45">
        <v>8</v>
      </c>
      <c r="L20" s="18"/>
    </row>
    <row r="21" spans="1:15">
      <c r="A21" s="16"/>
      <c r="B21" s="12" t="s">
        <v>28</v>
      </c>
      <c r="C21" s="54">
        <v>5.4082847369514884</v>
      </c>
      <c r="D21" s="54">
        <v>5.5506399690869186</v>
      </c>
      <c r="E21" s="54">
        <v>4.9386987212549265</v>
      </c>
      <c r="F21" s="54">
        <v>4.2141452075198202</v>
      </c>
      <c r="G21" s="54">
        <v>3.4136008696504594</v>
      </c>
      <c r="H21" s="54">
        <v>3.0066308703544693</v>
      </c>
      <c r="I21" s="54">
        <v>4.1716899935706353</v>
      </c>
      <c r="J21" s="50">
        <v>4.8284541253486708</v>
      </c>
      <c r="K21" s="108"/>
      <c r="L21" s="18"/>
    </row>
    <row r="22" spans="1:15">
      <c r="A22" s="16"/>
      <c r="B22" s="11" t="s">
        <v>26</v>
      </c>
      <c r="C22" s="27">
        <v>6.3045377514394287</v>
      </c>
      <c r="D22" s="27">
        <v>6.168121294204493</v>
      </c>
      <c r="E22" s="27">
        <v>6.8719188848983954</v>
      </c>
      <c r="F22" s="27">
        <v>6.3966603162581102</v>
      </c>
      <c r="G22" s="27">
        <v>5.1698854941013623</v>
      </c>
      <c r="H22" s="27">
        <v>4.5871005388302475</v>
      </c>
      <c r="I22" s="27">
        <v>6.8383561004532201</v>
      </c>
      <c r="J22" s="36">
        <v>4.8059478163284393</v>
      </c>
      <c r="K22" s="108">
        <v>9</v>
      </c>
      <c r="L22" s="18"/>
    </row>
    <row r="23" spans="1:15">
      <c r="A23" s="16"/>
      <c r="B23" s="11" t="s">
        <v>23</v>
      </c>
      <c r="C23" s="27">
        <v>6.7212551799481517</v>
      </c>
      <c r="D23" s="27">
        <v>5.5359733114283802</v>
      </c>
      <c r="E23" s="27">
        <v>6.8487321381834745</v>
      </c>
      <c r="F23" s="27">
        <v>4.559306886636179</v>
      </c>
      <c r="G23" s="27">
        <v>4.1960186579498293</v>
      </c>
      <c r="H23" s="27">
        <v>3.3825452137658591</v>
      </c>
      <c r="I23" s="27">
        <v>4.0888195315966023</v>
      </c>
      <c r="J23" s="36">
        <v>4.6212559028265865</v>
      </c>
      <c r="K23" s="45">
        <v>10</v>
      </c>
      <c r="L23" s="18"/>
      <c r="N23" s="23"/>
      <c r="O23" s="34"/>
    </row>
    <row r="24" spans="1:15">
      <c r="A24" s="16"/>
      <c r="B24" s="11" t="s">
        <v>24</v>
      </c>
      <c r="C24" s="27">
        <v>5.2008282534177068</v>
      </c>
      <c r="D24" s="27">
        <v>5.8882134355019682</v>
      </c>
      <c r="E24" s="27">
        <v>6.0131380065402693</v>
      </c>
      <c r="F24" s="27">
        <v>4.1067715984870166</v>
      </c>
      <c r="G24" s="27">
        <v>1.8974841117136025</v>
      </c>
      <c r="H24" s="27">
        <v>2.6723987820431367</v>
      </c>
      <c r="I24" s="27">
        <v>2.7403395593139068</v>
      </c>
      <c r="J24" s="36">
        <v>4.2419307156297004</v>
      </c>
      <c r="K24" s="45">
        <v>11</v>
      </c>
      <c r="L24" s="18"/>
      <c r="N24" s="23"/>
      <c r="O24" s="34"/>
    </row>
    <row r="25" spans="1:15">
      <c r="A25" s="16"/>
      <c r="B25" s="11" t="s">
        <v>21</v>
      </c>
      <c r="C25" s="27">
        <v>6.9706934256321267</v>
      </c>
      <c r="D25" s="27">
        <v>6.2914741705165893</v>
      </c>
      <c r="E25" s="27">
        <v>5.1270821712206116</v>
      </c>
      <c r="F25" s="27">
        <v>1.8432285010181557</v>
      </c>
      <c r="G25" s="27">
        <v>2.0009231038136748</v>
      </c>
      <c r="H25" s="27">
        <v>1.2222517780414071</v>
      </c>
      <c r="I25" s="27">
        <v>3.1339571027403887</v>
      </c>
      <c r="J25" s="36">
        <v>4.2245853846716948</v>
      </c>
      <c r="K25" s="45">
        <v>12</v>
      </c>
      <c r="L25" s="18"/>
    </row>
    <row r="26" spans="1:15">
      <c r="A26" s="16"/>
      <c r="B26" s="11" t="s">
        <v>14</v>
      </c>
      <c r="C26" s="27"/>
      <c r="D26" s="27"/>
      <c r="E26" s="27"/>
      <c r="F26" s="27">
        <v>4.4523498855215538</v>
      </c>
      <c r="G26" s="27">
        <v>4.6130863783239597</v>
      </c>
      <c r="H26" s="27">
        <v>3.7640449438202253</v>
      </c>
      <c r="I26" s="27">
        <v>4.1942664418212479</v>
      </c>
      <c r="J26" s="36">
        <v>3.4604300226018134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4.7600259571706687</v>
      </c>
      <c r="G27" s="27">
        <v>3.4912919059260528</v>
      </c>
      <c r="H27" s="27">
        <v>2.2018728056570778</v>
      </c>
      <c r="I27" s="27">
        <v>1.3329811586546927</v>
      </c>
      <c r="J27" s="36">
        <v>3.4403420262208946</v>
      </c>
      <c r="K27" s="45">
        <v>14</v>
      </c>
      <c r="L27" s="18"/>
    </row>
    <row r="28" spans="1:15">
      <c r="A28" s="16"/>
      <c r="B28" s="11" t="s">
        <v>19</v>
      </c>
      <c r="C28" s="27"/>
      <c r="D28" s="27"/>
      <c r="E28" s="27"/>
      <c r="F28" s="27">
        <v>3.7138735671866678</v>
      </c>
      <c r="G28" s="27">
        <v>2.1645972156776643</v>
      </c>
      <c r="H28" s="27">
        <v>0.35596109495638223</v>
      </c>
      <c r="I28" s="27">
        <v>0.99238646399755093</v>
      </c>
      <c r="J28" s="36">
        <v>3.3260547297568013</v>
      </c>
      <c r="K28" s="45">
        <v>15</v>
      </c>
      <c r="L28" s="18"/>
    </row>
    <row r="29" spans="1:15">
      <c r="A29" s="16"/>
      <c r="B29" s="11" t="s">
        <v>9</v>
      </c>
      <c r="C29" s="27">
        <v>8.9671951758981177</v>
      </c>
      <c r="D29" s="27">
        <v>7.9716157359201025</v>
      </c>
      <c r="E29" s="27">
        <v>6.9546801419897495</v>
      </c>
      <c r="F29" s="27">
        <v>4.8171825659724075</v>
      </c>
      <c r="G29" s="27">
        <v>4.651779701943286</v>
      </c>
      <c r="H29" s="27">
        <v>2.5266274310512431</v>
      </c>
      <c r="I29" s="27">
        <v>1.6819966303638079</v>
      </c>
      <c r="J29" s="36">
        <v>3.3200630666141109</v>
      </c>
      <c r="K29" s="45">
        <v>16</v>
      </c>
      <c r="L29" s="18"/>
    </row>
    <row r="30" spans="1:15">
      <c r="A30" s="16"/>
      <c r="B30" s="11" t="s">
        <v>20</v>
      </c>
      <c r="C30" s="27">
        <v>2.0770619499798846</v>
      </c>
      <c r="D30" s="27">
        <v>5.5111063311657142</v>
      </c>
      <c r="E30" s="27">
        <v>4.1532977151136263</v>
      </c>
      <c r="F30" s="27">
        <v>4.3618362503708097</v>
      </c>
      <c r="G30" s="27">
        <v>3.4356698882621348</v>
      </c>
      <c r="H30" s="27">
        <v>2.192710492327826</v>
      </c>
      <c r="I30" s="27">
        <v>4.9467828156641191</v>
      </c>
      <c r="J30" s="36">
        <v>3.0146706611134113</v>
      </c>
      <c r="K30" s="45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>
        <v>4.5276516879149193</v>
      </c>
      <c r="G31" s="27">
        <v>3.6734616789010457</v>
      </c>
      <c r="H31" s="27">
        <v>1.8205173346895926</v>
      </c>
      <c r="I31" s="27">
        <v>1.7027731627714551</v>
      </c>
      <c r="J31" s="36">
        <v>2.7812424262128403</v>
      </c>
      <c r="K31" s="45">
        <v>18</v>
      </c>
      <c r="L31" s="18"/>
    </row>
    <row r="32" spans="1:15">
      <c r="A32" s="16"/>
      <c r="B32" s="11" t="s">
        <v>27</v>
      </c>
      <c r="C32" s="27">
        <v>4.236917182246879</v>
      </c>
      <c r="D32" s="27">
        <v>6.4942111048803248</v>
      </c>
      <c r="E32" s="27">
        <v>2.3957739803715872</v>
      </c>
      <c r="F32" s="27">
        <v>3.5035890547213606</v>
      </c>
      <c r="G32" s="27">
        <v>1.754556277111573</v>
      </c>
      <c r="H32" s="27">
        <v>1.4303843255323485</v>
      </c>
      <c r="I32" s="27">
        <v>1.4574692523236299</v>
      </c>
      <c r="J32" s="36">
        <v>2.343124352704228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3.3799924518913489</v>
      </c>
      <c r="G33" s="27">
        <v>3.1630179714735451</v>
      </c>
      <c r="H33" s="27">
        <v>2.0617082880926532</v>
      </c>
      <c r="I33" s="27">
        <v>2.8378237582534402</v>
      </c>
      <c r="J33" s="36">
        <v>1.9474320626233055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4.6939597058128157</v>
      </c>
      <c r="G34" s="27">
        <v>3.1518691316943772</v>
      </c>
      <c r="H34" s="27">
        <v>1.2975532559375889</v>
      </c>
      <c r="I34" s="27">
        <v>0.86143892649613607</v>
      </c>
      <c r="J34" s="36">
        <v>1.3554906754825073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3.5241278093116195</v>
      </c>
      <c r="G35" s="27">
        <v>1.2700425589147959</v>
      </c>
      <c r="H35" s="27">
        <v>0.85164705326338674</v>
      </c>
      <c r="I35" s="27">
        <v>0.94898975875079616</v>
      </c>
      <c r="J35" s="36">
        <v>1.2867001988536673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2.5365911781436901</v>
      </c>
      <c r="D36" s="27">
        <v>1.5270972409484032</v>
      </c>
      <c r="E36" s="27">
        <v>2.2000574714682544</v>
      </c>
      <c r="F36" s="27">
        <v>2.9982915486989592</v>
      </c>
      <c r="G36" s="27">
        <v>2.2207661187248848</v>
      </c>
      <c r="H36" s="27">
        <v>1.158399874129725</v>
      </c>
      <c r="I36" s="27">
        <v>1.2189063079865226</v>
      </c>
      <c r="J36" s="36">
        <v>1.1967128697702329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1.8152811314246293</v>
      </c>
      <c r="G37" s="27">
        <v>1.7349919765193178</v>
      </c>
      <c r="H37" s="27">
        <v>0.60961472894647117</v>
      </c>
      <c r="I37" s="27">
        <v>1.5419599626965776</v>
      </c>
      <c r="J37" s="36">
        <v>1.0171919770773639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K44" sqref="K4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97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>
        <v>8.7123614690635431</v>
      </c>
      <c r="G13" s="27">
        <v>8.2594654870837161</v>
      </c>
      <c r="H13" s="27">
        <v>6.7742905845783632</v>
      </c>
      <c r="I13" s="27">
        <v>8.8160651607819123</v>
      </c>
      <c r="J13" s="36">
        <v>13.240915100765255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8.3565608238411855</v>
      </c>
      <c r="G14" s="27">
        <v>9.7353062712124103</v>
      </c>
      <c r="H14" s="27">
        <v>9.6141487420800456</v>
      </c>
      <c r="I14" s="27">
        <v>11.542083603885636</v>
      </c>
      <c r="J14" s="36">
        <v>11.720518927259615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7.4508796628961402</v>
      </c>
      <c r="G15" s="27">
        <v>9.366538458204138</v>
      </c>
      <c r="H15" s="27">
        <v>6.1297924791002405</v>
      </c>
      <c r="I15" s="27">
        <v>10.481949679706579</v>
      </c>
      <c r="J15" s="36">
        <v>11.321420922546178</v>
      </c>
      <c r="K15" s="45">
        <v>3</v>
      </c>
      <c r="L15" s="18"/>
    </row>
    <row r="16" spans="1:15">
      <c r="A16" s="16"/>
      <c r="B16" s="11" t="s">
        <v>18</v>
      </c>
      <c r="C16" s="27"/>
      <c r="D16" s="27"/>
      <c r="E16" s="27"/>
      <c r="F16" s="27">
        <v>6.6304996755353676</v>
      </c>
      <c r="G16" s="27">
        <v>6.0639225273371613</v>
      </c>
      <c r="H16" s="27">
        <v>7.8112988711917906</v>
      </c>
      <c r="I16" s="27">
        <v>3.7603451311850682</v>
      </c>
      <c r="J16" s="36">
        <v>10.21435204939635</v>
      </c>
      <c r="K16" s="45">
        <v>4</v>
      </c>
      <c r="L16" s="18"/>
    </row>
    <row r="17" spans="1:15">
      <c r="A17" s="16"/>
      <c r="B17" s="12" t="s">
        <v>5</v>
      </c>
      <c r="C17" s="50">
        <v>1.2292353931078475</v>
      </c>
      <c r="D17" s="50">
        <v>2.0344200328610156</v>
      </c>
      <c r="E17" s="50">
        <v>1.0819009707956662</v>
      </c>
      <c r="F17" s="50">
        <v>5.0028693140348937</v>
      </c>
      <c r="G17" s="50">
        <v>6.3811743848004063</v>
      </c>
      <c r="H17" s="50">
        <v>9.985793686765529</v>
      </c>
      <c r="I17" s="50">
        <v>6.6616599393612459</v>
      </c>
      <c r="J17" s="50">
        <v>9.5816002127967543</v>
      </c>
      <c r="K17" s="107">
        <v>5</v>
      </c>
      <c r="L17" s="18"/>
    </row>
    <row r="18" spans="1:15">
      <c r="A18" s="16"/>
      <c r="B18" s="11" t="s">
        <v>21</v>
      </c>
      <c r="C18" s="27">
        <v>2.035611025906205</v>
      </c>
      <c r="D18" s="27">
        <v>1.7834309980467058</v>
      </c>
      <c r="E18" s="27">
        <v>1.709532298885623</v>
      </c>
      <c r="F18" s="27">
        <v>2.6010358892197805</v>
      </c>
      <c r="G18" s="27">
        <v>3.3351904652661704</v>
      </c>
      <c r="H18" s="27">
        <v>4.5419096122643277</v>
      </c>
      <c r="I18" s="27">
        <v>6.3688631742035433</v>
      </c>
      <c r="J18" s="36">
        <v>9.4454908513310798</v>
      </c>
      <c r="K18" s="45">
        <v>6</v>
      </c>
      <c r="L18" s="18"/>
    </row>
    <row r="19" spans="1:15">
      <c r="A19" s="16"/>
      <c r="B19" s="11" t="s">
        <v>16</v>
      </c>
      <c r="C19" s="27"/>
      <c r="D19" s="27"/>
      <c r="E19" s="27"/>
      <c r="F19" s="27">
        <v>6.0943031514019488</v>
      </c>
      <c r="G19" s="27">
        <v>7.6698857984663995</v>
      </c>
      <c r="H19" s="27">
        <v>6.132835168847766</v>
      </c>
      <c r="I19" s="27">
        <v>4.1791162390580574</v>
      </c>
      <c r="J19" s="36">
        <v>9.0244075451176027</v>
      </c>
      <c r="K19" s="45">
        <v>7</v>
      </c>
      <c r="L19" s="18"/>
    </row>
    <row r="20" spans="1:15">
      <c r="A20" s="16"/>
      <c r="B20" s="11" t="s">
        <v>23</v>
      </c>
      <c r="C20" s="27">
        <v>1.4378415118242494</v>
      </c>
      <c r="D20" s="27">
        <v>2.0070352282674531</v>
      </c>
      <c r="E20" s="27">
        <v>2.2911327813877471</v>
      </c>
      <c r="F20" s="27">
        <v>5.6534208823958316</v>
      </c>
      <c r="G20" s="27">
        <v>5.7494398942226477</v>
      </c>
      <c r="H20" s="27">
        <v>5.3873074124576581</v>
      </c>
      <c r="I20" s="27">
        <v>6.9809956032156784</v>
      </c>
      <c r="J20" s="36">
        <v>8.6389092808660752</v>
      </c>
      <c r="K20" s="45">
        <v>8</v>
      </c>
      <c r="L20" s="18"/>
    </row>
    <row r="21" spans="1:15">
      <c r="A21" s="16"/>
      <c r="B21" s="11" t="s">
        <v>14</v>
      </c>
      <c r="C21" s="53"/>
      <c r="D21" s="53"/>
      <c r="E21" s="53"/>
      <c r="F21" s="53">
        <v>10.531401560845911</v>
      </c>
      <c r="G21" s="53">
        <v>10.468344907094183</v>
      </c>
      <c r="H21" s="53">
        <v>11.213483146067416</v>
      </c>
      <c r="I21" s="53">
        <v>10.328499156829679</v>
      </c>
      <c r="J21" s="36">
        <v>8.6340606804069999</v>
      </c>
      <c r="K21" s="108">
        <v>9</v>
      </c>
      <c r="L21" s="18"/>
    </row>
    <row r="22" spans="1:15">
      <c r="A22" s="16"/>
      <c r="B22" s="11" t="s">
        <v>25</v>
      </c>
      <c r="C22" s="49">
        <v>1.6553420612490113</v>
      </c>
      <c r="D22" s="49">
        <v>1.8230988878678311</v>
      </c>
      <c r="E22" s="49">
        <v>1.7266795883268267</v>
      </c>
      <c r="F22" s="49">
        <v>3.4620020769343349</v>
      </c>
      <c r="G22" s="49">
        <v>4.2826584500006053</v>
      </c>
      <c r="H22" s="49">
        <v>4.7674651104095638</v>
      </c>
      <c r="I22" s="49">
        <v>7.4325623622494081</v>
      </c>
      <c r="J22" s="36">
        <v>8.5691285192802962</v>
      </c>
      <c r="K22" s="130">
        <v>10</v>
      </c>
      <c r="L22" s="18"/>
    </row>
    <row r="23" spans="1:15">
      <c r="A23" s="16"/>
      <c r="B23" s="11" t="s">
        <v>22</v>
      </c>
      <c r="C23" s="27">
        <v>0.91804812729536522</v>
      </c>
      <c r="D23" s="27">
        <v>0.82145224295243346</v>
      </c>
      <c r="E23" s="27">
        <v>2.1172065203129784</v>
      </c>
      <c r="F23" s="27">
        <v>3.5574780116489215</v>
      </c>
      <c r="G23" s="27">
        <v>5.4622418645657893</v>
      </c>
      <c r="H23" s="27">
        <v>4.3843706331087589</v>
      </c>
      <c r="I23" s="27">
        <v>4.8711970005036482</v>
      </c>
      <c r="J23" s="36">
        <v>8.565286355688654</v>
      </c>
      <c r="K23" s="45">
        <v>11</v>
      </c>
      <c r="L23" s="18"/>
      <c r="N23" s="23"/>
      <c r="O23" s="34"/>
    </row>
    <row r="24" spans="1:15">
      <c r="A24" s="16"/>
      <c r="B24" s="11" t="s">
        <v>4</v>
      </c>
      <c r="C24" s="27"/>
      <c r="D24" s="27"/>
      <c r="E24" s="27"/>
      <c r="F24" s="27">
        <v>6.5470606629143209</v>
      </c>
      <c r="G24" s="27">
        <v>6.1921368428031567</v>
      </c>
      <c r="H24" s="27">
        <v>4.1719659604388335</v>
      </c>
      <c r="I24" s="27">
        <v>7.2924771231659617</v>
      </c>
      <c r="J24" s="36">
        <v>8.508064129716054</v>
      </c>
      <c r="K24" s="45">
        <v>12</v>
      </c>
      <c r="L24" s="18"/>
      <c r="N24" s="23"/>
      <c r="O24" s="34"/>
    </row>
    <row r="25" spans="1:15">
      <c r="A25" s="16"/>
      <c r="B25" s="11" t="s">
        <v>26</v>
      </c>
      <c r="C25" s="27">
        <v>1.5359456484999889</v>
      </c>
      <c r="D25" s="27">
        <v>1.2133350421870823</v>
      </c>
      <c r="E25" s="27">
        <v>1.2937581453537574</v>
      </c>
      <c r="F25" s="27">
        <v>6.8960718158634373</v>
      </c>
      <c r="G25" s="27">
        <v>6.6495780241885392</v>
      </c>
      <c r="H25" s="27">
        <v>6.3950204146850238</v>
      </c>
      <c r="I25" s="27">
        <v>10.414220513848541</v>
      </c>
      <c r="J25" s="36">
        <v>7.9417509452111528</v>
      </c>
      <c r="K25" s="45">
        <v>13</v>
      </c>
      <c r="L25" s="18"/>
    </row>
    <row r="26" spans="1:15">
      <c r="A26" s="16"/>
      <c r="B26" s="11" t="s">
        <v>8</v>
      </c>
      <c r="C26" s="27">
        <v>2.1566934454538624</v>
      </c>
      <c r="D26" s="27">
        <v>1.6751135347301973</v>
      </c>
      <c r="E26" s="27">
        <v>2.4528120052316376</v>
      </c>
      <c r="F26" s="27">
        <v>7.8600317712253247</v>
      </c>
      <c r="G26" s="27">
        <v>10.614790194392603</v>
      </c>
      <c r="H26" s="27">
        <v>7.9471409722231048</v>
      </c>
      <c r="I26" s="27">
        <v>9.9958358546751036</v>
      </c>
      <c r="J26" s="36">
        <v>7.6370690535343551</v>
      </c>
      <c r="K26" s="45">
        <v>14</v>
      </c>
      <c r="L26" s="18"/>
    </row>
    <row r="27" spans="1:15">
      <c r="A27" s="16"/>
      <c r="B27" s="12" t="s">
        <v>28</v>
      </c>
      <c r="C27" s="28">
        <v>1.5374881671095366</v>
      </c>
      <c r="D27" s="28">
        <v>1.7144550719591694</v>
      </c>
      <c r="E27" s="28">
        <v>1.5136598304742792</v>
      </c>
      <c r="F27" s="28">
        <v>4.7866767181015044</v>
      </c>
      <c r="G27" s="28">
        <v>5.2296330397049289</v>
      </c>
      <c r="H27" s="28">
        <v>5.4044664333561334</v>
      </c>
      <c r="I27" s="28">
        <v>5.8632491761859464</v>
      </c>
      <c r="J27" s="50">
        <v>7.2439634067197405</v>
      </c>
      <c r="K27" s="45"/>
      <c r="L27" s="18"/>
    </row>
    <row r="28" spans="1:15">
      <c r="A28" s="16"/>
      <c r="B28" s="11" t="s">
        <v>11</v>
      </c>
      <c r="C28" s="27">
        <v>1.1996954489813945</v>
      </c>
      <c r="D28" s="27">
        <v>1.3398568221290297</v>
      </c>
      <c r="E28" s="27">
        <v>2.0309742851758581</v>
      </c>
      <c r="F28" s="27">
        <v>6.2006106882948631</v>
      </c>
      <c r="G28" s="27">
        <v>6.5798446929192913</v>
      </c>
      <c r="H28" s="27">
        <v>5.3695966873842638</v>
      </c>
      <c r="I28" s="27">
        <v>6.8225961135578554</v>
      </c>
      <c r="J28" s="36">
        <v>6.7050057142857149</v>
      </c>
      <c r="K28" s="45">
        <v>15</v>
      </c>
      <c r="L28" s="18"/>
    </row>
    <row r="29" spans="1:15">
      <c r="A29" s="16"/>
      <c r="B29" s="11" t="s">
        <v>20</v>
      </c>
      <c r="C29" s="27">
        <v>1.8298119242036146</v>
      </c>
      <c r="D29" s="27">
        <v>2.4392445467011337</v>
      </c>
      <c r="E29" s="27">
        <v>1.4255771296853439</v>
      </c>
      <c r="F29" s="27">
        <v>6.5049317709878371</v>
      </c>
      <c r="G29" s="27">
        <v>6.2779793769985286</v>
      </c>
      <c r="H29" s="27">
        <v>6.8677864603852692</v>
      </c>
      <c r="I29" s="27">
        <v>9.6689881536980096</v>
      </c>
      <c r="J29" s="36">
        <v>6.5723262781011762</v>
      </c>
      <c r="K29" s="45">
        <v>16</v>
      </c>
      <c r="L29" s="18"/>
    </row>
    <row r="30" spans="1:15">
      <c r="A30" s="16"/>
      <c r="B30" s="11" t="s">
        <v>9</v>
      </c>
      <c r="C30" s="27">
        <v>1.8765570068217274</v>
      </c>
      <c r="D30" s="27">
        <v>1.647208700496184</v>
      </c>
      <c r="E30" s="27">
        <v>1.6919598419359385</v>
      </c>
      <c r="F30" s="27">
        <v>6.57257811026592</v>
      </c>
      <c r="G30" s="27">
        <v>5.2133851180232931</v>
      </c>
      <c r="H30" s="27">
        <v>6.7049885182053393</v>
      </c>
      <c r="I30" s="27">
        <v>2.8400067715177069</v>
      </c>
      <c r="J30" s="36">
        <v>5.5449349625541977</v>
      </c>
      <c r="K30" s="45">
        <v>17</v>
      </c>
      <c r="L30" s="18"/>
    </row>
    <row r="31" spans="1:15">
      <c r="A31" s="16"/>
      <c r="B31" s="11" t="s">
        <v>13</v>
      </c>
      <c r="C31" s="27"/>
      <c r="D31" s="27"/>
      <c r="E31" s="27"/>
      <c r="F31" s="27">
        <v>3.7796403373826322</v>
      </c>
      <c r="G31" s="27">
        <v>3.1587745338213686</v>
      </c>
      <c r="H31" s="27">
        <v>2.2089890826598606</v>
      </c>
      <c r="I31" s="27">
        <v>4.3668229260245326</v>
      </c>
      <c r="J31" s="36">
        <v>4.9417085819004178</v>
      </c>
      <c r="K31" s="45">
        <v>18</v>
      </c>
      <c r="L31" s="18"/>
    </row>
    <row r="32" spans="1:15">
      <c r="A32" s="16"/>
      <c r="B32" s="11" t="s">
        <v>24</v>
      </c>
      <c r="C32" s="27">
        <v>0.96037955814884202</v>
      </c>
      <c r="D32" s="27">
        <v>1.6788842550999834</v>
      </c>
      <c r="E32" s="27">
        <v>1.0456381933229504</v>
      </c>
      <c r="F32" s="27">
        <v>3.7962160573951271</v>
      </c>
      <c r="G32" s="27">
        <v>3.8506015198336336</v>
      </c>
      <c r="H32" s="27">
        <v>3.0224201951178196</v>
      </c>
      <c r="I32" s="27">
        <v>2.6740840834295927</v>
      </c>
      <c r="J32" s="36">
        <v>4.9309536286298838</v>
      </c>
      <c r="K32" s="45">
        <v>19</v>
      </c>
      <c r="L32" s="18"/>
    </row>
    <row r="33" spans="1:14">
      <c r="A33" s="16"/>
      <c r="B33" s="11" t="s">
        <v>6</v>
      </c>
      <c r="C33" s="27">
        <v>0.78601848008240716</v>
      </c>
      <c r="D33" s="27">
        <v>1.0677348811207208</v>
      </c>
      <c r="E33" s="27">
        <v>1.8749179612528781</v>
      </c>
      <c r="F33" s="27">
        <v>6.6398388531874453</v>
      </c>
      <c r="G33" s="27">
        <v>7.3843477016097436</v>
      </c>
      <c r="H33" s="27">
        <v>2.6160226116958207</v>
      </c>
      <c r="I33" s="27">
        <v>2.8146093102192324</v>
      </c>
      <c r="J33" s="36">
        <v>4.7352719627878477</v>
      </c>
      <c r="K33" s="45">
        <v>20</v>
      </c>
      <c r="L33" s="18"/>
    </row>
    <row r="34" spans="1:14">
      <c r="A34" s="16"/>
      <c r="B34" s="11" t="s">
        <v>27</v>
      </c>
      <c r="C34" s="27">
        <v>5.6629942121963284</v>
      </c>
      <c r="D34" s="27">
        <v>3.6906104303358762</v>
      </c>
      <c r="E34" s="27">
        <v>6.6301685789515217</v>
      </c>
      <c r="F34" s="27">
        <v>5.9493345985424186</v>
      </c>
      <c r="G34" s="27">
        <v>3.8255216546542377</v>
      </c>
      <c r="H34" s="27">
        <v>1.6482039285536845</v>
      </c>
      <c r="I34" s="27">
        <v>4.2881496528435479</v>
      </c>
      <c r="J34" s="36">
        <v>4.0936924696520105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7.0541081319274443</v>
      </c>
      <c r="G35" s="27">
        <v>8.8729442893977009</v>
      </c>
      <c r="H35" s="27">
        <v>5.6869344914947524</v>
      </c>
      <c r="I35" s="27">
        <v>6.7021733103293606</v>
      </c>
      <c r="J35" s="36">
        <v>3.2163073784661003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3.0010348395998627</v>
      </c>
      <c r="G36" s="27">
        <v>3.2669967494616725</v>
      </c>
      <c r="H36" s="27">
        <v>1.7729287419024888</v>
      </c>
      <c r="I36" s="27">
        <v>2.4132248297711976</v>
      </c>
      <c r="J36" s="36">
        <v>2.5800989841104451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4.6805410897194228</v>
      </c>
      <c r="G37" s="27">
        <v>4.5951669013019361</v>
      </c>
      <c r="H37" s="27">
        <v>3.4228453445099705</v>
      </c>
      <c r="I37" s="27">
        <v>2.0763194153237885</v>
      </c>
      <c r="J37" s="36">
        <v>1.4046106551722235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5" t="s">
        <v>98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3"/>
      <c r="I10" s="193"/>
      <c r="J10" s="193"/>
      <c r="K10" s="194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4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16.919047286442691</v>
      </c>
      <c r="D13" s="27">
        <v>16.279348544001959</v>
      </c>
      <c r="E13" s="27">
        <v>15.735503673303478</v>
      </c>
      <c r="F13" s="27">
        <v>11.945877721951149</v>
      </c>
      <c r="G13" s="27">
        <v>13.831999038673008</v>
      </c>
      <c r="H13" s="27">
        <v>11.906905735414746</v>
      </c>
      <c r="I13" s="27">
        <v>10.601657409572026</v>
      </c>
      <c r="J13" s="36">
        <v>17.656681119432402</v>
      </c>
      <c r="K13" s="45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>
        <v>15.779308820038951</v>
      </c>
      <c r="G14" s="27">
        <v>15.401198089298978</v>
      </c>
      <c r="H14" s="27">
        <v>16.785204115459496</v>
      </c>
      <c r="I14" s="27">
        <v>17.149074691289748</v>
      </c>
      <c r="J14" s="36">
        <v>17.534628764593862</v>
      </c>
      <c r="K14" s="45">
        <v>2</v>
      </c>
      <c r="L14" s="18"/>
    </row>
    <row r="15" spans="1:15">
      <c r="A15" s="16"/>
      <c r="B15" s="11" t="s">
        <v>14</v>
      </c>
      <c r="C15" s="27"/>
      <c r="D15" s="27"/>
      <c r="E15" s="27"/>
      <c r="F15" s="27">
        <v>12.092862945912012</v>
      </c>
      <c r="G15" s="27">
        <v>11.145450510670772</v>
      </c>
      <c r="H15" s="27">
        <v>12.878544676297485</v>
      </c>
      <c r="I15" s="27">
        <v>15.348847667228782</v>
      </c>
      <c r="J15" s="36">
        <v>14.966769453103337</v>
      </c>
      <c r="K15" s="45">
        <v>3</v>
      </c>
      <c r="L15" s="18"/>
    </row>
    <row r="16" spans="1:15">
      <c r="A16" s="16"/>
      <c r="B16" s="11" t="s">
        <v>11</v>
      </c>
      <c r="C16" s="27">
        <v>17.413461659803055</v>
      </c>
      <c r="D16" s="27">
        <v>11.646545516160462</v>
      </c>
      <c r="E16" s="27">
        <v>13.86647479056381</v>
      </c>
      <c r="F16" s="27">
        <v>10.874708923297383</v>
      </c>
      <c r="G16" s="27">
        <v>12.549421976631825</v>
      </c>
      <c r="H16" s="27">
        <v>12.492627862760706</v>
      </c>
      <c r="I16" s="27">
        <v>14.433095280216762</v>
      </c>
      <c r="J16" s="36">
        <v>14.695497142857144</v>
      </c>
      <c r="K16" s="45">
        <v>4</v>
      </c>
      <c r="L16" s="18"/>
    </row>
    <row r="17" spans="1:15">
      <c r="A17" s="16"/>
      <c r="B17" s="11" t="s">
        <v>19</v>
      </c>
      <c r="C17" s="27"/>
      <c r="D17" s="27"/>
      <c r="E17" s="27"/>
      <c r="F17" s="27">
        <v>10.507610001793108</v>
      </c>
      <c r="G17" s="27">
        <v>10.019218386494336</v>
      </c>
      <c r="H17" s="27">
        <v>8.2838664393863439</v>
      </c>
      <c r="I17" s="27">
        <v>9.597895263722874</v>
      </c>
      <c r="J17" s="36">
        <v>13.556432549380984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9.1373602221708392</v>
      </c>
      <c r="G18" s="27">
        <v>12.690766595010702</v>
      </c>
      <c r="H18" s="27">
        <v>11.712479135306729</v>
      </c>
      <c r="I18" s="27">
        <v>13.879225453560325</v>
      </c>
      <c r="J18" s="36">
        <v>13.429381279036615</v>
      </c>
      <c r="K18" s="45">
        <v>6</v>
      </c>
      <c r="L18" s="18"/>
    </row>
    <row r="19" spans="1:15">
      <c r="A19" s="16"/>
      <c r="B19" s="11" t="s">
        <v>18</v>
      </c>
      <c r="C19" s="27"/>
      <c r="D19" s="27"/>
      <c r="E19" s="27"/>
      <c r="F19" s="27">
        <v>8.3711875405580791</v>
      </c>
      <c r="G19" s="27">
        <v>8.0945477286940708</v>
      </c>
      <c r="H19" s="27">
        <v>8.6267740180807131</v>
      </c>
      <c r="I19" s="27">
        <v>4.1116393731290728</v>
      </c>
      <c r="J19" s="36">
        <v>13.380688235737054</v>
      </c>
      <c r="K19" s="45">
        <v>7</v>
      </c>
      <c r="L19" s="18"/>
    </row>
    <row r="20" spans="1:15">
      <c r="A20" s="16"/>
      <c r="B20" s="11" t="s">
        <v>16</v>
      </c>
      <c r="C20" s="27"/>
      <c r="D20" s="27"/>
      <c r="E20" s="27"/>
      <c r="F20" s="27">
        <v>9.5363754171824873</v>
      </c>
      <c r="G20" s="27">
        <v>10.227458732577025</v>
      </c>
      <c r="H20" s="27">
        <v>9.5860800845053884</v>
      </c>
      <c r="I20" s="27">
        <v>7.8076056763483299</v>
      </c>
      <c r="J20" s="36">
        <v>12.762089981024893</v>
      </c>
      <c r="K20" s="45">
        <v>8</v>
      </c>
      <c r="L20" s="18"/>
    </row>
    <row r="21" spans="1:15">
      <c r="A21" s="16"/>
      <c r="B21" s="11" t="s">
        <v>8</v>
      </c>
      <c r="C21" s="53">
        <v>21.504590649233641</v>
      </c>
      <c r="D21" s="53">
        <v>18.886537461447659</v>
      </c>
      <c r="E21" s="53">
        <v>20.241894403524469</v>
      </c>
      <c r="F21" s="53">
        <v>15.442782427206877</v>
      </c>
      <c r="G21" s="53">
        <v>16.391521798393697</v>
      </c>
      <c r="H21" s="53">
        <v>13.871939023662366</v>
      </c>
      <c r="I21" s="53">
        <v>14.444803687596004</v>
      </c>
      <c r="J21" s="36">
        <v>12.695549580823377</v>
      </c>
      <c r="K21" s="108">
        <v>9</v>
      </c>
      <c r="L21" s="18"/>
    </row>
    <row r="22" spans="1:15">
      <c r="A22" s="16"/>
      <c r="B22" s="11" t="s">
        <v>6</v>
      </c>
      <c r="C22" s="27">
        <v>5.7148732377042881</v>
      </c>
      <c r="D22" s="27">
        <v>4.3125596040645862</v>
      </c>
      <c r="E22" s="27">
        <v>8.2945164414518313</v>
      </c>
      <c r="F22" s="27">
        <v>9.5620193012713095</v>
      </c>
      <c r="G22" s="27">
        <v>9.3504282534824341</v>
      </c>
      <c r="H22" s="27">
        <v>7.3377500313739157</v>
      </c>
      <c r="I22" s="27">
        <v>15.714988087334861</v>
      </c>
      <c r="J22" s="50">
        <v>12.546249207369231</v>
      </c>
      <c r="K22" s="45">
        <v>10</v>
      </c>
      <c r="L22" s="18"/>
    </row>
    <row r="23" spans="1:15">
      <c r="A23" s="16"/>
      <c r="B23" s="12" t="s">
        <v>5</v>
      </c>
      <c r="C23" s="50">
        <v>9.1253703882418957</v>
      </c>
      <c r="D23" s="50">
        <v>7.8437663817944827</v>
      </c>
      <c r="E23" s="50">
        <v>8.0108006971712236</v>
      </c>
      <c r="F23" s="50">
        <v>6.6595294210420235</v>
      </c>
      <c r="G23" s="50">
        <v>7.3374967495544947</v>
      </c>
      <c r="H23" s="50">
        <v>11.934980818281511</v>
      </c>
      <c r="I23" s="50">
        <v>8.2839033114325602</v>
      </c>
      <c r="J23" s="50">
        <v>12.207390278294003</v>
      </c>
      <c r="K23" s="107">
        <v>11</v>
      </c>
      <c r="L23" s="18"/>
      <c r="N23" s="23"/>
      <c r="O23" s="34"/>
    </row>
    <row r="24" spans="1:15">
      <c r="A24" s="16"/>
      <c r="B24" s="11" t="s">
        <v>21</v>
      </c>
      <c r="C24" s="53">
        <v>11.446245665489451</v>
      </c>
      <c r="D24" s="53">
        <v>11.812763744725105</v>
      </c>
      <c r="E24" s="53">
        <v>11.872022823619442</v>
      </c>
      <c r="F24" s="53">
        <v>6.7525423314233999</v>
      </c>
      <c r="G24" s="53">
        <v>4.8712843705961388</v>
      </c>
      <c r="H24" s="53">
        <v>4.9022101496408972</v>
      </c>
      <c r="I24" s="53">
        <v>9.1074973370775609</v>
      </c>
      <c r="J24" s="36">
        <v>12.107360184611737</v>
      </c>
      <c r="K24" s="108">
        <v>12</v>
      </c>
      <c r="L24" s="18"/>
      <c r="N24" s="23"/>
      <c r="O24" s="34"/>
    </row>
    <row r="25" spans="1:15">
      <c r="A25" s="16"/>
      <c r="B25" s="11" t="s">
        <v>26</v>
      </c>
      <c r="C25" s="53">
        <v>14.255836365401326</v>
      </c>
      <c r="D25" s="53">
        <v>12.263772720887186</v>
      </c>
      <c r="E25" s="53">
        <v>11.080761690588226</v>
      </c>
      <c r="F25" s="53">
        <v>11.435334692613445</v>
      </c>
      <c r="G25" s="53">
        <v>11.262654776581133</v>
      </c>
      <c r="H25" s="53">
        <v>8.7211907055946369</v>
      </c>
      <c r="I25" s="53">
        <v>14.258299948982135</v>
      </c>
      <c r="J25" s="36">
        <v>11.973440568596278</v>
      </c>
      <c r="K25" s="108">
        <v>13</v>
      </c>
      <c r="L25" s="18"/>
    </row>
    <row r="26" spans="1:15">
      <c r="A26" s="16"/>
      <c r="B26" s="11" t="s">
        <v>24</v>
      </c>
      <c r="C26" s="27">
        <v>12.850224173631613</v>
      </c>
      <c r="D26" s="27">
        <v>11.836786535366917</v>
      </c>
      <c r="E26" s="27">
        <v>10.65109569595228</v>
      </c>
      <c r="F26" s="27">
        <v>8.4104143344007518</v>
      </c>
      <c r="G26" s="27">
        <v>6.7400103006627408</v>
      </c>
      <c r="H26" s="27">
        <v>7.8163605302912647</v>
      </c>
      <c r="I26" s="27">
        <v>8.3076520715733473</v>
      </c>
      <c r="J26" s="36">
        <v>11.052115362243979</v>
      </c>
      <c r="K26" s="45">
        <v>14</v>
      </c>
      <c r="L26" s="18"/>
    </row>
    <row r="27" spans="1:15">
      <c r="A27" s="16"/>
      <c r="B27" s="12" t="s">
        <v>28</v>
      </c>
      <c r="C27" s="28">
        <v>10.239806493515481</v>
      </c>
      <c r="D27" s="28">
        <v>10.07038850190543</v>
      </c>
      <c r="E27" s="28">
        <v>9.770121982066085</v>
      </c>
      <c r="F27" s="28">
        <v>8.5842298022638506</v>
      </c>
      <c r="G27" s="28">
        <v>7.8553502635673862</v>
      </c>
      <c r="H27" s="28">
        <v>8.1606612600434634</v>
      </c>
      <c r="I27" s="28">
        <v>9.4836240344151559</v>
      </c>
      <c r="J27" s="50">
        <v>11.002686846134695</v>
      </c>
      <c r="K27" s="45" t="s">
        <v>63</v>
      </c>
      <c r="L27" s="18"/>
    </row>
    <row r="28" spans="1:15">
      <c r="A28" s="16"/>
      <c r="B28" s="11" t="s">
        <v>25</v>
      </c>
      <c r="C28" s="27">
        <v>9.115160288731909</v>
      </c>
      <c r="D28" s="27">
        <v>8.0531547939961783</v>
      </c>
      <c r="E28" s="27">
        <v>8.9001603612663676</v>
      </c>
      <c r="F28" s="27">
        <v>7.7033860906020202</v>
      </c>
      <c r="G28" s="27">
        <v>7.0319678126836234</v>
      </c>
      <c r="H28" s="27">
        <v>8.2288535366747233</v>
      </c>
      <c r="I28" s="27">
        <v>11.126838027299135</v>
      </c>
      <c r="J28" s="36">
        <v>10.817035005492666</v>
      </c>
      <c r="K28" s="45">
        <v>15</v>
      </c>
      <c r="L28" s="18"/>
    </row>
    <row r="29" spans="1:15">
      <c r="A29" s="16"/>
      <c r="B29" s="11" t="s">
        <v>22</v>
      </c>
      <c r="C29" s="27">
        <v>15.56081298011793</v>
      </c>
      <c r="D29" s="27">
        <v>14.207346432248071</v>
      </c>
      <c r="E29" s="27">
        <v>11.223214713398212</v>
      </c>
      <c r="F29" s="27">
        <v>7.5785461373891749</v>
      </c>
      <c r="G29" s="27">
        <v>8.2122013616514646</v>
      </c>
      <c r="H29" s="27">
        <v>6.8649777332895621</v>
      </c>
      <c r="I29" s="27">
        <v>8.3758324161987758</v>
      </c>
      <c r="J29" s="36">
        <v>10.490435573013464</v>
      </c>
      <c r="K29" s="45">
        <v>16</v>
      </c>
      <c r="L29" s="18"/>
    </row>
    <row r="30" spans="1:15">
      <c r="A30" s="16"/>
      <c r="B30" s="11" t="s">
        <v>20</v>
      </c>
      <c r="C30" s="27">
        <v>11.692116100363702</v>
      </c>
      <c r="D30" s="27">
        <v>11.890861043146263</v>
      </c>
      <c r="E30" s="27">
        <v>8.337135720687229</v>
      </c>
      <c r="F30" s="27">
        <v>10.324829427469595</v>
      </c>
      <c r="G30" s="27">
        <v>9.2537635181259663</v>
      </c>
      <c r="H30" s="27">
        <v>11.950708978105441</v>
      </c>
      <c r="I30" s="27">
        <v>12.141259873251286</v>
      </c>
      <c r="J30" s="36">
        <v>10.382476394605874</v>
      </c>
      <c r="K30" s="45">
        <v>17</v>
      </c>
      <c r="L30" s="18"/>
    </row>
    <row r="31" spans="1:15">
      <c r="A31" s="16"/>
      <c r="B31" s="11" t="s">
        <v>23</v>
      </c>
      <c r="C31" s="27">
        <v>9.5706047617268339</v>
      </c>
      <c r="D31" s="27">
        <v>9.7817353682889863</v>
      </c>
      <c r="E31" s="27">
        <v>11.58765635267779</v>
      </c>
      <c r="F31" s="27">
        <v>10.128780881797548</v>
      </c>
      <c r="G31" s="27">
        <v>8.200132221691705</v>
      </c>
      <c r="H31" s="27">
        <v>7.3864582222745971</v>
      </c>
      <c r="I31" s="27">
        <v>9.0697702520512298</v>
      </c>
      <c r="J31" s="36">
        <v>10.359297960628732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8.7218574108818032</v>
      </c>
      <c r="G32" s="27">
        <v>8.378439302526024</v>
      </c>
      <c r="H32" s="27">
        <v>6.2883229415474959</v>
      </c>
      <c r="I32" s="27">
        <v>10.325320376068547</v>
      </c>
      <c r="J32" s="36">
        <v>9.0351314314189608</v>
      </c>
      <c r="K32" s="45">
        <v>19</v>
      </c>
      <c r="L32" s="18"/>
    </row>
    <row r="33" spans="1:14">
      <c r="A33" s="16"/>
      <c r="B33" s="11" t="s">
        <v>27</v>
      </c>
      <c r="C33" s="27">
        <v>15.81459745213227</v>
      </c>
      <c r="D33" s="27">
        <v>18.567635632628356</v>
      </c>
      <c r="E33" s="27">
        <v>14.772818041912611</v>
      </c>
      <c r="F33" s="27">
        <v>12.445274293089591</v>
      </c>
      <c r="G33" s="27">
        <v>7.4308760844048667</v>
      </c>
      <c r="H33" s="27">
        <v>4.3559277253104893</v>
      </c>
      <c r="I33" s="27">
        <v>6.45482393975219</v>
      </c>
      <c r="J33" s="36">
        <v>8.9281614951399746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9.5808269606633889</v>
      </c>
      <c r="G34" s="27">
        <v>12.601276640947148</v>
      </c>
      <c r="H34" s="27">
        <v>13.992218602967791</v>
      </c>
      <c r="I34" s="27">
        <v>13.64451092129498</v>
      </c>
      <c r="J34" s="36">
        <v>8.8210657039015725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8.4403095227445526</v>
      </c>
      <c r="G35" s="27">
        <v>7.7575073590152313</v>
      </c>
      <c r="H35" s="27">
        <v>4.2746930751826717</v>
      </c>
      <c r="I35" s="27">
        <v>3.8153717126939428</v>
      </c>
      <c r="J35" s="36">
        <v>6.3132971648389251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6.8298763991300211</v>
      </c>
      <c r="G36" s="27">
        <v>3.8696909435013604</v>
      </c>
      <c r="H36" s="27">
        <v>2.7515478047166688</v>
      </c>
      <c r="I36" s="27">
        <v>4.5048429511784782</v>
      </c>
      <c r="J36" s="36">
        <v>5.4517097516278712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5.0261584454409567</v>
      </c>
      <c r="G37" s="27">
        <v>5.2776672930010555</v>
      </c>
      <c r="H37" s="27">
        <v>2.1220593249232871</v>
      </c>
      <c r="I37" s="27">
        <v>4.5160136438545173</v>
      </c>
      <c r="J37" s="36">
        <v>2.7350872623078923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2" t="s">
        <v>172</v>
      </c>
      <c r="D7" s="192"/>
      <c r="E7" s="192"/>
      <c r="F7" s="192"/>
      <c r="G7" s="192"/>
      <c r="H7" s="192"/>
      <c r="I7" s="192"/>
      <c r="J7" s="18"/>
    </row>
    <row r="8" spans="1:13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93" t="s">
        <v>2</v>
      </c>
      <c r="D10" s="193"/>
      <c r="E10" s="193"/>
      <c r="F10" s="193"/>
      <c r="G10" s="194" t="s">
        <v>112</v>
      </c>
      <c r="H10" s="194"/>
      <c r="I10" s="194" t="s">
        <v>29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111</v>
      </c>
      <c r="H11" s="86" t="s">
        <v>113</v>
      </c>
      <c r="I11" s="194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32</v>
      </c>
      <c r="C13" s="25">
        <v>7056.331666666666</v>
      </c>
      <c r="D13" s="25">
        <v>7161.012999999999</v>
      </c>
      <c r="E13" s="25">
        <v>7265.4156666666677</v>
      </c>
      <c r="F13" s="29">
        <v>7369.4683333333332</v>
      </c>
      <c r="G13" s="28">
        <f>IF(OR(OR(F13=0,E13=0),F13=""),"",(F13/E13-1)*100)</f>
        <v>1.4321639867634017</v>
      </c>
      <c r="H13" s="26">
        <f>F13-E13</f>
        <v>104.05266666666557</v>
      </c>
      <c r="I13" s="28">
        <f>IF(F13=0,"",F13/$F$13*100)</f>
        <v>100</v>
      </c>
      <c r="J13" s="18"/>
    </row>
    <row r="14" spans="1:13">
      <c r="A14" s="16"/>
      <c r="B14" s="11" t="s">
        <v>33</v>
      </c>
      <c r="C14" s="25">
        <v>5605.4656666666669</v>
      </c>
      <c r="D14" s="25">
        <v>5716.6440000000002</v>
      </c>
      <c r="E14" s="25">
        <v>5826.2313333333332</v>
      </c>
      <c r="F14" s="29">
        <v>5933.7350000000006</v>
      </c>
      <c r="G14" s="28">
        <f t="shared" ref="G14:G31" si="0">IF(OR(OR(F14=0,E14=0),F14=""),"",(F14/E14-1)*100)</f>
        <v>1.8451664638101883</v>
      </c>
      <c r="H14" s="26">
        <f t="shared" ref="H14:H31" si="1">F14-E14</f>
        <v>107.50366666666741</v>
      </c>
      <c r="I14" s="28">
        <f t="shared" ref="I14:I31" si="2">IF(F14=0,"",F14/$F$13*100)</f>
        <v>80.517816640323005</v>
      </c>
      <c r="J14" s="18"/>
      <c r="L14" s="23"/>
      <c r="M14" s="34"/>
    </row>
    <row r="15" spans="1:13">
      <c r="A15" s="16"/>
      <c r="B15" s="11" t="s">
        <v>34</v>
      </c>
      <c r="C15" s="25">
        <v>3591.8153333333335</v>
      </c>
      <c r="D15" s="25">
        <v>3755.1380000000004</v>
      </c>
      <c r="E15" s="25">
        <v>3870.7919999999999</v>
      </c>
      <c r="F15" s="29">
        <v>4112.8446666666669</v>
      </c>
      <c r="G15" s="28">
        <f t="shared" si="0"/>
        <v>6.2533111225471893</v>
      </c>
      <c r="H15" s="26">
        <f t="shared" si="1"/>
        <v>242.05266666666694</v>
      </c>
      <c r="I15" s="28">
        <f t="shared" si="2"/>
        <v>55.809245397847562</v>
      </c>
      <c r="J15" s="18"/>
      <c r="L15" s="23"/>
      <c r="M15" s="34"/>
    </row>
    <row r="16" spans="1:13">
      <c r="A16" s="16"/>
      <c r="B16" s="11" t="s">
        <v>35</v>
      </c>
      <c r="C16" s="25">
        <v>3231.627</v>
      </c>
      <c r="D16" s="25">
        <v>3374.5343333333331</v>
      </c>
      <c r="E16" s="25">
        <v>3434.2446666666669</v>
      </c>
      <c r="F16" s="29">
        <v>3736.9126666666671</v>
      </c>
      <c r="G16" s="28">
        <f t="shared" si="0"/>
        <v>8.8132334582257563</v>
      </c>
      <c r="H16" s="26">
        <f t="shared" si="1"/>
        <v>302.66800000000012</v>
      </c>
      <c r="I16" s="28">
        <f t="shared" si="2"/>
        <v>50.708036151861712</v>
      </c>
      <c r="J16" s="18"/>
    </row>
    <row r="17" spans="1:10">
      <c r="A17" s="16"/>
      <c r="B17" s="11" t="s">
        <v>36</v>
      </c>
      <c r="C17" s="25">
        <v>360.18833333333333</v>
      </c>
      <c r="D17" s="25">
        <v>380.60399999999998</v>
      </c>
      <c r="E17" s="25">
        <v>436.54766666666666</v>
      </c>
      <c r="F17" s="29">
        <v>375.93233333333336</v>
      </c>
      <c r="G17" s="28">
        <f t="shared" si="0"/>
        <v>-13.885158016344901</v>
      </c>
      <c r="H17" s="26">
        <f t="shared" si="1"/>
        <v>-60.615333333333297</v>
      </c>
      <c r="I17" s="28">
        <f t="shared" si="2"/>
        <v>5.1012137691525012</v>
      </c>
      <c r="J17" s="18"/>
    </row>
    <row r="18" spans="1:10">
      <c r="A18" s="16"/>
      <c r="B18" s="11" t="s">
        <v>64</v>
      </c>
      <c r="C18" s="25">
        <v>334.76499999999999</v>
      </c>
      <c r="D18" s="25">
        <v>365.6586666666667</v>
      </c>
      <c r="E18" s="25">
        <v>417.35</v>
      </c>
      <c r="F18" s="29">
        <v>352.41966666666667</v>
      </c>
      <c r="G18" s="28">
        <f t="shared" si="0"/>
        <v>-15.557765264965461</v>
      </c>
      <c r="H18" s="26">
        <f t="shared" si="1"/>
        <v>-64.930333333333351</v>
      </c>
      <c r="I18" s="28">
        <f t="shared" si="2"/>
        <v>4.7821586405713123</v>
      </c>
      <c r="J18" s="18"/>
    </row>
    <row r="19" spans="1:10">
      <c r="A19" s="16"/>
      <c r="B19" s="11" t="s">
        <v>65</v>
      </c>
      <c r="C19" s="25">
        <v>25.422666666666668</v>
      </c>
      <c r="D19" s="25">
        <v>14.944666666666665</v>
      </c>
      <c r="E19" s="25">
        <v>19.197000000000003</v>
      </c>
      <c r="F19" s="29">
        <v>23.512333333333331</v>
      </c>
      <c r="G19" s="28">
        <f t="shared" si="0"/>
        <v>22.479206820510122</v>
      </c>
      <c r="H19" s="26">
        <f t="shared" si="1"/>
        <v>4.3153333333333279</v>
      </c>
      <c r="I19" s="28">
        <f t="shared" si="2"/>
        <v>0.31905060541454705</v>
      </c>
      <c r="J19" s="18"/>
    </row>
    <row r="20" spans="1:10">
      <c r="A20" s="16"/>
      <c r="B20" s="11" t="s">
        <v>37</v>
      </c>
      <c r="C20" s="25">
        <v>2013.6503333333333</v>
      </c>
      <c r="D20" s="25">
        <v>1961.5060000000001</v>
      </c>
      <c r="E20" s="25">
        <v>1955.4393333333335</v>
      </c>
      <c r="F20" s="29">
        <v>1820.8903333333335</v>
      </c>
      <c r="G20" s="28">
        <f t="shared" si="0"/>
        <v>-6.8807555267205061</v>
      </c>
      <c r="H20" s="26">
        <f t="shared" si="1"/>
        <v>-134.54899999999998</v>
      </c>
      <c r="I20" s="28">
        <f t="shared" si="2"/>
        <v>24.708571242475433</v>
      </c>
      <c r="J20" s="18"/>
    </row>
    <row r="21" spans="1:10">
      <c r="A21" s="16"/>
      <c r="B21" s="11" t="s">
        <v>123</v>
      </c>
      <c r="C21" s="25">
        <v>902.87400000000014</v>
      </c>
      <c r="D21" s="25">
        <v>846.72899999999993</v>
      </c>
      <c r="E21" s="25">
        <v>896.06433333333337</v>
      </c>
      <c r="F21" s="29">
        <v>831.50666666666666</v>
      </c>
      <c r="G21" s="28">
        <f t="shared" ref="G21:G23" si="3">IF(OR(OR(F21=0,E21=0),F21=""),"",(F21/E21-1)*100)</f>
        <v>-7.2045794330987452</v>
      </c>
      <c r="H21" s="26">
        <f t="shared" ref="H21:H23" si="4">F21-E21</f>
        <v>-64.557666666666705</v>
      </c>
      <c r="I21" s="28">
        <f t="shared" ref="I21:I23" si="5">IF(F21=0,"",F21/$F$13*100)</f>
        <v>11.283129651370146</v>
      </c>
      <c r="J21" s="18"/>
    </row>
    <row r="22" spans="1:10">
      <c r="A22" s="16"/>
      <c r="B22" s="11" t="s">
        <v>124</v>
      </c>
      <c r="C22" s="25">
        <v>785.59</v>
      </c>
      <c r="D22" s="25">
        <v>850.24633333333338</v>
      </c>
      <c r="E22" s="25">
        <v>798.35399999999993</v>
      </c>
      <c r="F22" s="29">
        <v>657.06333333333339</v>
      </c>
      <c r="G22" s="28">
        <f t="shared" si="3"/>
        <v>-17.697746446647301</v>
      </c>
      <c r="H22" s="26">
        <f t="shared" si="4"/>
        <v>-141.29066666666654</v>
      </c>
      <c r="I22" s="28">
        <f t="shared" si="5"/>
        <v>8.9160208527028537</v>
      </c>
      <c r="J22" s="18"/>
    </row>
    <row r="23" spans="1:10">
      <c r="A23" s="16"/>
      <c r="B23" s="11" t="s">
        <v>125</v>
      </c>
      <c r="C23" s="25">
        <v>325.18633333333332</v>
      </c>
      <c r="D23" s="25">
        <v>264.53066666666666</v>
      </c>
      <c r="E23" s="25">
        <v>261.02066666666667</v>
      </c>
      <c r="F23" s="29">
        <v>332.32066666666668</v>
      </c>
      <c r="G23" s="28">
        <f t="shared" si="3"/>
        <v>27.315844722384686</v>
      </c>
      <c r="H23" s="26">
        <f t="shared" si="4"/>
        <v>71.300000000000011</v>
      </c>
      <c r="I23" s="28">
        <f t="shared" si="5"/>
        <v>4.5094252615690733</v>
      </c>
      <c r="J23" s="18"/>
    </row>
    <row r="24" spans="1:10">
      <c r="A24" s="16"/>
      <c r="B24" s="11" t="s">
        <v>61</v>
      </c>
      <c r="C24" s="25">
        <v>1109.5596666666665</v>
      </c>
      <c r="D24" s="25">
        <v>1136.6319999999998</v>
      </c>
      <c r="E24" s="25">
        <v>910.22200000000009</v>
      </c>
      <c r="F24" s="29">
        <v>1404.1546666666666</v>
      </c>
      <c r="G24" s="28">
        <f t="shared" si="0"/>
        <v>54.265076724872216</v>
      </c>
      <c r="H24" s="26">
        <f t="shared" si="1"/>
        <v>493.93266666666648</v>
      </c>
      <c r="I24" s="28">
        <f t="shared" si="2"/>
        <v>19.053676644696889</v>
      </c>
      <c r="J24" s="18"/>
    </row>
    <row r="25" spans="1:10">
      <c r="A25" s="16"/>
      <c r="B25" s="11" t="s">
        <v>38</v>
      </c>
      <c r="C25" s="25">
        <v>299.37066666666669</v>
      </c>
      <c r="D25" s="25">
        <v>279.00066666666663</v>
      </c>
      <c r="E25" s="25">
        <v>267.29700000000003</v>
      </c>
      <c r="F25" s="29">
        <v>550.65433333333328</v>
      </c>
      <c r="G25" s="28">
        <f t="shared" si="0"/>
        <v>106.00842259110026</v>
      </c>
      <c r="H25" s="26">
        <f t="shared" si="1"/>
        <v>283.35733333333326</v>
      </c>
      <c r="I25" s="28">
        <f t="shared" si="2"/>
        <v>7.4721039351323624</v>
      </c>
      <c r="J25" s="18"/>
    </row>
    <row r="26" spans="1:10">
      <c r="A26" s="16"/>
      <c r="B26" s="11" t="s">
        <v>47</v>
      </c>
      <c r="C26" s="25">
        <v>792.05599999999993</v>
      </c>
      <c r="D26" s="25">
        <v>809.37566666666669</v>
      </c>
      <c r="E26" s="25">
        <v>605.77133333333325</v>
      </c>
      <c r="F26" s="29">
        <v>903.21433333333334</v>
      </c>
      <c r="G26" s="28">
        <f t="shared" si="0"/>
        <v>49.101531160823072</v>
      </c>
      <c r="H26" s="26">
        <f t="shared" si="1"/>
        <v>297.4430000000001</v>
      </c>
      <c r="I26" s="28">
        <f t="shared" si="2"/>
        <v>12.256166828859884</v>
      </c>
      <c r="J26" s="18"/>
    </row>
    <row r="27" spans="1:10">
      <c r="A27" s="16"/>
      <c r="B27" s="11" t="s">
        <v>39</v>
      </c>
      <c r="C27" s="25">
        <v>961.94766666666658</v>
      </c>
      <c r="D27" s="25">
        <v>1004.4326666666667</v>
      </c>
      <c r="E27" s="25">
        <v>763.32133333333331</v>
      </c>
      <c r="F27" s="29">
        <v>1163.261</v>
      </c>
      <c r="G27" s="28">
        <f t="shared" si="0"/>
        <v>52.394666466372385</v>
      </c>
      <c r="H27" s="26">
        <f t="shared" si="1"/>
        <v>399.93966666666665</v>
      </c>
      <c r="I27" s="28">
        <f t="shared" si="2"/>
        <v>15.784870052814757</v>
      </c>
      <c r="J27" s="18"/>
    </row>
    <row r="28" spans="1:10">
      <c r="A28" s="16"/>
      <c r="B28" s="11" t="s">
        <v>62</v>
      </c>
      <c r="C28" s="25">
        <v>314.52533333333332</v>
      </c>
      <c r="D28" s="25">
        <v>518.55433333333337</v>
      </c>
      <c r="E28" s="25">
        <v>397.02399999999994</v>
      </c>
      <c r="F28" s="29">
        <v>637.71</v>
      </c>
      <c r="G28" s="28">
        <f t="shared" si="0"/>
        <v>60.622531635367174</v>
      </c>
      <c r="H28" s="26">
        <f t="shared" si="1"/>
        <v>240.68600000000009</v>
      </c>
      <c r="I28" s="28">
        <f t="shared" si="2"/>
        <v>8.6534057974783813</v>
      </c>
      <c r="J28" s="18"/>
    </row>
    <row r="29" spans="1:10">
      <c r="A29" s="16"/>
      <c r="B29" s="11" t="s">
        <v>38</v>
      </c>
      <c r="C29" s="25">
        <v>102.04166666666667</v>
      </c>
      <c r="D29" s="25">
        <v>139.78333333333333</v>
      </c>
      <c r="E29" s="25">
        <v>140.67600000000002</v>
      </c>
      <c r="F29" s="29">
        <v>286.79199999999997</v>
      </c>
      <c r="G29" s="28">
        <f t="shared" si="0"/>
        <v>103.86704199721342</v>
      </c>
      <c r="H29" s="26">
        <f t="shared" si="1"/>
        <v>146.11599999999996</v>
      </c>
      <c r="I29" s="28">
        <f t="shared" si="2"/>
        <v>3.8916240226284975</v>
      </c>
      <c r="J29" s="18"/>
    </row>
    <row r="30" spans="1:10">
      <c r="A30" s="16"/>
      <c r="B30" s="11" t="s">
        <v>47</v>
      </c>
      <c r="C30" s="25">
        <v>229.2</v>
      </c>
      <c r="D30" s="25">
        <v>374.98033333333336</v>
      </c>
      <c r="E30" s="25">
        <v>257.85899999999998</v>
      </c>
      <c r="F30" s="29">
        <v>394.07633333333337</v>
      </c>
      <c r="G30" s="28">
        <f t="shared" si="0"/>
        <v>52.826286200339489</v>
      </c>
      <c r="H30" s="26">
        <f t="shared" si="1"/>
        <v>136.21733333333339</v>
      </c>
      <c r="I30" s="28">
        <f t="shared" si="2"/>
        <v>5.3474187758004259</v>
      </c>
      <c r="J30" s="18"/>
    </row>
    <row r="31" spans="1:10">
      <c r="A31" s="16"/>
      <c r="B31" s="11" t="s">
        <v>39</v>
      </c>
      <c r="C31" s="25">
        <v>263.54933333333332</v>
      </c>
      <c r="D31" s="25">
        <v>448.17500000000001</v>
      </c>
      <c r="E31" s="25">
        <v>320.65266666666668</v>
      </c>
      <c r="F31" s="29">
        <v>502.07100000000008</v>
      </c>
      <c r="G31" s="28">
        <f t="shared" si="0"/>
        <v>56.57783395948681</v>
      </c>
      <c r="H31" s="26">
        <f t="shared" si="1"/>
        <v>181.41833333333341</v>
      </c>
      <c r="I31" s="28">
        <f t="shared" si="2"/>
        <v>6.812852397086087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188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118</v>
      </c>
      <c r="F49" s="34">
        <f>F15</f>
        <v>4112.8446666666669</v>
      </c>
    </row>
    <row r="50" spans="5:6">
      <c r="E50" s="23" t="s">
        <v>55</v>
      </c>
      <c r="F50" s="34">
        <f>F14-F15</f>
        <v>1820.8903333333337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32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56"/>
      <c r="D9" s="156"/>
      <c r="E9" s="156"/>
      <c r="F9" s="156"/>
      <c r="G9" s="156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56">
        <v>2006</v>
      </c>
      <c r="D11" s="156">
        <v>2007</v>
      </c>
      <c r="E11" s="156">
        <v>2008</v>
      </c>
      <c r="F11" s="156">
        <v>2009</v>
      </c>
      <c r="G11" s="156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>
      <c r="A13" s="16"/>
      <c r="B13" s="12" t="s">
        <v>28</v>
      </c>
      <c r="C13" s="26">
        <v>42290.216666666667</v>
      </c>
      <c r="D13" s="26">
        <v>42793.99966666667</v>
      </c>
      <c r="E13" s="26">
        <v>43301.009666666665</v>
      </c>
      <c r="F13" s="26">
        <v>43810.965999999993</v>
      </c>
      <c r="G13" s="26">
        <v>44324.22866666667</v>
      </c>
      <c r="H13" s="28">
        <f t="shared" ref="H13:H38" si="0">IF(OR(OR(G13=0,F13=0),G13=""),"",(G13/F13-1)*100)</f>
        <v>1.1715392595239127</v>
      </c>
      <c r="I13" s="27">
        <f>IF(OR(OR(G13=0,F13=0),F13=""),"",(F13/E13-1)*100)</f>
        <v>1.1777007909492099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21032.19</v>
      </c>
      <c r="D14" s="25">
        <f>D13-SUM(D15:D38)</f>
        <v>21224.828999999998</v>
      </c>
      <c r="E14" s="25">
        <f>E13-SUM(E15:E38)</f>
        <v>21421.510333333335</v>
      </c>
      <c r="F14" s="25">
        <f>F13-SUM(F15:F38)</f>
        <v>21622.070333333322</v>
      </c>
      <c r="G14" s="26">
        <f>G13-SUM(G15:G38)</f>
        <v>21829.152000000002</v>
      </c>
      <c r="H14" s="28">
        <f t="shared" si="0"/>
        <v>0.95773283258373532</v>
      </c>
      <c r="I14" s="27">
        <f>IF(OR(OR(G14=0,F14=0),F14=""),"",(F14/E14-1)*100)</f>
        <v>0.93625517939275316</v>
      </c>
      <c r="J14" s="28">
        <f t="shared" ref="J14:J38" si="2">IF(G14=0,"",G14/$G$13*100)</f>
        <v>49.248802870688799</v>
      </c>
      <c r="K14" s="27">
        <f>IF(F14=0,"",F14/$F$13*100)</f>
        <v>49.353101078239916</v>
      </c>
      <c r="L14" s="18"/>
    </row>
    <row r="15" spans="1:15">
      <c r="A15" s="16"/>
      <c r="B15" s="12" t="s">
        <v>5</v>
      </c>
      <c r="C15" s="109">
        <v>6951.4049999999997</v>
      </c>
      <c r="D15" s="109">
        <v>7056.331666666666</v>
      </c>
      <c r="E15" s="109">
        <v>7161.012999999999</v>
      </c>
      <c r="F15" s="109">
        <v>7265.4156666666677</v>
      </c>
      <c r="G15" s="109">
        <v>7369.4683333333332</v>
      </c>
      <c r="H15" s="50">
        <f>IF(OR(OR(G15=0,F15=0),G15=""),"",(G15/F15-1)*100)</f>
        <v>1.4321639867634017</v>
      </c>
      <c r="I15" s="36">
        <f t="shared" ref="I15:I38" si="3">IF(OR(OR(G15=0,F15=0),F15=""),"",(F15/E15-1)*100)</f>
        <v>1.4579315338021148</v>
      </c>
      <c r="J15" s="50">
        <f t="shared" si="2"/>
        <v>16.626275414185436</v>
      </c>
      <c r="K15" s="36">
        <f t="shared" si="1"/>
        <v>16.583555054838712</v>
      </c>
      <c r="L15" s="18"/>
      <c r="N15" s="23" t="s">
        <v>5</v>
      </c>
      <c r="O15" s="34">
        <f>J15</f>
        <v>16.626275414185436</v>
      </c>
    </row>
    <row r="16" spans="1:15">
      <c r="A16" s="16"/>
      <c r="B16" s="11" t="s">
        <v>25</v>
      </c>
      <c r="C16" s="55">
        <v>3182.797</v>
      </c>
      <c r="D16" s="55">
        <v>3230.7530000000002</v>
      </c>
      <c r="E16" s="55">
        <v>3278.4436666666666</v>
      </c>
      <c r="F16" s="55">
        <v>3326.1593333333331</v>
      </c>
      <c r="G16" s="56">
        <v>3374.2706666666668</v>
      </c>
      <c r="H16" s="28">
        <f t="shared" si="0"/>
        <v>1.4464530562677158</v>
      </c>
      <c r="I16" s="27">
        <f t="shared" si="3"/>
        <v>1.4554365277589465</v>
      </c>
      <c r="J16" s="28">
        <f t="shared" si="2"/>
        <v>7.6127002503356218</v>
      </c>
      <c r="K16" s="27">
        <f t="shared" si="1"/>
        <v>7.5920702897382677</v>
      </c>
      <c r="L16" s="18"/>
      <c r="N16" s="23" t="s">
        <v>40</v>
      </c>
      <c r="O16" s="34">
        <f>100-O15</f>
        <v>83.373724585814557</v>
      </c>
    </row>
    <row r="17" spans="1:12">
      <c r="A17" s="16"/>
      <c r="B17" s="11" t="s">
        <v>26</v>
      </c>
      <c r="C17" s="25">
        <v>2196.8510000000001</v>
      </c>
      <c r="D17" s="25">
        <v>2223.7870000000003</v>
      </c>
      <c r="E17" s="25">
        <v>2250.7916666666665</v>
      </c>
      <c r="F17" s="25">
        <v>2277.8453333333332</v>
      </c>
      <c r="G17" s="26">
        <v>2304.9916666666668</v>
      </c>
      <c r="H17" s="28">
        <f t="shared" si="0"/>
        <v>1.1917548981962067</v>
      </c>
      <c r="I17" s="27">
        <f t="shared" si="3"/>
        <v>1.2019622725337298</v>
      </c>
      <c r="J17" s="28">
        <f t="shared" si="2"/>
        <v>5.2002973001538075</v>
      </c>
      <c r="K17" s="27">
        <f t="shared" si="1"/>
        <v>5.1992584078911515</v>
      </c>
      <c r="L17" s="18"/>
    </row>
    <row r="18" spans="1:12">
      <c r="A18" s="16"/>
      <c r="B18" s="11" t="s">
        <v>27</v>
      </c>
      <c r="C18" s="25">
        <v>1630.8616666666667</v>
      </c>
      <c r="D18" s="25">
        <v>1653.7536666666667</v>
      </c>
      <c r="E18" s="25">
        <v>1676.5673333333332</v>
      </c>
      <c r="F18" s="25">
        <v>1699.3326666666665</v>
      </c>
      <c r="G18" s="26">
        <v>1722.046</v>
      </c>
      <c r="H18" s="28">
        <f t="shared" si="0"/>
        <v>1.3366031136144096</v>
      </c>
      <c r="I18" s="27">
        <f t="shared" si="3"/>
        <v>1.3578538052552602</v>
      </c>
      <c r="J18" s="28">
        <f t="shared" si="2"/>
        <v>3.8851121650652374</v>
      </c>
      <c r="K18" s="27">
        <f t="shared" si="1"/>
        <v>3.8787838338617471</v>
      </c>
      <c r="L18" s="18"/>
    </row>
    <row r="19" spans="1:12">
      <c r="A19" s="16"/>
      <c r="B19" s="11" t="s">
        <v>21</v>
      </c>
      <c r="C19" s="25">
        <v>976.45400000000006</v>
      </c>
      <c r="D19" s="25">
        <v>986.59933333333322</v>
      </c>
      <c r="E19" s="25">
        <v>996.62166666666678</v>
      </c>
      <c r="F19" s="25">
        <v>1006.3983333333332</v>
      </c>
      <c r="G19" s="26">
        <v>1016.0889999999999</v>
      </c>
      <c r="H19" s="28">
        <f t="shared" si="0"/>
        <v>0.96290567518826364</v>
      </c>
      <c r="I19" s="27">
        <f t="shared" si="3"/>
        <v>0.98098074662231749</v>
      </c>
      <c r="J19" s="28">
        <f t="shared" si="2"/>
        <v>2.2924008619334044</v>
      </c>
      <c r="K19" s="27">
        <f t="shared" si="1"/>
        <v>2.2971379661734308</v>
      </c>
      <c r="L19" s="18"/>
    </row>
    <row r="20" spans="1:12">
      <c r="A20" s="16"/>
      <c r="B20" s="11" t="s">
        <v>6</v>
      </c>
      <c r="C20" s="25">
        <v>855.61400000000003</v>
      </c>
      <c r="D20" s="25">
        <v>867.15700000000004</v>
      </c>
      <c r="E20" s="25">
        <v>878.76066666666668</v>
      </c>
      <c r="F20" s="25">
        <v>890.44500000000005</v>
      </c>
      <c r="G20" s="26">
        <v>902.08033333333333</v>
      </c>
      <c r="H20" s="28">
        <f t="shared" si="0"/>
        <v>1.3066874802299067</v>
      </c>
      <c r="I20" s="27">
        <f t="shared" si="3"/>
        <v>1.3296377246440283</v>
      </c>
      <c r="J20" s="28">
        <f t="shared" si="2"/>
        <v>2.0351856320327317</v>
      </c>
      <c r="K20" s="27">
        <f t="shared" si="1"/>
        <v>2.0324705919517965</v>
      </c>
      <c r="L20" s="18"/>
    </row>
    <row r="21" spans="1:12">
      <c r="A21" s="16"/>
      <c r="B21" s="11" t="s">
        <v>22</v>
      </c>
      <c r="C21" s="25">
        <v>729.61299999999994</v>
      </c>
      <c r="D21" s="25">
        <v>738.50199999999995</v>
      </c>
      <c r="E21" s="25">
        <v>747.40966666666679</v>
      </c>
      <c r="F21" s="25">
        <v>756.37199999999996</v>
      </c>
      <c r="G21" s="26">
        <v>765.4473333333334</v>
      </c>
      <c r="H21" s="28">
        <f t="shared" si="0"/>
        <v>1.1998505144734883</v>
      </c>
      <c r="I21" s="27">
        <f t="shared" si="3"/>
        <v>1.1991192692628383</v>
      </c>
      <c r="J21" s="28">
        <f t="shared" si="2"/>
        <v>1.7269275887229953</v>
      </c>
      <c r="K21" s="27">
        <f t="shared" si="1"/>
        <v>1.7264444705464839</v>
      </c>
      <c r="L21" s="18"/>
    </row>
    <row r="22" spans="1:12">
      <c r="A22" s="16"/>
      <c r="B22" s="11" t="s">
        <v>24</v>
      </c>
      <c r="C22" s="25">
        <v>577.4666666666667</v>
      </c>
      <c r="D22" s="25">
        <v>582.15266666666673</v>
      </c>
      <c r="E22" s="25">
        <v>586.76066666666668</v>
      </c>
      <c r="F22" s="25">
        <v>591.31166666666661</v>
      </c>
      <c r="G22" s="26">
        <v>595.93100000000004</v>
      </c>
      <c r="H22" s="28">
        <f t="shared" si="0"/>
        <v>0.78120111503523493</v>
      </c>
      <c r="I22" s="27">
        <f t="shared" si="3"/>
        <v>0.77561436178974486</v>
      </c>
      <c r="J22" s="28">
        <f t="shared" si="2"/>
        <v>1.34448137717546</v>
      </c>
      <c r="K22" s="27">
        <f t="shared" si="1"/>
        <v>1.3496887210080388</v>
      </c>
      <c r="L22" s="18"/>
    </row>
    <row r="23" spans="1:12">
      <c r="A23" s="16"/>
      <c r="B23" s="11" t="s">
        <v>8</v>
      </c>
      <c r="C23" s="25">
        <v>475.49099999999999</v>
      </c>
      <c r="D23" s="25">
        <v>481.16399999999999</v>
      </c>
      <c r="E23" s="25">
        <v>486.71966666666668</v>
      </c>
      <c r="F23" s="25">
        <v>492.21100000000001</v>
      </c>
      <c r="G23" s="26">
        <v>497.67099999999999</v>
      </c>
      <c r="H23" s="28">
        <f t="shared" si="0"/>
        <v>1.1092803695975872</v>
      </c>
      <c r="I23" s="27">
        <f t="shared" si="3"/>
        <v>1.1282332951411345</v>
      </c>
      <c r="J23" s="28">
        <f t="shared" si="2"/>
        <v>1.1227967524097393</v>
      </c>
      <c r="K23" s="27">
        <f t="shared" si="1"/>
        <v>1.1234881239550849</v>
      </c>
      <c r="L23" s="18"/>
    </row>
    <row r="24" spans="1:12">
      <c r="A24" s="16"/>
      <c r="B24" s="11" t="s">
        <v>17</v>
      </c>
      <c r="C24" s="25">
        <v>394.89699999999999</v>
      </c>
      <c r="D24" s="25">
        <v>403.07733333333334</v>
      </c>
      <c r="E24" s="25">
        <v>411.15699999999998</v>
      </c>
      <c r="F24" s="25">
        <v>419.19299999999998</v>
      </c>
      <c r="G24" s="26">
        <v>427.29099999999994</v>
      </c>
      <c r="H24" s="28">
        <f t="shared" si="0"/>
        <v>1.931807067389002</v>
      </c>
      <c r="I24" s="27">
        <f t="shared" si="3"/>
        <v>1.9544845399689148</v>
      </c>
      <c r="J24" s="28">
        <f t="shared" si="2"/>
        <v>0.96401226339069346</v>
      </c>
      <c r="K24" s="27">
        <f t="shared" si="1"/>
        <v>0.95682208878936847</v>
      </c>
      <c r="L24" s="18"/>
    </row>
    <row r="25" spans="1:12">
      <c r="A25" s="16"/>
      <c r="B25" s="11" t="s">
        <v>20</v>
      </c>
      <c r="C25" s="25">
        <v>368.73433333333332</v>
      </c>
      <c r="D25" s="25">
        <v>378.99066666666664</v>
      </c>
      <c r="E25" s="25">
        <v>389.30633333333327</v>
      </c>
      <c r="F25" s="25">
        <v>399.73700000000002</v>
      </c>
      <c r="G25" s="26">
        <v>410.18199999999996</v>
      </c>
      <c r="H25" s="28">
        <f t="shared" si="0"/>
        <v>2.6129680264773913</v>
      </c>
      <c r="I25" s="27">
        <f t="shared" si="3"/>
        <v>2.6792953963417299</v>
      </c>
      <c r="J25" s="28">
        <f t="shared" si="2"/>
        <v>0.92541260691688199</v>
      </c>
      <c r="K25" s="27">
        <f t="shared" si="1"/>
        <v>0.91241311593083818</v>
      </c>
      <c r="L25" s="18"/>
    </row>
    <row r="26" spans="1:12">
      <c r="A26" s="16"/>
      <c r="B26" s="11" t="s">
        <v>23</v>
      </c>
      <c r="C26" s="25">
        <v>393.18833333333333</v>
      </c>
      <c r="D26" s="25">
        <v>395.80866666666662</v>
      </c>
      <c r="E26" s="25">
        <v>398.43366666666662</v>
      </c>
      <c r="F26" s="25">
        <v>400.97533333333331</v>
      </c>
      <c r="G26" s="26">
        <v>403.3966666666667</v>
      </c>
      <c r="H26" s="28">
        <f t="shared" si="0"/>
        <v>0.60386091912554285</v>
      </c>
      <c r="I26" s="27">
        <f t="shared" si="3"/>
        <v>0.63791463405451498</v>
      </c>
      <c r="J26" s="28">
        <f t="shared" si="2"/>
        <v>0.91010419989560865</v>
      </c>
      <c r="K26" s="27">
        <f t="shared" si="1"/>
        <v>0.91523965331723889</v>
      </c>
      <c r="L26" s="18"/>
    </row>
    <row r="27" spans="1:12">
      <c r="A27" s="16"/>
      <c r="B27" s="11" t="s">
        <v>19</v>
      </c>
      <c r="C27" s="25">
        <v>311.24733333333336</v>
      </c>
      <c r="D27" s="25">
        <v>321.08700000000005</v>
      </c>
      <c r="E27" s="25">
        <v>330.94766666666669</v>
      </c>
      <c r="F27" s="25">
        <v>340.48199999999997</v>
      </c>
      <c r="G27" s="26">
        <v>346.94666666666672</v>
      </c>
      <c r="H27" s="28">
        <f t="shared" si="0"/>
        <v>1.8986808896407803</v>
      </c>
      <c r="I27" s="27">
        <f t="shared" si="3"/>
        <v>2.8809187353891597</v>
      </c>
      <c r="J27" s="28">
        <f t="shared" si="2"/>
        <v>0.78274721772560119</v>
      </c>
      <c r="K27" s="27">
        <f t="shared" si="1"/>
        <v>0.77716159009139407</v>
      </c>
      <c r="L27" s="18"/>
    </row>
    <row r="28" spans="1:12">
      <c r="A28" s="16"/>
      <c r="B28" s="11" t="s">
        <v>11</v>
      </c>
      <c r="C28" s="25">
        <v>318.65733333333333</v>
      </c>
      <c r="D28" s="25">
        <v>323.86766666666671</v>
      </c>
      <c r="E28" s="25">
        <v>329.01066666666668</v>
      </c>
      <c r="F28" s="25">
        <v>334.22266666666661</v>
      </c>
      <c r="G28" s="26">
        <v>339.59899999999999</v>
      </c>
      <c r="H28" s="28">
        <f t="shared" si="0"/>
        <v>1.6086082332337437</v>
      </c>
      <c r="I28" s="27">
        <f t="shared" si="3"/>
        <v>1.5841431686105301</v>
      </c>
      <c r="J28" s="28">
        <f t="shared" si="2"/>
        <v>0.76617012910455906</v>
      </c>
      <c r="K28" s="27">
        <f t="shared" si="1"/>
        <v>0.7628744517221252</v>
      </c>
      <c r="L28" s="18"/>
    </row>
    <row r="29" spans="1:12">
      <c r="A29" s="16"/>
      <c r="B29" s="11" t="s">
        <v>9</v>
      </c>
      <c r="C29" s="25">
        <v>293.01100000000002</v>
      </c>
      <c r="D29" s="25">
        <v>298.40033333333332</v>
      </c>
      <c r="E29" s="25">
        <v>303.82400000000001</v>
      </c>
      <c r="F29" s="25">
        <v>309.27466666666669</v>
      </c>
      <c r="G29" s="26">
        <v>314.76966666666664</v>
      </c>
      <c r="H29" s="28">
        <f t="shared" si="0"/>
        <v>1.7767378295883596</v>
      </c>
      <c r="I29" s="27">
        <f t="shared" si="3"/>
        <v>1.7940210999350503</v>
      </c>
      <c r="J29" s="28">
        <f t="shared" si="2"/>
        <v>0.71015260983748185</v>
      </c>
      <c r="K29" s="27">
        <f t="shared" si="1"/>
        <v>0.70592980457602039</v>
      </c>
      <c r="L29" s="18"/>
    </row>
    <row r="30" spans="1:12">
      <c r="A30" s="16"/>
      <c r="B30" s="11" t="s">
        <v>10</v>
      </c>
      <c r="C30" s="25">
        <v>299.76933333333335</v>
      </c>
      <c r="D30" s="25">
        <v>302.59500000000003</v>
      </c>
      <c r="E30" s="25">
        <v>305.37833333333333</v>
      </c>
      <c r="F30" s="25">
        <v>308.08999999999997</v>
      </c>
      <c r="G30" s="26">
        <v>311.05033333333336</v>
      </c>
      <c r="H30" s="28">
        <f t="shared" si="0"/>
        <v>0.96086641349391044</v>
      </c>
      <c r="I30" s="27">
        <f t="shared" si="3"/>
        <v>0.88796956780385905</v>
      </c>
      <c r="J30" s="28">
        <f t="shared" si="2"/>
        <v>0.7017614128663987</v>
      </c>
      <c r="K30" s="27">
        <f t="shared" si="1"/>
        <v>0.7032257631571055</v>
      </c>
      <c r="L30" s="18"/>
    </row>
    <row r="31" spans="1:12">
      <c r="A31" s="16"/>
      <c r="B31" s="11" t="s">
        <v>4</v>
      </c>
      <c r="C31" s="25">
        <v>275.05366666666669</v>
      </c>
      <c r="D31" s="25">
        <v>276.6463333333333</v>
      </c>
      <c r="E31" s="25">
        <v>278.23966666666666</v>
      </c>
      <c r="F31" s="25">
        <v>279.82533333333339</v>
      </c>
      <c r="G31" s="26">
        <v>281.36500000000001</v>
      </c>
      <c r="H31" s="28">
        <f t="shared" si="0"/>
        <v>0.5502241874693059</v>
      </c>
      <c r="I31" s="27">
        <f t="shared" si="3"/>
        <v>0.56989238294566924</v>
      </c>
      <c r="J31" s="28">
        <f t="shared" si="2"/>
        <v>0.63478826019954204</v>
      </c>
      <c r="K31" s="27">
        <f t="shared" si="1"/>
        <v>0.63871071305146165</v>
      </c>
      <c r="L31" s="18"/>
    </row>
    <row r="32" spans="1:12">
      <c r="A32" s="16"/>
      <c r="B32" s="11" t="s">
        <v>16</v>
      </c>
      <c r="C32" s="25">
        <v>224.352</v>
      </c>
      <c r="D32" s="25">
        <v>228.14033333333336</v>
      </c>
      <c r="E32" s="25">
        <v>231.88933333333333</v>
      </c>
      <c r="F32" s="25">
        <v>235.66633333333334</v>
      </c>
      <c r="G32" s="26">
        <v>239.36966666666663</v>
      </c>
      <c r="H32" s="28">
        <f t="shared" si="0"/>
        <v>1.5714307941029348</v>
      </c>
      <c r="I32" s="27">
        <f t="shared" si="3"/>
        <v>1.6287941949320706</v>
      </c>
      <c r="J32" s="28">
        <f t="shared" si="2"/>
        <v>0.54004248662014687</v>
      </c>
      <c r="K32" s="27">
        <f t="shared" si="1"/>
        <v>0.53791631376795801</v>
      </c>
      <c r="L32" s="18"/>
    </row>
    <row r="33" spans="1:14">
      <c r="A33" s="16"/>
      <c r="B33" s="11" t="s">
        <v>12</v>
      </c>
      <c r="C33" s="25">
        <v>229.773</v>
      </c>
      <c r="D33" s="25">
        <v>231.84966666666665</v>
      </c>
      <c r="E33" s="25">
        <v>234.05233333333334</v>
      </c>
      <c r="F33" s="25">
        <v>236.13766666666666</v>
      </c>
      <c r="G33" s="26">
        <v>237.26933333333332</v>
      </c>
      <c r="H33" s="28">
        <f t="shared" si="0"/>
        <v>0.47924021721792442</v>
      </c>
      <c r="I33" s="27">
        <f t="shared" si="3"/>
        <v>0.89096882890862261</v>
      </c>
      <c r="J33" s="28">
        <f t="shared" si="2"/>
        <v>0.53530391948313349</v>
      </c>
      <c r="K33" s="27">
        <f t="shared" si="1"/>
        <v>0.53899214791718286</v>
      </c>
      <c r="L33" s="18"/>
    </row>
    <row r="34" spans="1:14">
      <c r="A34" s="16"/>
      <c r="B34" s="11" t="s">
        <v>14</v>
      </c>
      <c r="C34" s="25">
        <v>145.47999999999999</v>
      </c>
      <c r="D34" s="25">
        <v>153.471</v>
      </c>
      <c r="E34" s="25">
        <v>161.53800000000001</v>
      </c>
      <c r="F34" s="25">
        <v>169.80933333333334</v>
      </c>
      <c r="G34" s="26">
        <v>179.04433333333336</v>
      </c>
      <c r="H34" s="28">
        <f t="shared" si="0"/>
        <v>5.4384525389260086</v>
      </c>
      <c r="I34" s="27">
        <f t="shared" si="3"/>
        <v>5.1203638359601733</v>
      </c>
      <c r="J34" s="28">
        <f t="shared" si="2"/>
        <v>0.40394235549998597</v>
      </c>
      <c r="K34" s="27">
        <f t="shared" si="1"/>
        <v>0.38759550139417914</v>
      </c>
      <c r="L34" s="18"/>
    </row>
    <row r="35" spans="1:14">
      <c r="A35" s="16"/>
      <c r="B35" s="11" t="s">
        <v>18</v>
      </c>
      <c r="C35" s="25">
        <v>150.96333333333334</v>
      </c>
      <c r="D35" s="25">
        <v>154.53733333333332</v>
      </c>
      <c r="E35" s="25">
        <v>158.01366666666667</v>
      </c>
      <c r="F35" s="25">
        <v>161.40833333333333</v>
      </c>
      <c r="G35" s="26">
        <v>164.50933333333333</v>
      </c>
      <c r="H35" s="28">
        <f t="shared" si="0"/>
        <v>1.9212143115287406</v>
      </c>
      <c r="I35" s="27">
        <f t="shared" si="3"/>
        <v>2.1483373801000294</v>
      </c>
      <c r="J35" s="28">
        <f t="shared" si="2"/>
        <v>0.37114990668083514</v>
      </c>
      <c r="K35" s="27">
        <f t="shared" si="1"/>
        <v>0.36841993699324815</v>
      </c>
      <c r="L35" s="18"/>
    </row>
    <row r="36" spans="1:14">
      <c r="A36" s="16"/>
      <c r="B36" s="11" t="s">
        <v>7</v>
      </c>
      <c r="C36" s="25">
        <v>124.93399999999998</v>
      </c>
      <c r="D36" s="25">
        <v>127.664</v>
      </c>
      <c r="E36" s="25">
        <v>130.40166666666667</v>
      </c>
      <c r="F36" s="25">
        <v>133.22199999999998</v>
      </c>
      <c r="G36" s="26">
        <v>136.29499999999999</v>
      </c>
      <c r="H36" s="28">
        <f t="shared" si="0"/>
        <v>2.3066760745222403</v>
      </c>
      <c r="I36" s="27">
        <f t="shared" si="3"/>
        <v>2.162804667629481</v>
      </c>
      <c r="J36" s="28">
        <f t="shared" si="2"/>
        <v>0.30749548068841742</v>
      </c>
      <c r="K36" s="27">
        <f t="shared" si="1"/>
        <v>0.30408368534946251</v>
      </c>
      <c r="L36" s="18"/>
    </row>
    <row r="37" spans="1:14">
      <c r="A37" s="16"/>
      <c r="B37" s="11" t="s">
        <v>13</v>
      </c>
      <c r="C37" s="25">
        <v>102.50733333333334</v>
      </c>
      <c r="D37" s="25">
        <v>103.526</v>
      </c>
      <c r="E37" s="25">
        <v>104.49333333333334</v>
      </c>
      <c r="F37" s="25">
        <v>105.22633333333333</v>
      </c>
      <c r="G37" s="26">
        <v>105.43666666666668</v>
      </c>
      <c r="H37" s="28">
        <f t="shared" si="0"/>
        <v>0.19988659366003692</v>
      </c>
      <c r="I37" s="27">
        <f t="shared" si="3"/>
        <v>0.7014801582237995</v>
      </c>
      <c r="J37" s="28">
        <f t="shared" si="2"/>
        <v>0.23787591987124335</v>
      </c>
      <c r="K37" s="27">
        <f t="shared" si="1"/>
        <v>0.24018263677028565</v>
      </c>
      <c r="L37" s="18"/>
    </row>
    <row r="38" spans="1:14">
      <c r="A38" s="16"/>
      <c r="B38" s="11" t="s">
        <v>15</v>
      </c>
      <c r="C38" s="25">
        <v>48.905333333333338</v>
      </c>
      <c r="D38" s="25">
        <v>49.309000000000005</v>
      </c>
      <c r="E38" s="25">
        <v>49.725666666666662</v>
      </c>
      <c r="F38" s="25">
        <v>50.134666666666668</v>
      </c>
      <c r="G38" s="26">
        <v>50.556666666666672</v>
      </c>
      <c r="H38" s="28">
        <f t="shared" si="0"/>
        <v>0.84173293263478666</v>
      </c>
      <c r="I38" s="27">
        <f t="shared" si="3"/>
        <v>0.82251285385817052</v>
      </c>
      <c r="J38" s="28">
        <f t="shared" si="2"/>
        <v>0.11406101851623873</v>
      </c>
      <c r="K38" s="27">
        <f t="shared" si="1"/>
        <v>0.11443405896748926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2" t="s">
        <v>33</v>
      </c>
      <c r="D7" s="192"/>
      <c r="E7" s="192"/>
      <c r="F7" s="192"/>
      <c r="G7" s="192"/>
      <c r="H7" s="192"/>
      <c r="I7" s="192"/>
      <c r="J7" s="192"/>
      <c r="K7" s="192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32604.308666666668</v>
      </c>
      <c r="D13" s="26">
        <v>33164.771000000001</v>
      </c>
      <c r="E13" s="26">
        <v>33726.92333333334</v>
      </c>
      <c r="F13" s="26">
        <v>34286.711666666662</v>
      </c>
      <c r="G13" s="26">
        <v>34827.46366666667</v>
      </c>
      <c r="H13" s="28">
        <f t="shared" ref="H13:H26" si="0">IF(OR(OR(G13=0,F13=0),G13=""),"",(G13/F13-1)*100)</f>
        <v>1.5771474536758312</v>
      </c>
      <c r="I13" s="27">
        <f>IF(OR(OR(G13=0,F13=0),F13=""),"",(F13/E13-1)*100)</f>
        <v>1.6597669695535666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15882.989000000001</v>
      </c>
      <c r="D14" s="25">
        <f>D13-SUM(D15:D38)</f>
        <v>16115.849000000002</v>
      </c>
      <c r="E14" s="25">
        <f>E13-SUM(E15:E38)</f>
        <v>16350.180666666678</v>
      </c>
      <c r="F14" s="25">
        <f>F13-SUM(F15:F38)</f>
        <v>16584.218666666664</v>
      </c>
      <c r="G14" s="26">
        <f>G13-SUM(G15:G38)</f>
        <v>16809.012333333336</v>
      </c>
      <c r="H14" s="28">
        <f t="shared" si="0"/>
        <v>1.355467334246474</v>
      </c>
      <c r="I14" s="27">
        <f>IF(OR(OR(G14=0,F14=0),F14=""),"",(F14/E14-1)*100)</f>
        <v>1.4314092594531536</v>
      </c>
      <c r="J14" s="28">
        <f t="shared" ref="J14:J38" si="2">IF(G14=0,"",G14/$G$13*100)</f>
        <v>48.263670573924749</v>
      </c>
      <c r="K14" s="27">
        <f>IF(F14=0,"",F14/$F$13*100)</f>
        <v>48.369230703420719</v>
      </c>
      <c r="L14" s="18"/>
    </row>
    <row r="15" spans="1:15">
      <c r="A15" s="16"/>
      <c r="B15" s="12" t="s">
        <v>5</v>
      </c>
      <c r="C15" s="109">
        <v>5492.9356666666672</v>
      </c>
      <c r="D15" s="109">
        <v>5605.4656666666669</v>
      </c>
      <c r="E15" s="109">
        <v>5716.6440000000002</v>
      </c>
      <c r="F15" s="109">
        <v>5826.2313333333332</v>
      </c>
      <c r="G15" s="109">
        <v>5933.7350000000006</v>
      </c>
      <c r="H15" s="50">
        <f>IF(OR(OR(G15=0,F15=0),G15=""),"",(G15/F15-1)*100)</f>
        <v>1.8451664638101883</v>
      </c>
      <c r="I15" s="36">
        <f t="shared" ref="I15" si="3">IF(OR(OR(G15=0,F15=0),F15=""),"",(F15/E15-1)*100)</f>
        <v>1.9169871927188886</v>
      </c>
      <c r="J15" s="50">
        <f t="shared" si="2"/>
        <v>17.037516876886937</v>
      </c>
      <c r="K15" s="36">
        <f t="shared" si="1"/>
        <v>16.992680400429187</v>
      </c>
      <c r="L15" s="18"/>
      <c r="N15" s="23" t="s">
        <v>5</v>
      </c>
      <c r="O15" s="34">
        <f>J15</f>
        <v>17.037516876886937</v>
      </c>
    </row>
    <row r="16" spans="1:15">
      <c r="A16" s="16"/>
      <c r="B16" s="11" t="s">
        <v>25</v>
      </c>
      <c r="C16" s="55">
        <v>2605.5946666666664</v>
      </c>
      <c r="D16" s="55">
        <v>2657.931</v>
      </c>
      <c r="E16" s="55">
        <v>2709.4349999999999</v>
      </c>
      <c r="F16" s="55">
        <v>2760.0749999999994</v>
      </c>
      <c r="G16" s="56">
        <v>2809.8559999999998</v>
      </c>
      <c r="H16" s="28">
        <f t="shared" si="0"/>
        <v>1.8036104091374572</v>
      </c>
      <c r="I16" s="27">
        <f t="shared" ref="I16:I26" si="4">IF(OR(OR(G16=0,F16=0),F16=""),"",(F16/E16-1)*100)</f>
        <v>1.8690243537859086</v>
      </c>
      <c r="J16" s="28">
        <f t="shared" si="2"/>
        <v>8.0679317532080592</v>
      </c>
      <c r="K16" s="27">
        <f t="shared" si="1"/>
        <v>8.0499845737126421</v>
      </c>
      <c r="L16" s="18"/>
      <c r="N16" s="23" t="s">
        <v>40</v>
      </c>
      <c r="O16" s="34">
        <f>100-O15</f>
        <v>82.96248312311306</v>
      </c>
    </row>
    <row r="17" spans="1:12">
      <c r="A17" s="16"/>
      <c r="B17" s="11" t="s">
        <v>26</v>
      </c>
      <c r="C17" s="25">
        <v>1742.8816666666669</v>
      </c>
      <c r="D17" s="25">
        <v>1772.7963333333335</v>
      </c>
      <c r="E17" s="25">
        <v>1802.9659999999997</v>
      </c>
      <c r="F17" s="25">
        <v>1833.1366666666665</v>
      </c>
      <c r="G17" s="26">
        <v>1862.0953333333334</v>
      </c>
      <c r="H17" s="28">
        <f t="shared" si="0"/>
        <v>1.5797330986415004</v>
      </c>
      <c r="I17" s="27">
        <f t="shared" si="4"/>
        <v>1.6733907720204888</v>
      </c>
      <c r="J17" s="28">
        <f t="shared" si="2"/>
        <v>5.3466291750540043</v>
      </c>
      <c r="K17" s="27">
        <f t="shared" si="1"/>
        <v>5.346493080142273</v>
      </c>
      <c r="L17" s="18"/>
    </row>
    <row r="18" spans="1:12">
      <c r="A18" s="16"/>
      <c r="B18" s="11" t="s">
        <v>27</v>
      </c>
      <c r="C18" s="25">
        <v>1252.5376666666668</v>
      </c>
      <c r="D18" s="25">
        <v>1275.4276666666667</v>
      </c>
      <c r="E18" s="25">
        <v>1298.6663333333333</v>
      </c>
      <c r="F18" s="25">
        <v>1321.9663333333335</v>
      </c>
      <c r="G18" s="26">
        <v>1344.8063333333332</v>
      </c>
      <c r="H18" s="28">
        <f t="shared" si="0"/>
        <v>1.7277293244230219</v>
      </c>
      <c r="I18" s="27">
        <f t="shared" si="4"/>
        <v>1.7941483044528583</v>
      </c>
      <c r="J18" s="28">
        <f t="shared" si="2"/>
        <v>3.8613387015616811</v>
      </c>
      <c r="K18" s="27">
        <f t="shared" si="1"/>
        <v>3.8556229777454614</v>
      </c>
      <c r="L18" s="18"/>
    </row>
    <row r="19" spans="1:12">
      <c r="A19" s="16"/>
      <c r="B19" s="11" t="s">
        <v>21</v>
      </c>
      <c r="C19" s="25">
        <v>777.58366666666677</v>
      </c>
      <c r="D19" s="25">
        <v>789.97</v>
      </c>
      <c r="E19" s="25">
        <v>802.27266666666674</v>
      </c>
      <c r="F19" s="25">
        <v>814.26866666666672</v>
      </c>
      <c r="G19" s="26">
        <v>825.67399999999998</v>
      </c>
      <c r="H19" s="28">
        <f t="shared" si="0"/>
        <v>1.4006842950279319</v>
      </c>
      <c r="I19" s="27">
        <f t="shared" si="4"/>
        <v>1.4952522376016741</v>
      </c>
      <c r="J19" s="28">
        <f t="shared" si="2"/>
        <v>2.3707554701729592</v>
      </c>
      <c r="K19" s="27">
        <f t="shared" si="1"/>
        <v>2.374881191824219</v>
      </c>
      <c r="L19" s="18"/>
    </row>
    <row r="20" spans="1:12">
      <c r="A20" s="16"/>
      <c r="B20" s="11" t="s">
        <v>6</v>
      </c>
      <c r="C20" s="25">
        <v>655.31799999999987</v>
      </c>
      <c r="D20" s="25">
        <v>666.80566666666664</v>
      </c>
      <c r="E20" s="25">
        <v>678.7786666666666</v>
      </c>
      <c r="F20" s="25">
        <v>691.21900000000005</v>
      </c>
      <c r="G20" s="26">
        <v>703.52066666666678</v>
      </c>
      <c r="H20" s="28">
        <f t="shared" si="0"/>
        <v>1.7797060941129761</v>
      </c>
      <c r="I20" s="27">
        <f t="shared" si="4"/>
        <v>1.832752551641792</v>
      </c>
      <c r="J20" s="28">
        <f t="shared" si="2"/>
        <v>2.0200169423764436</v>
      </c>
      <c r="K20" s="27">
        <f t="shared" si="1"/>
        <v>2.0159967707606063</v>
      </c>
      <c r="L20" s="18"/>
    </row>
    <row r="21" spans="1:12">
      <c r="A21" s="16"/>
      <c r="B21" s="11" t="s">
        <v>22</v>
      </c>
      <c r="C21" s="25">
        <v>548.85866666666664</v>
      </c>
      <c r="D21" s="25">
        <v>558.91099999999994</v>
      </c>
      <c r="E21" s="25">
        <v>569.36900000000003</v>
      </c>
      <c r="F21" s="25">
        <v>580.1823333333333</v>
      </c>
      <c r="G21" s="26">
        <v>590.822</v>
      </c>
      <c r="H21" s="28">
        <f t="shared" si="0"/>
        <v>1.8338487843189588</v>
      </c>
      <c r="I21" s="27">
        <f t="shared" si="4"/>
        <v>1.8991784472518258</v>
      </c>
      <c r="J21" s="28">
        <f t="shared" si="2"/>
        <v>1.6964255728029805</v>
      </c>
      <c r="K21" s="27">
        <f t="shared" si="1"/>
        <v>1.6921492471305817</v>
      </c>
      <c r="L21" s="18"/>
    </row>
    <row r="22" spans="1:12">
      <c r="A22" s="16"/>
      <c r="B22" s="11" t="s">
        <v>24</v>
      </c>
      <c r="C22" s="25">
        <v>461.15100000000001</v>
      </c>
      <c r="D22" s="25">
        <v>467.56466666666665</v>
      </c>
      <c r="E22" s="25">
        <v>473.76066666666662</v>
      </c>
      <c r="F22" s="25">
        <v>479.70866666666666</v>
      </c>
      <c r="G22" s="26">
        <v>485.34666666666664</v>
      </c>
      <c r="H22" s="28">
        <f t="shared" si="0"/>
        <v>1.1752966731196635</v>
      </c>
      <c r="I22" s="27">
        <f t="shared" si="4"/>
        <v>1.2554862441092052</v>
      </c>
      <c r="J22" s="28">
        <f t="shared" si="2"/>
        <v>1.39357454023042</v>
      </c>
      <c r="K22" s="27">
        <f t="shared" si="1"/>
        <v>1.399109577291533</v>
      </c>
      <c r="L22" s="18"/>
    </row>
    <row r="23" spans="1:12">
      <c r="A23" s="16"/>
      <c r="B23" s="11" t="s">
        <v>8</v>
      </c>
      <c r="C23" s="25">
        <v>369.42733333333331</v>
      </c>
      <c r="D23" s="25">
        <v>375.56633333333338</v>
      </c>
      <c r="E23" s="25">
        <v>381.78533333333331</v>
      </c>
      <c r="F23" s="25">
        <v>387.96266666666673</v>
      </c>
      <c r="G23" s="26">
        <v>393.91266666666667</v>
      </c>
      <c r="H23" s="28">
        <f t="shared" si="0"/>
        <v>1.5336527225987107</v>
      </c>
      <c r="I23" s="27">
        <f t="shared" si="4"/>
        <v>1.6180122162890997</v>
      </c>
      <c r="J23" s="28">
        <f t="shared" si="2"/>
        <v>1.1310403491819019</v>
      </c>
      <c r="K23" s="27">
        <f t="shared" si="1"/>
        <v>1.1315248614052473</v>
      </c>
      <c r="L23" s="18"/>
    </row>
    <row r="24" spans="1:12">
      <c r="A24" s="16"/>
      <c r="B24" s="11" t="s">
        <v>23</v>
      </c>
      <c r="C24" s="25">
        <v>322.81466666666671</v>
      </c>
      <c r="D24" s="25">
        <v>325.99100000000004</v>
      </c>
      <c r="E24" s="25">
        <v>329.08200000000005</v>
      </c>
      <c r="F24" s="25">
        <v>332.06233333333336</v>
      </c>
      <c r="G24" s="26">
        <v>334.77933333333334</v>
      </c>
      <c r="H24" s="28">
        <f t="shared" si="0"/>
        <v>0.81821987237336025</v>
      </c>
      <c r="I24" s="27">
        <f t="shared" si="4"/>
        <v>0.90565066862766663</v>
      </c>
      <c r="J24" s="28">
        <f t="shared" si="2"/>
        <v>0.96125097290317552</v>
      </c>
      <c r="K24" s="27">
        <f t="shared" si="1"/>
        <v>0.96848696533404344</v>
      </c>
      <c r="L24" s="18"/>
    </row>
    <row r="25" spans="1:12">
      <c r="A25" s="16"/>
      <c r="B25" s="11" t="s">
        <v>20</v>
      </c>
      <c r="C25" s="25">
        <v>282.0746666666667</v>
      </c>
      <c r="D25" s="25">
        <v>291.13866666666667</v>
      </c>
      <c r="E25" s="25">
        <v>300.26566666666668</v>
      </c>
      <c r="F25" s="25">
        <v>309.45</v>
      </c>
      <c r="G25" s="26">
        <v>318.50099999999998</v>
      </c>
      <c r="H25" s="28">
        <f t="shared" si="0"/>
        <v>2.9248666989820649</v>
      </c>
      <c r="I25" s="27">
        <f t="shared" si="4"/>
        <v>3.0587357639956458</v>
      </c>
      <c r="J25" s="28">
        <f t="shared" si="2"/>
        <v>0.91451103947267043</v>
      </c>
      <c r="K25" s="27">
        <f t="shared" si="1"/>
        <v>0.90253624496992935</v>
      </c>
      <c r="L25" s="18"/>
    </row>
    <row r="26" spans="1:12">
      <c r="A26" s="16"/>
      <c r="B26" s="11" t="s">
        <v>17</v>
      </c>
      <c r="C26" s="25">
        <v>289.90833333333336</v>
      </c>
      <c r="D26" s="25">
        <v>296.47466666666668</v>
      </c>
      <c r="E26" s="25">
        <v>303.36666666666667</v>
      </c>
      <c r="F26" s="25">
        <v>310.53233333333333</v>
      </c>
      <c r="G26" s="26">
        <v>317.82833333333332</v>
      </c>
      <c r="H26" s="28">
        <f t="shared" si="0"/>
        <v>2.3495137919078646</v>
      </c>
      <c r="I26" s="27">
        <f t="shared" si="4"/>
        <v>2.3620481265794968</v>
      </c>
      <c r="J26" s="28">
        <f t="shared" si="2"/>
        <v>0.91257961353506911</v>
      </c>
      <c r="K26" s="27">
        <f t="shared" si="1"/>
        <v>0.90569295869580591</v>
      </c>
      <c r="L26" s="18"/>
    </row>
    <row r="27" spans="1:12">
      <c r="A27" s="16"/>
      <c r="B27" s="11" t="s">
        <v>11</v>
      </c>
      <c r="C27" s="25">
        <v>250.41666666666666</v>
      </c>
      <c r="D27" s="25">
        <v>256.00066666666663</v>
      </c>
      <c r="E27" s="25">
        <v>261.72900000000004</v>
      </c>
      <c r="F27" s="25">
        <v>267.66966666666667</v>
      </c>
      <c r="G27" s="26">
        <v>273.73833333333329</v>
      </c>
      <c r="H27" s="28">
        <f t="shared" ref="H27:H38" si="5">IF(OR(OR(G27=0,F27=0),G27=""),"",(G27/F27-1)*100)</f>
        <v>2.2672224097114446</v>
      </c>
      <c r="I27" s="27">
        <f t="shared" ref="I27:I38" si="6">IF(OR(OR(G27=0,F27=0),F27=""),"",(F27/E27-1)*100)</f>
        <v>2.2697777726834456</v>
      </c>
      <c r="J27" s="28">
        <f t="shared" si="2"/>
        <v>0.78598411860616757</v>
      </c>
      <c r="K27" s="27">
        <f t="shared" si="1"/>
        <v>0.78068048423230252</v>
      </c>
      <c r="L27" s="18"/>
    </row>
    <row r="28" spans="1:12">
      <c r="A28" s="16"/>
      <c r="B28" s="11" t="s">
        <v>19</v>
      </c>
      <c r="C28" s="25">
        <v>227.21366666666668</v>
      </c>
      <c r="D28" s="25">
        <v>235.67</v>
      </c>
      <c r="E28" s="25">
        <v>244.40266666666665</v>
      </c>
      <c r="F28" s="25">
        <v>253.05233333333331</v>
      </c>
      <c r="G28" s="26">
        <v>259.42933333333332</v>
      </c>
      <c r="H28" s="28">
        <f t="shared" si="5"/>
        <v>2.5200320882241778</v>
      </c>
      <c r="I28" s="27">
        <f t="shared" si="6"/>
        <v>3.5391048651951307</v>
      </c>
      <c r="J28" s="28">
        <f t="shared" si="2"/>
        <v>0.74489872652320899</v>
      </c>
      <c r="K28" s="27">
        <f t="shared" si="1"/>
        <v>0.73804783553900644</v>
      </c>
      <c r="L28" s="18"/>
    </row>
    <row r="29" spans="1:12">
      <c r="A29" s="16"/>
      <c r="B29" s="11" t="s">
        <v>10</v>
      </c>
      <c r="C29" s="25">
        <v>231.82633333333331</v>
      </c>
      <c r="D29" s="25">
        <v>235.63899999999998</v>
      </c>
      <c r="E29" s="25">
        <v>239.57233333333332</v>
      </c>
      <c r="F29" s="25">
        <v>243.49433333333332</v>
      </c>
      <c r="G29" s="26">
        <v>247.42833333333337</v>
      </c>
      <c r="H29" s="28">
        <f t="shared" si="5"/>
        <v>1.6156433483051957</v>
      </c>
      <c r="I29" s="27">
        <f t="shared" si="6"/>
        <v>1.6370838591545755</v>
      </c>
      <c r="J29" s="28">
        <f t="shared" si="2"/>
        <v>0.71044028845013707</v>
      </c>
      <c r="K29" s="27">
        <f t="shared" si="1"/>
        <v>0.71017114647963475</v>
      </c>
      <c r="L29" s="18"/>
    </row>
    <row r="30" spans="1:12">
      <c r="A30" s="16"/>
      <c r="B30" s="11" t="s">
        <v>9</v>
      </c>
      <c r="C30" s="25">
        <v>223.24</v>
      </c>
      <c r="D30" s="25">
        <v>228.37333333333336</v>
      </c>
      <c r="E30" s="25">
        <v>233.57</v>
      </c>
      <c r="F30" s="25">
        <v>238.76400000000001</v>
      </c>
      <c r="G30" s="26">
        <v>243.88566666666665</v>
      </c>
      <c r="H30" s="28">
        <f t="shared" si="5"/>
        <v>2.1450749135827119</v>
      </c>
      <c r="I30" s="27">
        <f t="shared" si="6"/>
        <v>2.2237444877338808</v>
      </c>
      <c r="J30" s="28">
        <f t="shared" si="2"/>
        <v>0.70026823945864702</v>
      </c>
      <c r="K30" s="27">
        <f t="shared" si="1"/>
        <v>0.69637474226531015</v>
      </c>
      <c r="L30" s="18"/>
    </row>
    <row r="31" spans="1:12">
      <c r="A31" s="16"/>
      <c r="B31" s="11" t="s">
        <v>4</v>
      </c>
      <c r="C31" s="25">
        <v>218.69466666666668</v>
      </c>
      <c r="D31" s="25">
        <v>221.06033333333335</v>
      </c>
      <c r="E31" s="25">
        <v>223.33500000000001</v>
      </c>
      <c r="F31" s="25">
        <v>225.47866666666667</v>
      </c>
      <c r="G31" s="26">
        <v>227.40933333333331</v>
      </c>
      <c r="H31" s="28">
        <f t="shared" si="5"/>
        <v>0.85625247621354816</v>
      </c>
      <c r="I31" s="27">
        <f t="shared" si="6"/>
        <v>0.95984358325684749</v>
      </c>
      <c r="J31" s="28">
        <f t="shared" si="2"/>
        <v>0.65295978917634057</v>
      </c>
      <c r="K31" s="27">
        <f t="shared" si="1"/>
        <v>0.65762698055957258</v>
      </c>
      <c r="L31" s="18"/>
    </row>
    <row r="32" spans="1:12">
      <c r="A32" s="16"/>
      <c r="B32" s="11" t="s">
        <v>12</v>
      </c>
      <c r="C32" s="25">
        <v>184.41866666666667</v>
      </c>
      <c r="D32" s="25">
        <v>187.21400000000003</v>
      </c>
      <c r="E32" s="25">
        <v>190.15866666666668</v>
      </c>
      <c r="F32" s="25">
        <v>193.05100000000002</v>
      </c>
      <c r="G32" s="26">
        <v>195.03966666666668</v>
      </c>
      <c r="H32" s="28">
        <f t="shared" si="5"/>
        <v>1.030125027410711</v>
      </c>
      <c r="I32" s="27">
        <f t="shared" si="6"/>
        <v>1.5210105245444083</v>
      </c>
      <c r="J32" s="28">
        <f t="shared" si="2"/>
        <v>0.56001685489758746</v>
      </c>
      <c r="K32" s="27">
        <f t="shared" si="1"/>
        <v>0.56304903741376588</v>
      </c>
      <c r="L32" s="18"/>
    </row>
    <row r="33" spans="1:14">
      <c r="A33" s="16"/>
      <c r="B33" s="11" t="s">
        <v>16</v>
      </c>
      <c r="C33" s="25">
        <v>169.45733333333331</v>
      </c>
      <c r="D33" s="25">
        <v>173.39166666666665</v>
      </c>
      <c r="E33" s="25">
        <v>177.36800000000002</v>
      </c>
      <c r="F33" s="25">
        <v>181.38900000000001</v>
      </c>
      <c r="G33" s="26">
        <v>185.20133333333334</v>
      </c>
      <c r="H33" s="28">
        <f t="shared" si="5"/>
        <v>2.1017445012284863</v>
      </c>
      <c r="I33" s="27">
        <f t="shared" si="6"/>
        <v>2.2670380226421871</v>
      </c>
      <c r="J33" s="28">
        <f t="shared" si="2"/>
        <v>0.53176807563678352</v>
      </c>
      <c r="K33" s="27">
        <f t="shared" si="1"/>
        <v>0.52903586019987248</v>
      </c>
      <c r="L33" s="18"/>
    </row>
    <row r="34" spans="1:14">
      <c r="A34" s="16"/>
      <c r="B34" s="11" t="s">
        <v>18</v>
      </c>
      <c r="C34" s="25">
        <v>116.34733333333334</v>
      </c>
      <c r="D34" s="25">
        <v>119.48099999999999</v>
      </c>
      <c r="E34" s="25">
        <v>122.61866666666667</v>
      </c>
      <c r="F34" s="25">
        <v>125.827</v>
      </c>
      <c r="G34" s="26">
        <v>128.852</v>
      </c>
      <c r="H34" s="28">
        <f t="shared" si="5"/>
        <v>2.404094510717103</v>
      </c>
      <c r="I34" s="27">
        <f t="shared" si="6"/>
        <v>2.6165129833413125</v>
      </c>
      <c r="J34" s="28">
        <f t="shared" si="2"/>
        <v>0.3699723908500524</v>
      </c>
      <c r="K34" s="27">
        <f t="shared" si="1"/>
        <v>0.36698474097861145</v>
      </c>
      <c r="L34" s="18"/>
    </row>
    <row r="35" spans="1:14">
      <c r="A35" s="16"/>
      <c r="B35" s="11" t="s">
        <v>14</v>
      </c>
      <c r="C35" s="25">
        <v>100.01966666666665</v>
      </c>
      <c r="D35" s="25">
        <v>105.32166666666667</v>
      </c>
      <c r="E35" s="25">
        <v>110.67533333333334</v>
      </c>
      <c r="F35" s="25">
        <v>116.03366666666666</v>
      </c>
      <c r="G35" s="26">
        <v>121.97466666666666</v>
      </c>
      <c r="H35" s="28">
        <f t="shared" si="5"/>
        <v>5.1200657280501938</v>
      </c>
      <c r="I35" s="27">
        <f t="shared" si="6"/>
        <v>4.841488317179965</v>
      </c>
      <c r="J35" s="28">
        <f t="shared" si="2"/>
        <v>0.35022552269118723</v>
      </c>
      <c r="K35" s="27">
        <f t="shared" si="1"/>
        <v>0.33842168299701342</v>
      </c>
      <c r="L35" s="18"/>
    </row>
    <row r="36" spans="1:14">
      <c r="A36" s="16"/>
      <c r="B36" s="11" t="s">
        <v>7</v>
      </c>
      <c r="C36" s="25">
        <v>91.65333333333335</v>
      </c>
      <c r="D36" s="25">
        <v>94.159666666666666</v>
      </c>
      <c r="E36" s="25">
        <v>96.731333333333339</v>
      </c>
      <c r="F36" s="25">
        <v>99.373333333333335</v>
      </c>
      <c r="G36" s="26">
        <v>102.194</v>
      </c>
      <c r="H36" s="28">
        <f t="shared" si="5"/>
        <v>2.8384543136991791</v>
      </c>
      <c r="I36" s="27">
        <f t="shared" si="6"/>
        <v>2.7312763186006617</v>
      </c>
      <c r="J36" s="28">
        <f t="shared" si="2"/>
        <v>0.29342934925752223</v>
      </c>
      <c r="K36" s="27">
        <f t="shared" si="1"/>
        <v>0.28983045764036769</v>
      </c>
      <c r="L36" s="18"/>
    </row>
    <row r="37" spans="1:14">
      <c r="A37" s="16"/>
      <c r="B37" s="11" t="s">
        <v>13</v>
      </c>
      <c r="C37" s="25">
        <v>68.633333333333326</v>
      </c>
      <c r="D37" s="25">
        <v>69.712666666666664</v>
      </c>
      <c r="E37" s="25">
        <v>70.794666666666672</v>
      </c>
      <c r="F37" s="25">
        <v>71.677333333333323</v>
      </c>
      <c r="G37" s="26">
        <v>72.059000000000012</v>
      </c>
      <c r="H37" s="28">
        <f t="shared" si="5"/>
        <v>0.53247888686338563</v>
      </c>
      <c r="I37" s="27">
        <f t="shared" si="6"/>
        <v>1.2467982522223586</v>
      </c>
      <c r="J37" s="28">
        <f t="shared" si="2"/>
        <v>0.20690280719169227</v>
      </c>
      <c r="K37" s="27">
        <f t="shared" si="1"/>
        <v>0.20905280748464891</v>
      </c>
      <c r="L37" s="18"/>
    </row>
    <row r="38" spans="1:14">
      <c r="A38" s="16"/>
      <c r="B38" s="11" t="s">
        <v>15</v>
      </c>
      <c r="C38" s="25">
        <v>38.312666666666665</v>
      </c>
      <c r="D38" s="25">
        <v>38.855333333333334</v>
      </c>
      <c r="E38" s="25">
        <v>39.395000000000003</v>
      </c>
      <c r="F38" s="25">
        <v>39.887333333333338</v>
      </c>
      <c r="G38" s="26">
        <v>40.362333333333339</v>
      </c>
      <c r="H38" s="28">
        <f t="shared" si="5"/>
        <v>1.190854239441097</v>
      </c>
      <c r="I38" s="27">
        <f t="shared" si="6"/>
        <v>1.2497355840419777</v>
      </c>
      <c r="J38" s="28">
        <f t="shared" si="2"/>
        <v>0.1158922559496174</v>
      </c>
      <c r="K38" s="27">
        <f t="shared" si="1"/>
        <v>0.11633467134765089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80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0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0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5" t="s">
        <v>34</v>
      </c>
      <c r="D7" s="195"/>
      <c r="E7" s="195"/>
      <c r="F7" s="195"/>
      <c r="G7" s="195"/>
      <c r="H7" s="195"/>
      <c r="I7" s="195"/>
      <c r="J7" s="195"/>
      <c r="K7" s="195"/>
      <c r="L7" s="18"/>
      <c r="M7" s="16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28</v>
      </c>
      <c r="C13" s="26">
        <v>18853.693000000003</v>
      </c>
      <c r="D13" s="26">
        <v>19507.914333333334</v>
      </c>
      <c r="E13" s="26">
        <v>19689.923999999999</v>
      </c>
      <c r="F13" s="26">
        <v>21148.279666666665</v>
      </c>
      <c r="G13" s="26">
        <v>22019.124666666667</v>
      </c>
      <c r="H13" s="28">
        <f t="shared" ref="H13:H38" si="0">IF(OR(OR(G13=0,F13=0),G13=""),"",(G13/F13-1)*100)</f>
        <v>4.1178053899703304</v>
      </c>
      <c r="I13" s="27">
        <f>IF(OR(OR(G13=0,F13=0),F13=""),"",(F13/E13-1)*100)</f>
        <v>7.4066089166553661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31</v>
      </c>
      <c r="C14" s="25">
        <f>C13-SUM(C15:C38)</f>
        <v>8779.4476666666706</v>
      </c>
      <c r="D14" s="25">
        <f t="shared" ref="D14:G14" si="3">D13-SUM(D15:D38)</f>
        <v>8920.4390000000003</v>
      </c>
      <c r="E14" s="25">
        <f t="shared" si="3"/>
        <v>8845.5056666666624</v>
      </c>
      <c r="F14" s="25">
        <f t="shared" si="3"/>
        <v>9784.5206666666654</v>
      </c>
      <c r="G14" s="26">
        <f t="shared" si="3"/>
        <v>10181.022666666664</v>
      </c>
      <c r="H14" s="28">
        <f t="shared" si="0"/>
        <v>4.0523395423015307</v>
      </c>
      <c r="I14" s="27">
        <f>IF(OR(OR(G14=0,F14=0),F14=""),"",(F14/E14-1)*100)</f>
        <v>10.615730014605941</v>
      </c>
      <c r="J14" s="28">
        <f t="shared" si="1"/>
        <v>46.237181635467358</v>
      </c>
      <c r="K14" s="27">
        <f t="shared" si="2"/>
        <v>46.266272344075141</v>
      </c>
      <c r="L14" s="18"/>
      <c r="M14" s="16"/>
    </row>
    <row r="15" spans="1:15">
      <c r="A15" s="16"/>
      <c r="B15" s="12" t="s">
        <v>5</v>
      </c>
      <c r="C15" s="109">
        <v>3491.5429999999997</v>
      </c>
      <c r="D15" s="109">
        <v>3591.8153333333335</v>
      </c>
      <c r="E15" s="109">
        <v>3755.1380000000004</v>
      </c>
      <c r="F15" s="109">
        <v>3870.7919999999999</v>
      </c>
      <c r="G15" s="109">
        <v>4112.8446666666669</v>
      </c>
      <c r="H15" s="50">
        <f t="shared" si="0"/>
        <v>6.2533111225471893</v>
      </c>
      <c r="I15" s="36">
        <f t="shared" ref="I15:I38" si="4">IF(OR(OR(G15=0,F15=0),F15=""),"",(F15/E15-1)*100)</f>
        <v>3.0798868110838873</v>
      </c>
      <c r="J15" s="50">
        <f t="shared" si="1"/>
        <v>18.678511198462115</v>
      </c>
      <c r="K15" s="36">
        <f t="shared" si="2"/>
        <v>18.303105789266798</v>
      </c>
      <c r="L15" s="18"/>
      <c r="M15" s="16"/>
      <c r="N15" s="23" t="s">
        <v>5</v>
      </c>
      <c r="O15" s="34">
        <f>J15</f>
        <v>18.678511198462115</v>
      </c>
    </row>
    <row r="16" spans="1:15">
      <c r="A16" s="16"/>
      <c r="B16" s="11" t="s">
        <v>25</v>
      </c>
      <c r="C16" s="55">
        <v>1473.6463333333331</v>
      </c>
      <c r="D16" s="55">
        <v>1626.3963333333334</v>
      </c>
      <c r="E16" s="55">
        <v>1665.4203333333335</v>
      </c>
      <c r="F16" s="55">
        <v>1735.171</v>
      </c>
      <c r="G16" s="56">
        <v>1822.7330000000002</v>
      </c>
      <c r="H16" s="28">
        <f t="shared" si="0"/>
        <v>5.0463037936895105</v>
      </c>
      <c r="I16" s="27">
        <f t="shared" si="4"/>
        <v>4.1881719149579943</v>
      </c>
      <c r="J16" s="28">
        <f t="shared" si="1"/>
        <v>8.2779539495469514</v>
      </c>
      <c r="K16" s="27">
        <f t="shared" si="2"/>
        <v>8.2047855775944214</v>
      </c>
      <c r="L16" s="18"/>
      <c r="M16" s="16"/>
      <c r="N16" s="23" t="s">
        <v>40</v>
      </c>
      <c r="O16" s="34">
        <f>100-O15</f>
        <v>81.321488801537882</v>
      </c>
    </row>
    <row r="17" spans="1:13">
      <c r="A17" s="16"/>
      <c r="B17" s="11" t="s">
        <v>26</v>
      </c>
      <c r="C17" s="25">
        <v>1116.1136666666669</v>
      </c>
      <c r="D17" s="25">
        <v>1167.2470000000001</v>
      </c>
      <c r="E17" s="25">
        <v>1180.7676666666666</v>
      </c>
      <c r="F17" s="25">
        <v>1257.076</v>
      </c>
      <c r="G17" s="26">
        <v>1247.5166666666667</v>
      </c>
      <c r="H17" s="28">
        <f t="shared" si="0"/>
        <v>-0.76044195683740989</v>
      </c>
      <c r="I17" s="27">
        <f t="shared" si="4"/>
        <v>6.4626035660981129</v>
      </c>
      <c r="J17" s="28">
        <f t="shared" si="1"/>
        <v>5.6656051752829288</v>
      </c>
      <c r="K17" s="27">
        <f t="shared" si="2"/>
        <v>5.9441052407745882</v>
      </c>
      <c r="L17" s="18"/>
      <c r="M17" s="16"/>
    </row>
    <row r="18" spans="1:13">
      <c r="A18" s="16"/>
      <c r="B18" s="11" t="s">
        <v>27</v>
      </c>
      <c r="C18" s="25">
        <v>728.55766666666659</v>
      </c>
      <c r="D18" s="25">
        <v>717.63633333333337</v>
      </c>
      <c r="E18" s="25">
        <v>717.87233333333336</v>
      </c>
      <c r="F18" s="25">
        <v>765.505</v>
      </c>
      <c r="G18" s="26">
        <v>820.40033333333338</v>
      </c>
      <c r="H18" s="28">
        <f t="shared" si="0"/>
        <v>7.1711266854342481</v>
      </c>
      <c r="I18" s="27">
        <f t="shared" si="4"/>
        <v>6.6352559438377368</v>
      </c>
      <c r="J18" s="28">
        <f t="shared" si="1"/>
        <v>3.7258535284796523</v>
      </c>
      <c r="K18" s="27">
        <f t="shared" si="2"/>
        <v>3.6197034088147029</v>
      </c>
      <c r="L18" s="18"/>
      <c r="M18" s="16"/>
    </row>
    <row r="19" spans="1:13">
      <c r="A19" s="16"/>
      <c r="B19" s="11" t="s">
        <v>21</v>
      </c>
      <c r="C19" s="25">
        <v>436.08266666666668</v>
      </c>
      <c r="D19" s="25">
        <v>488.20800000000003</v>
      </c>
      <c r="E19" s="25">
        <v>515.03300000000002</v>
      </c>
      <c r="F19" s="25">
        <v>550.77333333333343</v>
      </c>
      <c r="G19" s="26">
        <v>573.74466666666672</v>
      </c>
      <c r="H19" s="28">
        <f t="shared" si="0"/>
        <v>4.1707417449404316</v>
      </c>
      <c r="I19" s="27">
        <f t="shared" si="4"/>
        <v>6.9394258879204695</v>
      </c>
      <c r="J19" s="28">
        <f t="shared" si="1"/>
        <v>2.6056651903843471</v>
      </c>
      <c r="K19" s="27">
        <f t="shared" si="2"/>
        <v>2.6043410717773283</v>
      </c>
      <c r="L19" s="18"/>
      <c r="M19" s="16"/>
    </row>
    <row r="20" spans="1:13">
      <c r="A20" s="16"/>
      <c r="B20" s="11" t="s">
        <v>6</v>
      </c>
      <c r="C20" s="25">
        <v>370.51099999999997</v>
      </c>
      <c r="D20" s="25">
        <v>391.20133333333337</v>
      </c>
      <c r="E20" s="25">
        <v>355.92200000000003</v>
      </c>
      <c r="F20" s="25">
        <v>387.12300000000005</v>
      </c>
      <c r="G20" s="26">
        <v>391.62833333333333</v>
      </c>
      <c r="H20" s="28">
        <f t="shared" si="0"/>
        <v>1.1637989304002394</v>
      </c>
      <c r="I20" s="27">
        <f t="shared" si="4"/>
        <v>8.7662465371626475</v>
      </c>
      <c r="J20" s="28">
        <f t="shared" si="1"/>
        <v>1.7785826605822994</v>
      </c>
      <c r="K20" s="27">
        <f t="shared" si="2"/>
        <v>1.8305176879714362</v>
      </c>
      <c r="L20" s="18"/>
      <c r="M20" s="16"/>
    </row>
    <row r="21" spans="1:13">
      <c r="A21" s="16"/>
      <c r="B21" s="11" t="s">
        <v>22</v>
      </c>
      <c r="C21" s="25">
        <v>321.11700000000002</v>
      </c>
      <c r="D21" s="25">
        <v>353.88400000000001</v>
      </c>
      <c r="E21" s="25">
        <v>352.31966666666659</v>
      </c>
      <c r="F21" s="25">
        <v>357.39333333333326</v>
      </c>
      <c r="G21" s="26">
        <v>369.65100000000001</v>
      </c>
      <c r="H21" s="28">
        <f t="shared" si="0"/>
        <v>3.429741274785969</v>
      </c>
      <c r="I21" s="27">
        <f t="shared" si="4"/>
        <v>1.4400747805733305</v>
      </c>
      <c r="J21" s="28">
        <f t="shared" si="1"/>
        <v>1.6787724561984556</v>
      </c>
      <c r="K21" s="27">
        <f t="shared" si="2"/>
        <v>1.6899404536277567</v>
      </c>
      <c r="L21" s="18"/>
      <c r="M21" s="16"/>
    </row>
    <row r="22" spans="1:13">
      <c r="A22" s="16"/>
      <c r="B22" s="11" t="s">
        <v>24</v>
      </c>
      <c r="C22" s="25">
        <v>268.87300000000005</v>
      </c>
      <c r="D22" s="25">
        <v>274.416</v>
      </c>
      <c r="E22" s="25">
        <v>283.31599999999997</v>
      </c>
      <c r="F22" s="25">
        <v>305.88666666666671</v>
      </c>
      <c r="G22" s="26">
        <v>312.32633333333331</v>
      </c>
      <c r="H22" s="28">
        <f t="shared" si="0"/>
        <v>2.10524595165964</v>
      </c>
      <c r="I22" s="27">
        <f t="shared" si="4"/>
        <v>7.9666050158362811</v>
      </c>
      <c r="J22" s="28">
        <f t="shared" si="1"/>
        <v>1.4184321041887011</v>
      </c>
      <c r="K22" s="27">
        <f t="shared" si="2"/>
        <v>1.4463903044974236</v>
      </c>
      <c r="L22" s="18"/>
      <c r="M22" s="16"/>
    </row>
    <row r="23" spans="1:13">
      <c r="A23" s="16"/>
      <c r="B23" s="11" t="s">
        <v>8</v>
      </c>
      <c r="C23" s="25">
        <v>244.03633333333332</v>
      </c>
      <c r="D23" s="25">
        <v>254.33066666666664</v>
      </c>
      <c r="E23" s="25">
        <v>262.48433333333332</v>
      </c>
      <c r="F23" s="25">
        <v>264.96033333333332</v>
      </c>
      <c r="G23" s="26">
        <v>264.44700000000006</v>
      </c>
      <c r="H23" s="28">
        <f t="shared" si="0"/>
        <v>-0.19373969185322304</v>
      </c>
      <c r="I23" s="27">
        <f t="shared" si="4"/>
        <v>0.94329439344316146</v>
      </c>
      <c r="J23" s="28">
        <f t="shared" si="1"/>
        <v>1.2009877958515278</v>
      </c>
      <c r="K23" s="27">
        <f t="shared" si="2"/>
        <v>1.2528694414371515</v>
      </c>
      <c r="L23" s="18"/>
      <c r="M23" s="16"/>
    </row>
    <row r="24" spans="1:13">
      <c r="A24" s="16"/>
      <c r="B24" s="11" t="s">
        <v>20</v>
      </c>
      <c r="C24" s="25">
        <v>179.78666666666666</v>
      </c>
      <c r="D24" s="25">
        <v>185.55333333333331</v>
      </c>
      <c r="E24" s="25">
        <v>194.59933333333333</v>
      </c>
      <c r="F24" s="25">
        <v>208.39133333333334</v>
      </c>
      <c r="G24" s="26">
        <v>205.285</v>
      </c>
      <c r="H24" s="28">
        <f t="shared" si="0"/>
        <v>-1.4906250099972151</v>
      </c>
      <c r="I24" s="27">
        <f t="shared" si="4"/>
        <v>7.0873829646555864</v>
      </c>
      <c r="J24" s="28">
        <f t="shared" si="1"/>
        <v>0.93230318238203047</v>
      </c>
      <c r="K24" s="27">
        <f t="shared" si="2"/>
        <v>0.98538196306243286</v>
      </c>
      <c r="L24" s="18"/>
      <c r="M24" s="16"/>
    </row>
    <row r="25" spans="1:13">
      <c r="A25" s="16"/>
      <c r="B25" s="11" t="s">
        <v>17</v>
      </c>
      <c r="C25" s="25">
        <v>158.09700000000001</v>
      </c>
      <c r="D25" s="25">
        <v>172.58833333333334</v>
      </c>
      <c r="E25" s="25">
        <v>184.2</v>
      </c>
      <c r="F25" s="25">
        <v>188.75966666666667</v>
      </c>
      <c r="G25" s="26">
        <v>193.79366666666667</v>
      </c>
      <c r="H25" s="28">
        <f t="shared" si="0"/>
        <v>2.6668832854476188</v>
      </c>
      <c r="I25" s="27">
        <f t="shared" si="4"/>
        <v>2.4753890698516301</v>
      </c>
      <c r="J25" s="28">
        <f t="shared" si="1"/>
        <v>0.88011521620583943</v>
      </c>
      <c r="K25" s="27">
        <f t="shared" si="2"/>
        <v>0.89255329342076206</v>
      </c>
      <c r="L25" s="18"/>
      <c r="M25" s="16"/>
    </row>
    <row r="26" spans="1:13">
      <c r="A26" s="16"/>
      <c r="B26" s="11" t="s">
        <v>23</v>
      </c>
      <c r="C26" s="25">
        <v>178.28733333333335</v>
      </c>
      <c r="D26" s="25">
        <v>181.51333333333332</v>
      </c>
      <c r="E26" s="25">
        <v>178.20899999999997</v>
      </c>
      <c r="F26" s="25">
        <v>193.09566666666663</v>
      </c>
      <c r="G26" s="26">
        <v>192.06900000000005</v>
      </c>
      <c r="H26" s="28">
        <f t="shared" si="0"/>
        <v>-0.53168809243082649</v>
      </c>
      <c r="I26" s="27">
        <f t="shared" si="4"/>
        <v>8.353487571708861</v>
      </c>
      <c r="J26" s="28">
        <f t="shared" si="1"/>
        <v>0.8722826311563644</v>
      </c>
      <c r="K26" s="27">
        <f t="shared" si="2"/>
        <v>0.91305614314822336</v>
      </c>
      <c r="L26" s="18"/>
      <c r="M26" s="16"/>
    </row>
    <row r="27" spans="1:13">
      <c r="A27" s="16"/>
      <c r="B27" s="11" t="s">
        <v>11</v>
      </c>
      <c r="C27" s="25">
        <v>160.03800000000001</v>
      </c>
      <c r="D27" s="25">
        <v>161.78700000000001</v>
      </c>
      <c r="E27" s="25">
        <v>161.64466666666667</v>
      </c>
      <c r="F27" s="25">
        <v>178.99833333333333</v>
      </c>
      <c r="G27" s="26">
        <v>182.29166666666666</v>
      </c>
      <c r="H27" s="28">
        <f t="shared" si="0"/>
        <v>1.8398681551969664</v>
      </c>
      <c r="I27" s="27">
        <f t="shared" si="4"/>
        <v>10.735687743074319</v>
      </c>
      <c r="J27" s="28">
        <f t="shared" si="1"/>
        <v>0.82787880729258168</v>
      </c>
      <c r="K27" s="27">
        <f t="shared" si="2"/>
        <v>0.84639666277662085</v>
      </c>
      <c r="L27" s="18"/>
      <c r="M27" s="16"/>
    </row>
    <row r="28" spans="1:13">
      <c r="A28" s="16"/>
      <c r="B28" s="11" t="s">
        <v>9</v>
      </c>
      <c r="C28" s="25">
        <v>137.86066666666667</v>
      </c>
      <c r="D28" s="25">
        <v>147.01900000000001</v>
      </c>
      <c r="E28" s="25">
        <v>158.07633333333334</v>
      </c>
      <c r="F28" s="25">
        <v>165.39866666666666</v>
      </c>
      <c r="G28" s="26">
        <v>169.13333333333333</v>
      </c>
      <c r="H28" s="28">
        <f t="shared" si="0"/>
        <v>2.2579787019645581</v>
      </c>
      <c r="I28" s="27">
        <f t="shared" si="4"/>
        <v>4.632150290260606</v>
      </c>
      <c r="J28" s="28">
        <f t="shared" si="1"/>
        <v>0.76812014961418229</v>
      </c>
      <c r="K28" s="27">
        <f t="shared" si="2"/>
        <v>0.78209040770045934</v>
      </c>
      <c r="L28" s="18"/>
      <c r="M28" s="16"/>
    </row>
    <row r="29" spans="1:13">
      <c r="A29" s="16"/>
      <c r="B29" s="11" t="s">
        <v>19</v>
      </c>
      <c r="C29" s="25">
        <v>124.551</v>
      </c>
      <c r="D29" s="25">
        <v>135.11366666666666</v>
      </c>
      <c r="E29" s="25">
        <v>132.97333333333333</v>
      </c>
      <c r="F29" s="25">
        <v>161.16033333333334</v>
      </c>
      <c r="G29" s="26">
        <v>166.39333333333335</v>
      </c>
      <c r="H29" s="28">
        <f t="shared" si="0"/>
        <v>3.247076927531789</v>
      </c>
      <c r="I29" s="27">
        <f t="shared" si="4"/>
        <v>21.197483204652578</v>
      </c>
      <c r="J29" s="28">
        <f t="shared" si="1"/>
        <v>0.75567642153016867</v>
      </c>
      <c r="K29" s="27">
        <f t="shared" si="2"/>
        <v>0.76204937646701265</v>
      </c>
      <c r="L29" s="18"/>
      <c r="M29" s="16"/>
    </row>
    <row r="30" spans="1:13">
      <c r="A30" s="16"/>
      <c r="B30" s="11" t="s">
        <v>10</v>
      </c>
      <c r="C30" s="25">
        <v>131.19033333333334</v>
      </c>
      <c r="D30" s="25">
        <v>143.58733333333333</v>
      </c>
      <c r="E30" s="25">
        <v>154.56733333333332</v>
      </c>
      <c r="F30" s="25">
        <v>155.03266666666664</v>
      </c>
      <c r="G30" s="26">
        <v>158.99466666666666</v>
      </c>
      <c r="H30" s="28">
        <f t="shared" si="0"/>
        <v>2.5555904347041025</v>
      </c>
      <c r="I30" s="27">
        <f t="shared" si="4"/>
        <v>0.30105541921319201</v>
      </c>
      <c r="J30" s="28">
        <f t="shared" si="1"/>
        <v>0.72207532803226482</v>
      </c>
      <c r="K30" s="27">
        <f t="shared" si="2"/>
        <v>0.73307460044149531</v>
      </c>
      <c r="L30" s="18"/>
      <c r="M30" s="16"/>
    </row>
    <row r="31" spans="1:13">
      <c r="A31" s="16"/>
      <c r="B31" s="11" t="s">
        <v>4</v>
      </c>
      <c r="C31" s="25">
        <v>127.92</v>
      </c>
      <c r="D31" s="25">
        <v>125.69166666666666</v>
      </c>
      <c r="E31" s="25">
        <v>128.94800000000001</v>
      </c>
      <c r="F31" s="25">
        <v>132.81266666666667</v>
      </c>
      <c r="G31" s="26">
        <v>139.13466666666667</v>
      </c>
      <c r="H31" s="28">
        <f t="shared" si="0"/>
        <v>4.7600881442031229</v>
      </c>
      <c r="I31" s="27">
        <f t="shared" si="4"/>
        <v>2.9970737558292271</v>
      </c>
      <c r="J31" s="28">
        <f t="shared" si="1"/>
        <v>0.63188100695616523</v>
      </c>
      <c r="K31" s="27">
        <f t="shared" si="2"/>
        <v>0.62800695262226147</v>
      </c>
      <c r="L31" s="18"/>
      <c r="M31" s="16"/>
    </row>
    <row r="32" spans="1:13">
      <c r="A32" s="16"/>
      <c r="B32" s="11" t="s">
        <v>12</v>
      </c>
      <c r="C32" s="25">
        <v>102.52033333333334</v>
      </c>
      <c r="D32" s="25">
        <v>115.35033333333332</v>
      </c>
      <c r="E32" s="25">
        <v>110.60733333333333</v>
      </c>
      <c r="F32" s="25">
        <v>111.51233333333334</v>
      </c>
      <c r="G32" s="26">
        <v>115.17399999999999</v>
      </c>
      <c r="H32" s="28">
        <f t="shared" si="0"/>
        <v>3.2836427659720613</v>
      </c>
      <c r="I32" s="27">
        <f t="shared" si="4"/>
        <v>0.818209763065747</v>
      </c>
      <c r="J32" s="28">
        <f t="shared" si="1"/>
        <v>0.52306348114897816</v>
      </c>
      <c r="K32" s="27">
        <f t="shared" si="2"/>
        <v>0.52728796427397362</v>
      </c>
      <c r="L32" s="18"/>
      <c r="M32" s="16"/>
    </row>
    <row r="33" spans="1:14">
      <c r="A33" s="16"/>
      <c r="B33" s="11" t="s">
        <v>16</v>
      </c>
      <c r="C33" s="25">
        <v>92.086000000000013</v>
      </c>
      <c r="D33" s="25">
        <v>105.89466666666668</v>
      </c>
      <c r="E33" s="25">
        <v>102.242</v>
      </c>
      <c r="F33" s="25">
        <v>101.52066666666667</v>
      </c>
      <c r="G33" s="26">
        <v>112.77933333333333</v>
      </c>
      <c r="H33" s="28">
        <f t="shared" si="0"/>
        <v>11.090024362855511</v>
      </c>
      <c r="I33" s="27">
        <f t="shared" si="4"/>
        <v>-0.70551567196781573</v>
      </c>
      <c r="J33" s="28">
        <f t="shared" si="1"/>
        <v>0.51218808667749949</v>
      </c>
      <c r="K33" s="27">
        <f t="shared" si="2"/>
        <v>0.48004219854667779</v>
      </c>
      <c r="L33" s="18"/>
      <c r="M33" s="16"/>
    </row>
    <row r="34" spans="1:14">
      <c r="A34" s="16"/>
      <c r="B34" s="11" t="s">
        <v>18</v>
      </c>
      <c r="C34" s="25">
        <v>64.208333333333329</v>
      </c>
      <c r="D34" s="25">
        <v>70.355999999999995</v>
      </c>
      <c r="E34" s="25">
        <v>74.149000000000001</v>
      </c>
      <c r="F34" s="25">
        <v>75.72</v>
      </c>
      <c r="G34" s="26">
        <v>79.682000000000002</v>
      </c>
      <c r="H34" s="28">
        <f t="shared" si="0"/>
        <v>5.2324352879028035</v>
      </c>
      <c r="I34" s="27">
        <f t="shared" si="4"/>
        <v>2.118706927942382</v>
      </c>
      <c r="J34" s="28">
        <f t="shared" si="1"/>
        <v>0.36187632890159999</v>
      </c>
      <c r="K34" s="27">
        <f t="shared" si="2"/>
        <v>0.35804330751000879</v>
      </c>
      <c r="L34" s="18"/>
      <c r="M34" s="16"/>
    </row>
    <row r="35" spans="1:14">
      <c r="A35" s="16"/>
      <c r="B35" s="11" t="s">
        <v>14</v>
      </c>
      <c r="C35" s="25">
        <v>54.158666666666669</v>
      </c>
      <c r="D35" s="25">
        <v>61.585666666666668</v>
      </c>
      <c r="E35" s="25">
        <v>62.3</v>
      </c>
      <c r="F35" s="25">
        <v>74.125</v>
      </c>
      <c r="G35" s="26">
        <v>79.344666666666669</v>
      </c>
      <c r="H35" s="28">
        <f t="shared" si="0"/>
        <v>7.0417088251826909</v>
      </c>
      <c r="I35" s="27">
        <f t="shared" si="4"/>
        <v>18.980738362760839</v>
      </c>
      <c r="J35" s="28">
        <f t="shared" si="1"/>
        <v>0.36034432734186495</v>
      </c>
      <c r="K35" s="27">
        <f t="shared" si="2"/>
        <v>0.35050132288932123</v>
      </c>
      <c r="L35" s="18"/>
      <c r="M35" s="16"/>
    </row>
    <row r="36" spans="1:14">
      <c r="A36" s="16"/>
      <c r="B36" s="11" t="s">
        <v>7</v>
      </c>
      <c r="C36" s="25">
        <v>52.166333333333334</v>
      </c>
      <c r="D36" s="25">
        <v>57.29933333333333</v>
      </c>
      <c r="E36" s="25">
        <v>53.922000000000004</v>
      </c>
      <c r="F36" s="25">
        <v>55.643333333333338</v>
      </c>
      <c r="G36" s="26">
        <v>60.396333333333331</v>
      </c>
      <c r="H36" s="28">
        <f t="shared" si="0"/>
        <v>8.5419037920086094</v>
      </c>
      <c r="I36" s="27">
        <f t="shared" si="4"/>
        <v>3.1922653709679505</v>
      </c>
      <c r="J36" s="28">
        <f t="shared" si="1"/>
        <v>0.27429034644943651</v>
      </c>
      <c r="K36" s="27">
        <f t="shared" si="2"/>
        <v>0.26311044780175108</v>
      </c>
      <c r="L36" s="18"/>
      <c r="M36" s="16"/>
    </row>
    <row r="37" spans="1:14">
      <c r="A37" s="16"/>
      <c r="B37" s="11" t="s">
        <v>13</v>
      </c>
      <c r="C37" s="25">
        <v>37.701999999999998</v>
      </c>
      <c r="D37" s="25">
        <v>34.696999999999996</v>
      </c>
      <c r="E37" s="25">
        <v>35.265000000000001</v>
      </c>
      <c r="F37" s="25">
        <v>40.815333333333335</v>
      </c>
      <c r="G37" s="26">
        <v>42.744999999999997</v>
      </c>
      <c r="H37" s="28">
        <f t="shared" si="0"/>
        <v>4.7277983764271392</v>
      </c>
      <c r="I37" s="27">
        <f t="shared" si="4"/>
        <v>15.738929060919716</v>
      </c>
      <c r="J37" s="28">
        <f t="shared" si="1"/>
        <v>0.19412669961721457</v>
      </c>
      <c r="K37" s="27">
        <f t="shared" si="2"/>
        <v>0.19299599767287615</v>
      </c>
      <c r="L37" s="18"/>
      <c r="M37" s="16"/>
    </row>
    <row r="38" spans="1:14">
      <c r="A38" s="16"/>
      <c r="B38" s="11" t="s">
        <v>15</v>
      </c>
      <c r="C38" s="25">
        <v>23.191999999999997</v>
      </c>
      <c r="D38" s="25">
        <v>24.303666666666668</v>
      </c>
      <c r="E38" s="25">
        <v>24.441666666666666</v>
      </c>
      <c r="F38" s="25">
        <v>26.092333333333332</v>
      </c>
      <c r="G38" s="26">
        <v>25.593333333333334</v>
      </c>
      <c r="H38" s="28">
        <f t="shared" si="0"/>
        <v>-1.912439158373469</v>
      </c>
      <c r="I38" s="27">
        <f t="shared" si="4"/>
        <v>6.7534947153085501</v>
      </c>
      <c r="J38" s="28">
        <f t="shared" si="1"/>
        <v>0.11623229224946181</v>
      </c>
      <c r="K38" s="27">
        <f t="shared" si="2"/>
        <v>0.1233780418293756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35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16524.952999999998</v>
      </c>
      <c r="D13" s="26">
        <v>17453.870333333336</v>
      </c>
      <c r="E13" s="26">
        <v>17571.737999999998</v>
      </c>
      <c r="F13" s="26">
        <v>18654.713999999996</v>
      </c>
      <c r="G13" s="26">
        <v>19678.711666666666</v>
      </c>
      <c r="H13" s="28">
        <f t="shared" ref="H13:H38" si="0">IF(OR(OR(G13=0,F13=0),G13=""),"",(G13/F13-1)*100)</f>
        <v>5.4892166487605865</v>
      </c>
      <c r="I13" s="27">
        <f>IF(OR(OR(G13=0,F13=0),F13=""),"",(F13/E13-1)*100)</f>
        <v>6.1631695168685052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7772.9276666666647</v>
      </c>
      <c r="D14" s="25">
        <f t="shared" ref="D14:F14" si="3">D13-SUM(D15:D38)</f>
        <v>8024.1496666666699</v>
      </c>
      <c r="E14" s="25">
        <f t="shared" si="3"/>
        <v>7976.4456666666647</v>
      </c>
      <c r="F14" s="25">
        <f t="shared" si="3"/>
        <v>8749.8236666666617</v>
      </c>
      <c r="G14" s="26">
        <f>G13-SUM(G15:G38)</f>
        <v>9227.5709999999999</v>
      </c>
      <c r="H14" s="28">
        <f t="shared" si="0"/>
        <v>5.4600795574128558</v>
      </c>
      <c r="I14" s="27">
        <f>IF(OR(OR(G14=0,F14=0),F14=""),"",(F14/E14-1)*100)</f>
        <v>9.6957721812350748</v>
      </c>
      <c r="J14" s="28">
        <f t="shared" si="1"/>
        <v>46.891133709888024</v>
      </c>
      <c r="K14" s="27">
        <f t="shared" si="2"/>
        <v>46.904089050449464</v>
      </c>
      <c r="L14" s="18"/>
    </row>
    <row r="15" spans="1:15">
      <c r="A15" s="16"/>
      <c r="B15" s="12" t="s">
        <v>5</v>
      </c>
      <c r="C15" s="109">
        <v>3099.0156666666667</v>
      </c>
      <c r="D15" s="109">
        <v>3231.627</v>
      </c>
      <c r="E15" s="109">
        <v>3374.5343333333331</v>
      </c>
      <c r="F15" s="109">
        <v>3434.2446666666669</v>
      </c>
      <c r="G15" s="109">
        <v>3736.9126666666671</v>
      </c>
      <c r="H15" s="50">
        <f t="shared" si="0"/>
        <v>8.8132334582257563</v>
      </c>
      <c r="I15" s="36">
        <f t="shared" ref="I15:I38" si="4">IF(OR(OR(G15=0,F15=0),F15=""),"",(F15/E15-1)*100)</f>
        <v>1.7694392006482484</v>
      </c>
      <c r="J15" s="50">
        <f t="shared" si="1"/>
        <v>18.989620509540472</v>
      </c>
      <c r="K15" s="36">
        <f t="shared" si="2"/>
        <v>18.409527300534695</v>
      </c>
      <c r="L15" s="18"/>
      <c r="N15" s="34">
        <f>G15-F15</f>
        <v>302.66800000000012</v>
      </c>
      <c r="O15" s="34">
        <f>J15</f>
        <v>18.989620509540472</v>
      </c>
    </row>
    <row r="16" spans="1:15">
      <c r="A16" s="16"/>
      <c r="B16" s="11" t="s">
        <v>25</v>
      </c>
      <c r="C16" s="55">
        <v>1288.4190000000001</v>
      </c>
      <c r="D16" s="55">
        <v>1445.7169999999999</v>
      </c>
      <c r="E16" s="55">
        <v>1452.1493333333335</v>
      </c>
      <c r="F16" s="55">
        <v>1479.1276666666665</v>
      </c>
      <c r="G16" s="56">
        <v>1582.9659999999997</v>
      </c>
      <c r="H16" s="28">
        <f t="shared" si="0"/>
        <v>7.0202414350981179</v>
      </c>
      <c r="I16" s="27">
        <f t="shared" si="4"/>
        <v>1.8578208669080665</v>
      </c>
      <c r="J16" s="28">
        <f t="shared" si="1"/>
        <v>8.0440530193922744</v>
      </c>
      <c r="K16" s="27">
        <f t="shared" si="2"/>
        <v>7.9289753070814522</v>
      </c>
      <c r="L16" s="18"/>
      <c r="N16" s="23" t="s">
        <v>40</v>
      </c>
      <c r="O16" s="34">
        <f>100-O15</f>
        <v>81.010379490459528</v>
      </c>
    </row>
    <row r="17" spans="1:12">
      <c r="A17" s="16"/>
      <c r="B17" s="11" t="s">
        <v>26</v>
      </c>
      <c r="C17" s="25">
        <v>982.21266666666668</v>
      </c>
      <c r="D17" s="25">
        <v>1038.4286666666667</v>
      </c>
      <c r="E17" s="25">
        <v>1035.7316666666666</v>
      </c>
      <c r="F17" s="25">
        <v>1083.067</v>
      </c>
      <c r="G17" s="26">
        <v>1083.7380000000001</v>
      </c>
      <c r="H17" s="28">
        <f t="shared" si="0"/>
        <v>6.1953692615501765E-2</v>
      </c>
      <c r="I17" s="27">
        <f t="shared" si="4"/>
        <v>4.5702313501405634</v>
      </c>
      <c r="J17" s="28">
        <f t="shared" si="1"/>
        <v>5.5071593016717646</v>
      </c>
      <c r="K17" s="27">
        <f t="shared" si="2"/>
        <v>5.8058622608741155</v>
      </c>
      <c r="L17" s="18"/>
    </row>
    <row r="18" spans="1:12">
      <c r="A18" s="16"/>
      <c r="B18" s="11" t="s">
        <v>27</v>
      </c>
      <c r="C18" s="25">
        <v>615.57433333333336</v>
      </c>
      <c r="D18" s="25">
        <v>640.21033333333332</v>
      </c>
      <c r="E18" s="25">
        <v>639.47</v>
      </c>
      <c r="F18" s="25">
        <v>683.45133333333331</v>
      </c>
      <c r="G18" s="26">
        <v>737.61766666666665</v>
      </c>
      <c r="H18" s="28">
        <f t="shared" si="0"/>
        <v>7.9254119044808835</v>
      </c>
      <c r="I18" s="27">
        <f t="shared" si="4"/>
        <v>6.8777789940627887</v>
      </c>
      <c r="J18" s="28">
        <f t="shared" si="1"/>
        <v>3.7483026285511407</v>
      </c>
      <c r="K18" s="27">
        <f t="shared" si="2"/>
        <v>3.6636923693031878</v>
      </c>
      <c r="L18" s="18"/>
    </row>
    <row r="19" spans="1:12">
      <c r="A19" s="16"/>
      <c r="B19" s="11" t="s">
        <v>21</v>
      </c>
      <c r="C19" s="25">
        <v>381.81366666666668</v>
      </c>
      <c r="D19" s="25">
        <v>449.33699999999999</v>
      </c>
      <c r="E19" s="25">
        <v>473.35866666666669</v>
      </c>
      <c r="F19" s="25">
        <v>500.76866666666666</v>
      </c>
      <c r="G19" s="26">
        <v>509.75</v>
      </c>
      <c r="H19" s="28">
        <f t="shared" si="0"/>
        <v>1.7935094448135125</v>
      </c>
      <c r="I19" s="27">
        <f t="shared" si="4"/>
        <v>5.7905351544565109</v>
      </c>
      <c r="J19" s="28">
        <f t="shared" si="1"/>
        <v>2.5903626651710856</v>
      </c>
      <c r="K19" s="27">
        <f t="shared" si="2"/>
        <v>2.6844081697884339</v>
      </c>
      <c r="L19" s="18"/>
    </row>
    <row r="20" spans="1:12">
      <c r="A20" s="16"/>
      <c r="B20" s="11" t="s">
        <v>6</v>
      </c>
      <c r="C20" s="25">
        <v>311.12466666666666</v>
      </c>
      <c r="D20" s="25">
        <v>342.74833333333339</v>
      </c>
      <c r="E20" s="25">
        <v>317.80500000000001</v>
      </c>
      <c r="F20" s="25">
        <v>335.91166666666669</v>
      </c>
      <c r="G20" s="26">
        <v>350.61433333333326</v>
      </c>
      <c r="H20" s="28">
        <f t="shared" si="0"/>
        <v>4.3769443355643922</v>
      </c>
      <c r="I20" s="27">
        <f t="shared" si="4"/>
        <v>5.6974140327139766</v>
      </c>
      <c r="J20" s="28">
        <f t="shared" si="1"/>
        <v>1.7816935339686444</v>
      </c>
      <c r="K20" s="27">
        <f t="shared" si="2"/>
        <v>1.8006797995759505</v>
      </c>
      <c r="L20" s="18"/>
    </row>
    <row r="21" spans="1:12">
      <c r="A21" s="16"/>
      <c r="B21" s="11" t="s">
        <v>22</v>
      </c>
      <c r="C21" s="25">
        <v>288.25700000000001</v>
      </c>
      <c r="D21" s="25">
        <v>323.85966666666667</v>
      </c>
      <c r="E21" s="25">
        <v>322.49033333333335</v>
      </c>
      <c r="F21" s="25">
        <v>317.17133333333334</v>
      </c>
      <c r="G21" s="26">
        <v>318.01633333333331</v>
      </c>
      <c r="H21" s="28">
        <f t="shared" si="0"/>
        <v>0.26641751986833384</v>
      </c>
      <c r="I21" s="27">
        <f t="shared" si="4"/>
        <v>-1.6493517635153943</v>
      </c>
      <c r="J21" s="28">
        <f t="shared" si="1"/>
        <v>1.6160424458681111</v>
      </c>
      <c r="K21" s="27">
        <f t="shared" si="2"/>
        <v>1.7002208306883364</v>
      </c>
      <c r="L21" s="18"/>
    </row>
    <row r="22" spans="1:12">
      <c r="A22" s="16"/>
      <c r="B22" s="11" t="s">
        <v>24</v>
      </c>
      <c r="C22" s="25">
        <v>232.44966666666664</v>
      </c>
      <c r="D22" s="25">
        <v>239.35533333333333</v>
      </c>
      <c r="E22" s="25">
        <v>248.76066666666665</v>
      </c>
      <c r="F22" s="25">
        <v>238.79100000000003</v>
      </c>
      <c r="G22" s="26">
        <v>250.976</v>
      </c>
      <c r="H22" s="28">
        <f t="shared" si="0"/>
        <v>5.102788631062305</v>
      </c>
      <c r="I22" s="27">
        <f t="shared" si="4"/>
        <v>-4.0077343417099565</v>
      </c>
      <c r="J22" s="28">
        <f t="shared" si="1"/>
        <v>1.2753680436566521</v>
      </c>
      <c r="K22" s="27">
        <f t="shared" si="2"/>
        <v>1.2800571480216747</v>
      </c>
      <c r="L22" s="18"/>
    </row>
    <row r="23" spans="1:12">
      <c r="A23" s="16"/>
      <c r="B23" s="11" t="s">
        <v>8</v>
      </c>
      <c r="C23" s="25">
        <v>196.726</v>
      </c>
      <c r="D23" s="25">
        <v>218.93233333333333</v>
      </c>
      <c r="E23" s="25">
        <v>212.36966666666663</v>
      </c>
      <c r="F23" s="25">
        <v>221.46</v>
      </c>
      <c r="G23" s="26">
        <v>213.26233333333334</v>
      </c>
      <c r="H23" s="28">
        <f t="shared" si="0"/>
        <v>-3.7016466480026433</v>
      </c>
      <c r="I23" s="27">
        <f t="shared" si="4"/>
        <v>4.2804292515095765</v>
      </c>
      <c r="J23" s="28">
        <f t="shared" si="1"/>
        <v>1.0837210125628991</v>
      </c>
      <c r="K23" s="27">
        <f t="shared" si="2"/>
        <v>1.187153016658417</v>
      </c>
      <c r="L23" s="18"/>
    </row>
    <row r="24" spans="1:12">
      <c r="A24" s="16"/>
      <c r="B24" s="11" t="s">
        <v>20</v>
      </c>
      <c r="C24" s="25">
        <v>159.27000000000001</v>
      </c>
      <c r="D24" s="25">
        <v>166.87899999999999</v>
      </c>
      <c r="E24" s="25">
        <v>174.75900000000001</v>
      </c>
      <c r="F24" s="25">
        <v>187.75366666666665</v>
      </c>
      <c r="G24" s="26">
        <v>181.28433333333336</v>
      </c>
      <c r="H24" s="28">
        <f t="shared" si="0"/>
        <v>-3.4456495301467438</v>
      </c>
      <c r="I24" s="27">
        <f t="shared" si="4"/>
        <v>7.4357639186918068</v>
      </c>
      <c r="J24" s="28">
        <f t="shared" si="1"/>
        <v>0.92122053721843433</v>
      </c>
      <c r="K24" s="27">
        <f t="shared" si="2"/>
        <v>1.0064676771065302</v>
      </c>
      <c r="L24" s="18"/>
    </row>
    <row r="25" spans="1:12">
      <c r="A25" s="16"/>
      <c r="B25" s="11" t="s">
        <v>17</v>
      </c>
      <c r="C25" s="25">
        <v>132.952</v>
      </c>
      <c r="D25" s="25">
        <v>153.66800000000001</v>
      </c>
      <c r="E25" s="25">
        <v>155.80233333333334</v>
      </c>
      <c r="F25" s="25">
        <v>169.88866666666667</v>
      </c>
      <c r="G25" s="26">
        <v>174.58166666666671</v>
      </c>
      <c r="H25" s="28">
        <f t="shared" si="0"/>
        <v>2.7623973347251196</v>
      </c>
      <c r="I25" s="27">
        <f t="shared" si="4"/>
        <v>9.0411568504536799</v>
      </c>
      <c r="J25" s="28">
        <f t="shared" si="1"/>
        <v>0.88716004189637443</v>
      </c>
      <c r="K25" s="27">
        <f t="shared" si="2"/>
        <v>0.91070099850722297</v>
      </c>
      <c r="L25" s="18"/>
    </row>
    <row r="26" spans="1:12">
      <c r="A26" s="16"/>
      <c r="B26" s="11" t="s">
        <v>23</v>
      </c>
      <c r="C26" s="25">
        <v>150.53366666666668</v>
      </c>
      <c r="D26" s="25">
        <v>158.00900000000001</v>
      </c>
      <c r="E26" s="25">
        <v>152.34766666666667</v>
      </c>
      <c r="F26" s="25">
        <v>161.86500000000001</v>
      </c>
      <c r="G26" s="26">
        <v>161.05833333333331</v>
      </c>
      <c r="H26" s="28">
        <f t="shared" si="0"/>
        <v>-0.49835768490205101</v>
      </c>
      <c r="I26" s="27">
        <f t="shared" si="4"/>
        <v>6.2471146040963266</v>
      </c>
      <c r="J26" s="28">
        <f t="shared" si="1"/>
        <v>0.81843941850190549</v>
      </c>
      <c r="K26" s="27">
        <f t="shared" si="2"/>
        <v>0.86768952877004735</v>
      </c>
      <c r="L26" s="18"/>
    </row>
    <row r="27" spans="1:12">
      <c r="A27" s="16"/>
      <c r="B27" s="11" t="s">
        <v>11</v>
      </c>
      <c r="C27" s="25">
        <v>137.17100000000002</v>
      </c>
      <c r="D27" s="25">
        <v>139.03733333333332</v>
      </c>
      <c r="E27" s="25">
        <v>140.83266666666665</v>
      </c>
      <c r="F27" s="25">
        <v>147.68333333333334</v>
      </c>
      <c r="G27" s="26">
        <v>154.161</v>
      </c>
      <c r="H27" s="28">
        <f t="shared" si="0"/>
        <v>4.386186660647784</v>
      </c>
      <c r="I27" s="27">
        <f t="shared" si="4"/>
        <v>4.8644017249785954</v>
      </c>
      <c r="J27" s="28">
        <f t="shared" si="1"/>
        <v>0.78338969852955309</v>
      </c>
      <c r="K27" s="27">
        <f t="shared" si="2"/>
        <v>0.79166763603737555</v>
      </c>
      <c r="L27" s="18"/>
    </row>
    <row r="28" spans="1:12">
      <c r="A28" s="16"/>
      <c r="B28" s="11" t="s">
        <v>19</v>
      </c>
      <c r="C28" s="25">
        <v>90.638666666666666</v>
      </c>
      <c r="D28" s="25">
        <v>117.54066666666665</v>
      </c>
      <c r="E28" s="25">
        <v>117.91199999999999</v>
      </c>
      <c r="F28" s="25">
        <v>142.86566666666667</v>
      </c>
      <c r="G28" s="26">
        <v>146.47066666666669</v>
      </c>
      <c r="H28" s="28">
        <f t="shared" si="0"/>
        <v>2.5233494401500911</v>
      </c>
      <c r="I28" s="27">
        <f t="shared" si="4"/>
        <v>21.162957685957906</v>
      </c>
      <c r="J28" s="28">
        <f t="shared" si="1"/>
        <v>0.74431024320951922</v>
      </c>
      <c r="K28" s="27">
        <f t="shared" si="2"/>
        <v>0.76584217086719586</v>
      </c>
      <c r="L28" s="18"/>
    </row>
    <row r="29" spans="1:12">
      <c r="A29" s="16"/>
      <c r="B29" s="11" t="s">
        <v>9</v>
      </c>
      <c r="C29" s="25">
        <v>120.03766666666667</v>
      </c>
      <c r="D29" s="25">
        <v>129.816</v>
      </c>
      <c r="E29" s="25">
        <v>138.01766666666666</v>
      </c>
      <c r="F29" s="25">
        <v>137.71099999999998</v>
      </c>
      <c r="G29" s="26">
        <v>144.93133333333333</v>
      </c>
      <c r="H29" s="28">
        <f t="shared" si="0"/>
        <v>5.2431057310841966</v>
      </c>
      <c r="I29" s="27">
        <f t="shared" si="4"/>
        <v>-0.22219377712515698</v>
      </c>
      <c r="J29" s="28">
        <f t="shared" si="1"/>
        <v>0.73648791540977399</v>
      </c>
      <c r="K29" s="27">
        <f t="shared" si="2"/>
        <v>0.73821019180460246</v>
      </c>
      <c r="L29" s="18"/>
    </row>
    <row r="30" spans="1:12">
      <c r="A30" s="16"/>
      <c r="B30" s="11" t="s">
        <v>10</v>
      </c>
      <c r="C30" s="25">
        <v>111.39</v>
      </c>
      <c r="D30" s="25">
        <v>124.64866666666667</v>
      </c>
      <c r="E30" s="25">
        <v>133.48366666666666</v>
      </c>
      <c r="F30" s="25">
        <v>134.28833333333333</v>
      </c>
      <c r="G30" s="26">
        <v>139.96199999999999</v>
      </c>
      <c r="H30" s="28">
        <f t="shared" si="0"/>
        <v>4.2249885197274573</v>
      </c>
      <c r="I30" s="27">
        <f t="shared" si="4"/>
        <v>0.60282032008909248</v>
      </c>
      <c r="J30" s="28">
        <f t="shared" si="1"/>
        <v>0.71123558478209992</v>
      </c>
      <c r="K30" s="27">
        <f t="shared" si="2"/>
        <v>0.71986272924545158</v>
      </c>
      <c r="L30" s="18"/>
    </row>
    <row r="31" spans="1:12">
      <c r="A31" s="16"/>
      <c r="B31" s="11" t="s">
        <v>4</v>
      </c>
      <c r="C31" s="25">
        <v>104.13433333333332</v>
      </c>
      <c r="D31" s="25">
        <v>109.23733333333332</v>
      </c>
      <c r="E31" s="25">
        <v>109.44233333333334</v>
      </c>
      <c r="F31" s="25">
        <v>108.69033333333333</v>
      </c>
      <c r="G31" s="26">
        <v>116.18066666666668</v>
      </c>
      <c r="H31" s="28">
        <f t="shared" si="0"/>
        <v>6.8914438879876139</v>
      </c>
      <c r="I31" s="27">
        <f t="shared" si="4"/>
        <v>-0.68711985307331469</v>
      </c>
      <c r="J31" s="28">
        <f t="shared" si="1"/>
        <v>0.59038756517512547</v>
      </c>
      <c r="K31" s="27">
        <f t="shared" si="2"/>
        <v>0.58264272147690577</v>
      </c>
      <c r="L31" s="18"/>
    </row>
    <row r="32" spans="1:12">
      <c r="A32" s="16"/>
      <c r="B32" s="11" t="s">
        <v>16</v>
      </c>
      <c r="C32" s="25">
        <v>76.028000000000006</v>
      </c>
      <c r="D32" s="25">
        <v>93.109666666666669</v>
      </c>
      <c r="E32" s="25">
        <v>90.88133333333333</v>
      </c>
      <c r="F32" s="25">
        <v>90.110333333333344</v>
      </c>
      <c r="G32" s="26">
        <v>99.084333333333333</v>
      </c>
      <c r="H32" s="28">
        <f t="shared" si="0"/>
        <v>9.9589022346678657</v>
      </c>
      <c r="I32" s="27">
        <f t="shared" si="4"/>
        <v>-0.84835903229117937</v>
      </c>
      <c r="J32" s="28">
        <f t="shared" si="1"/>
        <v>0.50351026536544108</v>
      </c>
      <c r="K32" s="27">
        <f t="shared" si="2"/>
        <v>0.48304323150348677</v>
      </c>
      <c r="L32" s="18"/>
    </row>
    <row r="33" spans="1:14">
      <c r="A33" s="16"/>
      <c r="B33" s="11" t="s">
        <v>12</v>
      </c>
      <c r="C33" s="25">
        <v>86.727999999999994</v>
      </c>
      <c r="D33" s="25">
        <v>94.926000000000002</v>
      </c>
      <c r="E33" s="25">
        <v>87.927999999999997</v>
      </c>
      <c r="F33" s="25">
        <v>92.520666666666671</v>
      </c>
      <c r="G33" s="26">
        <v>95.771333333333345</v>
      </c>
      <c r="H33" s="28">
        <f t="shared" si="0"/>
        <v>3.5134492473753776</v>
      </c>
      <c r="I33" s="27">
        <f t="shared" si="4"/>
        <v>5.2232129317926868</v>
      </c>
      <c r="J33" s="28">
        <f t="shared" si="1"/>
        <v>0.48667481365438309</v>
      </c>
      <c r="K33" s="27">
        <f t="shared" si="2"/>
        <v>0.49596400495159931</v>
      </c>
      <c r="L33" s="18"/>
    </row>
    <row r="34" spans="1:14">
      <c r="A34" s="16"/>
      <c r="B34" s="11" t="s">
        <v>14</v>
      </c>
      <c r="C34" s="25">
        <v>41.760333333333335</v>
      </c>
      <c r="D34" s="25">
        <v>52.352666666666664</v>
      </c>
      <c r="E34" s="25">
        <v>51.873333333333335</v>
      </c>
      <c r="F34" s="25">
        <v>65.186333333333337</v>
      </c>
      <c r="G34" s="26">
        <v>70.862000000000009</v>
      </c>
      <c r="H34" s="28">
        <f t="shared" si="0"/>
        <v>8.7068352773331803</v>
      </c>
      <c r="I34" s="27">
        <f t="shared" si="4"/>
        <v>25.664439018121076</v>
      </c>
      <c r="J34" s="28">
        <f t="shared" si="1"/>
        <v>0.36009471148475425</v>
      </c>
      <c r="K34" s="27">
        <f t="shared" si="2"/>
        <v>0.34943625151976787</v>
      </c>
      <c r="L34" s="18"/>
    </row>
    <row r="35" spans="1:14">
      <c r="A35" s="16"/>
      <c r="B35" s="11" t="s">
        <v>18</v>
      </c>
      <c r="C35" s="25">
        <v>52.706333333333333</v>
      </c>
      <c r="D35" s="25">
        <v>62.403999999999996</v>
      </c>
      <c r="E35" s="25">
        <v>65.963000000000008</v>
      </c>
      <c r="F35" s="25">
        <v>66.38133333333333</v>
      </c>
      <c r="G35" s="26">
        <v>70.824333333333342</v>
      </c>
      <c r="H35" s="28">
        <f t="shared" si="0"/>
        <v>6.6931466677379259</v>
      </c>
      <c r="I35" s="27">
        <f t="shared" si="4"/>
        <v>0.63419391679171433</v>
      </c>
      <c r="J35" s="28">
        <f t="shared" si="1"/>
        <v>0.35990330329043396</v>
      </c>
      <c r="K35" s="27">
        <f t="shared" si="2"/>
        <v>0.35584213906111528</v>
      </c>
      <c r="L35" s="18"/>
    </row>
    <row r="36" spans="1:14">
      <c r="A36" s="16"/>
      <c r="B36" s="11" t="s">
        <v>7</v>
      </c>
      <c r="C36" s="25">
        <v>44.564999999999998</v>
      </c>
      <c r="D36" s="25">
        <v>50.168333333333329</v>
      </c>
      <c r="E36" s="25">
        <v>48.288333333333334</v>
      </c>
      <c r="F36" s="25">
        <v>49.321333333333335</v>
      </c>
      <c r="G36" s="26">
        <v>52.942666666666668</v>
      </c>
      <c r="H36" s="28">
        <f t="shared" si="0"/>
        <v>7.3423265118542247</v>
      </c>
      <c r="I36" s="27">
        <f t="shared" si="4"/>
        <v>2.1392330790736214</v>
      </c>
      <c r="J36" s="28">
        <f t="shared" si="1"/>
        <v>0.2690352273230624</v>
      </c>
      <c r="K36" s="27">
        <f t="shared" si="2"/>
        <v>0.26439072361727628</v>
      </c>
      <c r="L36" s="18"/>
    </row>
    <row r="37" spans="1:14">
      <c r="A37" s="16"/>
      <c r="B37" s="11" t="s">
        <v>13</v>
      </c>
      <c r="C37" s="25">
        <v>27.96</v>
      </c>
      <c r="D37" s="25">
        <v>26.203999999999997</v>
      </c>
      <c r="E37" s="25">
        <v>28.788333333333338</v>
      </c>
      <c r="F37" s="25">
        <v>32.852666666666664</v>
      </c>
      <c r="G37" s="26">
        <v>35.55866666666666</v>
      </c>
      <c r="H37" s="28">
        <f t="shared" si="0"/>
        <v>8.236774285192471</v>
      </c>
      <c r="I37" s="27">
        <f t="shared" si="4"/>
        <v>14.117987610721915</v>
      </c>
      <c r="J37" s="28">
        <f t="shared" si="1"/>
        <v>0.18069611094967514</v>
      </c>
      <c r="K37" s="27">
        <f t="shared" si="2"/>
        <v>0.17610919506279576</v>
      </c>
      <c r="L37" s="18"/>
    </row>
    <row r="38" spans="1:14">
      <c r="A38" s="16"/>
      <c r="B38" s="11" t="s">
        <v>15</v>
      </c>
      <c r="C38" s="25">
        <v>20.557666666666666</v>
      </c>
      <c r="D38" s="25">
        <v>21.504333333333335</v>
      </c>
      <c r="E38" s="25">
        <v>22.302999999999997</v>
      </c>
      <c r="F38" s="25">
        <v>23.778333333333336</v>
      </c>
      <c r="G38" s="26">
        <v>23.614000000000004</v>
      </c>
      <c r="H38" s="28">
        <f t="shared" si="0"/>
        <v>-0.69110534800588264</v>
      </c>
      <c r="I38" s="27">
        <f t="shared" si="4"/>
        <v>6.6149546398840409</v>
      </c>
      <c r="J38" s="28">
        <f t="shared" si="1"/>
        <v>0.11999769293840122</v>
      </c>
      <c r="K38" s="27">
        <f t="shared" si="2"/>
        <v>0.12746554749289291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36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2328.7399999999998</v>
      </c>
      <c r="D13" s="26">
        <v>2054.0443333333333</v>
      </c>
      <c r="E13" s="26">
        <v>2118.1856666666667</v>
      </c>
      <c r="F13" s="26">
        <v>2493.5650000000001</v>
      </c>
      <c r="G13" s="26">
        <v>2340.413</v>
      </c>
      <c r="H13" s="28">
        <f t="shared" ref="H13:H38" si="0">IF(OR(OR(G13=0,F13=0),G13=""),"",(G13/F13-1)*100)</f>
        <v>-6.1418892228596427</v>
      </c>
      <c r="I13" s="27">
        <f>IF(OR(OR(G13=0,F13=0),F13=""),"",(F13/E13-1)*100)</f>
        <v>17.721738903278393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1006.5179999999998</v>
      </c>
      <c r="D14" s="25">
        <f t="shared" ref="D14:G14" si="3">D13-SUM(D15:D38)</f>
        <v>896.28833333333318</v>
      </c>
      <c r="E14" s="25">
        <f t="shared" si="3"/>
        <v>869.05899999999974</v>
      </c>
      <c r="F14" s="25">
        <f t="shared" si="3"/>
        <v>1034.6959999999995</v>
      </c>
      <c r="G14" s="26">
        <f t="shared" si="3"/>
        <v>953.45233333333363</v>
      </c>
      <c r="H14" s="28">
        <f t="shared" si="0"/>
        <v>-7.8519358987244487</v>
      </c>
      <c r="I14" s="27">
        <f>IF(OR(OR(G14=0,F14=0),F14=""),"",(F14/E14-1)*100)</f>
        <v>19.059350400835818</v>
      </c>
      <c r="J14" s="28">
        <f t="shared" si="1"/>
        <v>40.738636015666188</v>
      </c>
      <c r="K14" s="27">
        <f t="shared" si="2"/>
        <v>41.494647221949279</v>
      </c>
      <c r="L14" s="18"/>
    </row>
    <row r="15" spans="1:15">
      <c r="A15" s="16"/>
      <c r="B15" s="12" t="s">
        <v>5</v>
      </c>
      <c r="C15" s="109">
        <v>392.52800000000002</v>
      </c>
      <c r="D15" s="109">
        <v>360.18833333333333</v>
      </c>
      <c r="E15" s="109">
        <v>380.60399999999998</v>
      </c>
      <c r="F15" s="109">
        <v>436.54766666666666</v>
      </c>
      <c r="G15" s="109">
        <v>375.93233333333336</v>
      </c>
      <c r="H15" s="50">
        <f t="shared" si="0"/>
        <v>-13.885158016344901</v>
      </c>
      <c r="I15" s="36">
        <f t="shared" ref="I15:I38" si="4">IF(OR(OR(G15=0,F15=0),F15=""),"",(F15/E15-1)*100)</f>
        <v>14.698654419466607</v>
      </c>
      <c r="J15" s="50">
        <f t="shared" si="1"/>
        <v>16.062649341519354</v>
      </c>
      <c r="K15" s="36">
        <f t="shared" si="2"/>
        <v>17.506969606433625</v>
      </c>
      <c r="L15" s="18"/>
      <c r="N15" s="23" t="s">
        <v>5</v>
      </c>
      <c r="O15" s="34">
        <f>J15</f>
        <v>16.062649341519354</v>
      </c>
    </row>
    <row r="16" spans="1:15">
      <c r="A16" s="16"/>
      <c r="B16" s="11" t="s">
        <v>25</v>
      </c>
      <c r="C16" s="55">
        <v>185.22733333333335</v>
      </c>
      <c r="D16" s="55">
        <v>180.679</v>
      </c>
      <c r="E16" s="55">
        <v>213.27100000000004</v>
      </c>
      <c r="F16" s="55">
        <v>256.04366666666664</v>
      </c>
      <c r="G16" s="56">
        <v>239.76733333333334</v>
      </c>
      <c r="H16" s="28">
        <f t="shared" si="0"/>
        <v>-6.3568584004551116</v>
      </c>
      <c r="I16" s="27">
        <f t="shared" si="4"/>
        <v>20.055547480279358</v>
      </c>
      <c r="J16" s="28">
        <f t="shared" si="1"/>
        <v>10.244659097917049</v>
      </c>
      <c r="K16" s="27">
        <f t="shared" si="2"/>
        <v>10.268176954146639</v>
      </c>
      <c r="L16" s="18"/>
      <c r="N16" s="23" t="s">
        <v>40</v>
      </c>
      <c r="O16" s="34">
        <f>100-O15</f>
        <v>83.937350658480653</v>
      </c>
    </row>
    <row r="17" spans="1:12">
      <c r="A17" s="16"/>
      <c r="B17" s="11" t="s">
        <v>26</v>
      </c>
      <c r="C17" s="25">
        <v>133.90099999999998</v>
      </c>
      <c r="D17" s="25">
        <v>128.81866666666664</v>
      </c>
      <c r="E17" s="25">
        <v>145.03633333333335</v>
      </c>
      <c r="F17" s="25">
        <v>174.00899999999999</v>
      </c>
      <c r="G17" s="26">
        <v>163.77800000000002</v>
      </c>
      <c r="H17" s="28">
        <f t="shared" si="0"/>
        <v>-5.8795809412156679</v>
      </c>
      <c r="I17" s="27">
        <f t="shared" si="4"/>
        <v>19.976143908767675</v>
      </c>
      <c r="J17" s="28">
        <f t="shared" si="1"/>
        <v>6.9978247428979428</v>
      </c>
      <c r="K17" s="27">
        <f t="shared" si="2"/>
        <v>6.9783222013462636</v>
      </c>
      <c r="L17" s="18"/>
    </row>
    <row r="18" spans="1:12">
      <c r="A18" s="16"/>
      <c r="B18" s="11" t="s">
        <v>27</v>
      </c>
      <c r="C18" s="25">
        <v>112.98333333333333</v>
      </c>
      <c r="D18" s="25">
        <v>77.425666666666672</v>
      </c>
      <c r="E18" s="25">
        <v>78.402333333333331</v>
      </c>
      <c r="F18" s="25">
        <v>82.053666666666672</v>
      </c>
      <c r="G18" s="26">
        <v>82.782666666666671</v>
      </c>
      <c r="H18" s="28">
        <f t="shared" si="0"/>
        <v>0.88844292962735327</v>
      </c>
      <c r="I18" s="27">
        <f t="shared" si="4"/>
        <v>4.6571743187915349</v>
      </c>
      <c r="J18" s="28">
        <f t="shared" si="1"/>
        <v>3.5370965153016445</v>
      </c>
      <c r="K18" s="27">
        <f t="shared" si="2"/>
        <v>3.2906167140887308</v>
      </c>
      <c r="L18" s="18"/>
    </row>
    <row r="19" spans="1:12">
      <c r="A19" s="16"/>
      <c r="B19" s="11" t="s">
        <v>21</v>
      </c>
      <c r="C19" s="25">
        <v>54.269333333333329</v>
      </c>
      <c r="D19" s="25">
        <v>38.871000000000002</v>
      </c>
      <c r="E19" s="25">
        <v>41.673999999999999</v>
      </c>
      <c r="F19" s="25">
        <v>50.004666666666672</v>
      </c>
      <c r="G19" s="26">
        <v>63.993666666666662</v>
      </c>
      <c r="H19" s="28">
        <f t="shared" si="0"/>
        <v>27.975388963696691</v>
      </c>
      <c r="I19" s="27">
        <f t="shared" si="4"/>
        <v>19.990081745612788</v>
      </c>
      <c r="J19" s="28">
        <f t="shared" si="1"/>
        <v>2.734289489362205</v>
      </c>
      <c r="K19" s="27">
        <f t="shared" si="2"/>
        <v>2.0053484335345848</v>
      </c>
      <c r="L19" s="18"/>
    </row>
    <row r="20" spans="1:12">
      <c r="A20" s="16"/>
      <c r="B20" s="11" t="s">
        <v>24</v>
      </c>
      <c r="C20" s="25">
        <v>36.423333333333325</v>
      </c>
      <c r="D20" s="25">
        <v>35.061</v>
      </c>
      <c r="E20" s="25">
        <v>34.55533333333333</v>
      </c>
      <c r="F20" s="25">
        <v>67.095666666666673</v>
      </c>
      <c r="G20" s="26">
        <v>61.350666666666662</v>
      </c>
      <c r="H20" s="28">
        <f t="shared" si="0"/>
        <v>-8.5624009498874933</v>
      </c>
      <c r="I20" s="27">
        <f t="shared" si="4"/>
        <v>94.168772789535666</v>
      </c>
      <c r="J20" s="28">
        <f t="shared" si="1"/>
        <v>2.6213607028617023</v>
      </c>
      <c r="K20" s="27">
        <f t="shared" si="2"/>
        <v>2.6907526640238646</v>
      </c>
      <c r="L20" s="18"/>
    </row>
    <row r="21" spans="1:12">
      <c r="A21" s="16"/>
      <c r="B21" s="11" t="s">
        <v>22</v>
      </c>
      <c r="C21" s="25">
        <v>32.86</v>
      </c>
      <c r="D21" s="25">
        <v>30.024333333333335</v>
      </c>
      <c r="E21" s="25">
        <v>29.828999999999997</v>
      </c>
      <c r="F21" s="25">
        <v>40.222333333333331</v>
      </c>
      <c r="G21" s="26">
        <v>51.634333333333331</v>
      </c>
      <c r="H21" s="28">
        <f t="shared" si="0"/>
        <v>28.372297314095807</v>
      </c>
      <c r="I21" s="27">
        <f t="shared" si="4"/>
        <v>34.843049828466711</v>
      </c>
      <c r="J21" s="28">
        <f t="shared" si="1"/>
        <v>2.2062060556548491</v>
      </c>
      <c r="K21" s="27">
        <f t="shared" si="2"/>
        <v>1.6130453119663344</v>
      </c>
      <c r="L21" s="18"/>
    </row>
    <row r="22" spans="1:12">
      <c r="A22" s="16"/>
      <c r="B22" s="11" t="s">
        <v>8</v>
      </c>
      <c r="C22" s="25">
        <v>47.31</v>
      </c>
      <c r="D22" s="25">
        <v>35.398333333333333</v>
      </c>
      <c r="E22" s="25">
        <v>50.114000000000004</v>
      </c>
      <c r="F22" s="25">
        <v>43.500333333333337</v>
      </c>
      <c r="G22" s="26">
        <v>51.185000000000002</v>
      </c>
      <c r="H22" s="28">
        <f t="shared" si="0"/>
        <v>17.665765013294909</v>
      </c>
      <c r="I22" s="27">
        <f t="shared" si="4"/>
        <v>-13.197243617884558</v>
      </c>
      <c r="J22" s="28">
        <f t="shared" si="1"/>
        <v>2.1870071649747289</v>
      </c>
      <c r="K22" s="27">
        <f t="shared" si="2"/>
        <v>1.7445036858206358</v>
      </c>
      <c r="L22" s="18"/>
    </row>
    <row r="23" spans="1:12">
      <c r="A23" s="16"/>
      <c r="B23" s="11" t="s">
        <v>6</v>
      </c>
      <c r="C23" s="25">
        <v>59.386666666666663</v>
      </c>
      <c r="D23" s="25">
        <v>48.452666666666666</v>
      </c>
      <c r="E23" s="25">
        <v>38.116999999999997</v>
      </c>
      <c r="F23" s="25">
        <v>51.211333333333336</v>
      </c>
      <c r="G23" s="26">
        <v>41.014000000000003</v>
      </c>
      <c r="H23" s="28">
        <f t="shared" si="0"/>
        <v>-19.912259005168121</v>
      </c>
      <c r="I23" s="27">
        <f t="shared" si="4"/>
        <v>34.353000848265445</v>
      </c>
      <c r="J23" s="28">
        <f t="shared" si="1"/>
        <v>1.7524257470796822</v>
      </c>
      <c r="K23" s="27">
        <f t="shared" si="2"/>
        <v>2.0537396592161561</v>
      </c>
      <c r="L23" s="18"/>
    </row>
    <row r="24" spans="1:12">
      <c r="A24" s="16"/>
      <c r="B24" s="11" t="s">
        <v>23</v>
      </c>
      <c r="C24" s="25">
        <v>27.754000000000001</v>
      </c>
      <c r="D24" s="25">
        <v>23.503666666666664</v>
      </c>
      <c r="E24" s="25">
        <v>25.861000000000001</v>
      </c>
      <c r="F24" s="25">
        <v>31.230666666666664</v>
      </c>
      <c r="G24" s="26">
        <v>31.010666666666669</v>
      </c>
      <c r="H24" s="28">
        <f t="shared" si="0"/>
        <v>-0.70443581095502861</v>
      </c>
      <c r="I24" s="27">
        <f t="shared" si="4"/>
        <v>20.763569338643762</v>
      </c>
      <c r="J24" s="28">
        <f t="shared" si="1"/>
        <v>1.3250083069384193</v>
      </c>
      <c r="K24" s="27">
        <f t="shared" si="2"/>
        <v>1.2524504741872244</v>
      </c>
      <c r="L24" s="18"/>
    </row>
    <row r="25" spans="1:12">
      <c r="A25" s="16"/>
      <c r="B25" s="11" t="s">
        <v>11</v>
      </c>
      <c r="C25" s="25">
        <v>22.867000000000001</v>
      </c>
      <c r="D25" s="25">
        <v>22.749666666666666</v>
      </c>
      <c r="E25" s="25">
        <v>20.812000000000001</v>
      </c>
      <c r="F25" s="25">
        <v>31.315000000000001</v>
      </c>
      <c r="G25" s="26">
        <v>28.130333333333329</v>
      </c>
      <c r="H25" s="28">
        <f t="shared" si="0"/>
        <v>-10.169780190537036</v>
      </c>
      <c r="I25" s="27">
        <f t="shared" si="4"/>
        <v>50.466077263117427</v>
      </c>
      <c r="J25" s="28">
        <f t="shared" si="1"/>
        <v>1.201938860078684</v>
      </c>
      <c r="K25" s="27">
        <f t="shared" si="2"/>
        <v>1.2558325128881742</v>
      </c>
      <c r="L25" s="18"/>
    </row>
    <row r="26" spans="1:12">
      <c r="A26" s="16"/>
      <c r="B26" s="11" t="s">
        <v>9</v>
      </c>
      <c r="C26" s="25">
        <v>17.823333333333334</v>
      </c>
      <c r="D26" s="25">
        <v>17.203333333333333</v>
      </c>
      <c r="E26" s="25">
        <v>20.058333333333334</v>
      </c>
      <c r="F26" s="25">
        <v>27.687333333333331</v>
      </c>
      <c r="G26" s="26">
        <v>24.202333333333332</v>
      </c>
      <c r="H26" s="28">
        <f t="shared" si="0"/>
        <v>-12.586983217355707</v>
      </c>
      <c r="I26" s="27">
        <f t="shared" si="4"/>
        <v>38.03406730369754</v>
      </c>
      <c r="J26" s="28">
        <f t="shared" si="1"/>
        <v>1.0341052341331778</v>
      </c>
      <c r="K26" s="27">
        <f t="shared" si="2"/>
        <v>1.1103513777797382</v>
      </c>
      <c r="L26" s="18"/>
    </row>
    <row r="27" spans="1:12">
      <c r="A27" s="16"/>
      <c r="B27" s="11" t="s">
        <v>20</v>
      </c>
      <c r="C27" s="25">
        <v>20.516999999999999</v>
      </c>
      <c r="D27" s="25">
        <v>18.674333333333333</v>
      </c>
      <c r="E27" s="25">
        <v>19.840666666666664</v>
      </c>
      <c r="F27" s="25">
        <v>20.637666666666664</v>
      </c>
      <c r="G27" s="26">
        <v>24.000666666666671</v>
      </c>
      <c r="H27" s="28">
        <f t="shared" si="0"/>
        <v>16.295446836690218</v>
      </c>
      <c r="I27" s="27">
        <f t="shared" si="4"/>
        <v>4.0170021168643544</v>
      </c>
      <c r="J27" s="28">
        <f t="shared" si="1"/>
        <v>1.025488521327931</v>
      </c>
      <c r="K27" s="27">
        <f t="shared" si="2"/>
        <v>0.82763700431577536</v>
      </c>
      <c r="L27" s="18"/>
    </row>
    <row r="28" spans="1:12">
      <c r="A28" s="16"/>
      <c r="B28" s="11" t="s">
        <v>4</v>
      </c>
      <c r="C28" s="25">
        <v>23.785666666666668</v>
      </c>
      <c r="D28" s="25">
        <v>16.454666666666668</v>
      </c>
      <c r="E28" s="25">
        <v>19.506</v>
      </c>
      <c r="F28" s="25">
        <v>24.122</v>
      </c>
      <c r="G28" s="26">
        <v>22.953999999999997</v>
      </c>
      <c r="H28" s="28">
        <f t="shared" si="0"/>
        <v>-4.842052897769678</v>
      </c>
      <c r="I28" s="27">
        <f t="shared" si="4"/>
        <v>23.66451348303087</v>
      </c>
      <c r="J28" s="28">
        <f t="shared" si="1"/>
        <v>0.98076706974367323</v>
      </c>
      <c r="K28" s="27">
        <f t="shared" si="2"/>
        <v>0.96737001040678705</v>
      </c>
      <c r="L28" s="18"/>
    </row>
    <row r="29" spans="1:12">
      <c r="A29" s="16"/>
      <c r="B29" s="11" t="s">
        <v>19</v>
      </c>
      <c r="C29" s="25">
        <v>33.912666666666667</v>
      </c>
      <c r="D29" s="25">
        <v>17.573333333333334</v>
      </c>
      <c r="E29" s="25">
        <v>15.061666666666667</v>
      </c>
      <c r="F29" s="25">
        <v>18.294666666666668</v>
      </c>
      <c r="G29" s="26">
        <v>19.922666666666668</v>
      </c>
      <c r="H29" s="28">
        <f t="shared" si="0"/>
        <v>8.8987683113475704</v>
      </c>
      <c r="I29" s="27">
        <f t="shared" si="4"/>
        <v>21.465087971672013</v>
      </c>
      <c r="J29" s="28">
        <f t="shared" si="1"/>
        <v>0.85124577015538139</v>
      </c>
      <c r="K29" s="27">
        <f t="shared" si="2"/>
        <v>0.73367514649374155</v>
      </c>
      <c r="L29" s="18"/>
    </row>
    <row r="30" spans="1:12">
      <c r="A30" s="16"/>
      <c r="B30" s="11" t="s">
        <v>12</v>
      </c>
      <c r="C30" s="25">
        <v>15.791666666666666</v>
      </c>
      <c r="D30" s="25">
        <v>20.423999999999999</v>
      </c>
      <c r="E30" s="25">
        <v>22.679000000000002</v>
      </c>
      <c r="F30" s="25">
        <v>18.991333333333333</v>
      </c>
      <c r="G30" s="26">
        <v>19.402999999999999</v>
      </c>
      <c r="H30" s="28">
        <f t="shared" si="0"/>
        <v>2.1676554217713306</v>
      </c>
      <c r="I30" s="27">
        <f t="shared" si="4"/>
        <v>-16.260270147125834</v>
      </c>
      <c r="J30" s="28">
        <f t="shared" si="1"/>
        <v>0.8290417118688026</v>
      </c>
      <c r="K30" s="27">
        <f t="shared" si="2"/>
        <v>0.7616137270668033</v>
      </c>
      <c r="L30" s="18"/>
    </row>
    <row r="31" spans="1:12">
      <c r="A31" s="16"/>
      <c r="B31" s="11" t="s">
        <v>17</v>
      </c>
      <c r="C31" s="25">
        <v>25.145333333333337</v>
      </c>
      <c r="D31" s="25">
        <v>18.920333333333335</v>
      </c>
      <c r="E31" s="25">
        <v>28.397666666666666</v>
      </c>
      <c r="F31" s="25">
        <v>18.870999999999999</v>
      </c>
      <c r="G31" s="26">
        <v>19.211666666666666</v>
      </c>
      <c r="H31" s="28">
        <f t="shared" si="0"/>
        <v>1.8052390793634077</v>
      </c>
      <c r="I31" s="27">
        <f t="shared" si="4"/>
        <v>-33.547357177232875</v>
      </c>
      <c r="J31" s="28">
        <f t="shared" si="1"/>
        <v>0.8208665165791964</v>
      </c>
      <c r="K31" s="27">
        <f t="shared" si="2"/>
        <v>0.75678797224054706</v>
      </c>
      <c r="L31" s="18"/>
    </row>
    <row r="32" spans="1:12">
      <c r="A32" s="16"/>
      <c r="B32" s="11" t="s">
        <v>10</v>
      </c>
      <c r="C32" s="25">
        <v>19.800333333333331</v>
      </c>
      <c r="D32" s="25">
        <v>18.938666666666666</v>
      </c>
      <c r="E32" s="25">
        <v>21.084</v>
      </c>
      <c r="F32" s="25">
        <v>20.744666666666667</v>
      </c>
      <c r="G32" s="26">
        <v>19.03233333333333</v>
      </c>
      <c r="H32" s="28">
        <f t="shared" si="0"/>
        <v>-8.254330430311418</v>
      </c>
      <c r="I32" s="27">
        <f t="shared" si="4"/>
        <v>-1.6094352747739182</v>
      </c>
      <c r="J32" s="28">
        <f t="shared" si="1"/>
        <v>0.81320405130775342</v>
      </c>
      <c r="K32" s="27">
        <f t="shared" si="2"/>
        <v>0.83192804946599208</v>
      </c>
      <c r="L32" s="18"/>
    </row>
    <row r="33" spans="1:14">
      <c r="A33" s="16"/>
      <c r="B33" s="11" t="s">
        <v>16</v>
      </c>
      <c r="C33" s="25">
        <v>16.057666666666666</v>
      </c>
      <c r="D33" s="25">
        <v>12.785</v>
      </c>
      <c r="E33" s="25">
        <v>11.360666666666667</v>
      </c>
      <c r="F33" s="25">
        <v>11.41</v>
      </c>
      <c r="G33" s="26">
        <v>13.695333333333332</v>
      </c>
      <c r="H33" s="28">
        <f t="shared" si="0"/>
        <v>20.029214139643582</v>
      </c>
      <c r="I33" s="27">
        <f t="shared" si="4"/>
        <v>0.43424681650137131</v>
      </c>
      <c r="J33" s="28">
        <f t="shared" si="1"/>
        <v>0.58516737572955424</v>
      </c>
      <c r="K33" s="27">
        <f t="shared" si="2"/>
        <v>0.45757780527076697</v>
      </c>
      <c r="L33" s="18"/>
    </row>
    <row r="34" spans="1:14">
      <c r="A34" s="16"/>
      <c r="B34" s="11" t="s">
        <v>18</v>
      </c>
      <c r="C34" s="25">
        <v>11.502000000000001</v>
      </c>
      <c r="D34" s="25">
        <v>7.9523333333333328</v>
      </c>
      <c r="E34" s="25">
        <v>8.1859999999999999</v>
      </c>
      <c r="F34" s="25">
        <v>9.3386666666666667</v>
      </c>
      <c r="G34" s="26">
        <v>8.8579999999999988</v>
      </c>
      <c r="H34" s="28">
        <f t="shared" si="0"/>
        <v>-5.1470588235294272</v>
      </c>
      <c r="I34" s="27">
        <f t="shared" si="4"/>
        <v>14.080951217525861</v>
      </c>
      <c r="J34" s="28">
        <f t="shared" si="1"/>
        <v>0.37848020840766133</v>
      </c>
      <c r="K34" s="27">
        <f t="shared" si="2"/>
        <v>0.37451065709803699</v>
      </c>
      <c r="L34" s="18"/>
    </row>
    <row r="35" spans="1:14">
      <c r="A35" s="16"/>
      <c r="B35" s="11" t="s">
        <v>14</v>
      </c>
      <c r="C35" s="25">
        <v>12.398333333333333</v>
      </c>
      <c r="D35" s="25">
        <v>9.2329999999999988</v>
      </c>
      <c r="E35" s="25">
        <v>10.426333333333334</v>
      </c>
      <c r="F35" s="25">
        <v>8.9386666666666663</v>
      </c>
      <c r="G35" s="26">
        <v>8.4826666666666668</v>
      </c>
      <c r="H35" s="28">
        <f t="shared" si="0"/>
        <v>-5.101431980906912</v>
      </c>
      <c r="I35" s="27">
        <f t="shared" si="4"/>
        <v>-14.268358962882456</v>
      </c>
      <c r="J35" s="28">
        <f t="shared" si="1"/>
        <v>0.3624431528395487</v>
      </c>
      <c r="K35" s="27">
        <f t="shared" si="2"/>
        <v>0.35846936681685321</v>
      </c>
      <c r="L35" s="18"/>
    </row>
    <row r="36" spans="1:14">
      <c r="A36" s="16"/>
      <c r="B36" s="11" t="s">
        <v>7</v>
      </c>
      <c r="C36" s="25">
        <v>7.6013333333333328</v>
      </c>
      <c r="D36" s="25">
        <v>7.1316666666666668</v>
      </c>
      <c r="E36" s="25">
        <v>5.6336666666666675</v>
      </c>
      <c r="F36" s="25">
        <v>6.3223333333333329</v>
      </c>
      <c r="G36" s="26">
        <v>7.4536666666666669</v>
      </c>
      <c r="H36" s="28">
        <f t="shared" si="0"/>
        <v>17.894237359624633</v>
      </c>
      <c r="I36" s="27">
        <f t="shared" si="4"/>
        <v>12.224128749778096</v>
      </c>
      <c r="J36" s="28">
        <f t="shared" si="1"/>
        <v>0.31847655378203193</v>
      </c>
      <c r="K36" s="27">
        <f t="shared" si="2"/>
        <v>0.25354596063601037</v>
      </c>
      <c r="L36" s="18"/>
    </row>
    <row r="37" spans="1:14">
      <c r="A37" s="16"/>
      <c r="B37" s="11" t="s">
        <v>13</v>
      </c>
      <c r="C37" s="25">
        <v>9.7423333333333328</v>
      </c>
      <c r="D37" s="25">
        <v>8.4936666666666678</v>
      </c>
      <c r="E37" s="25">
        <v>6.4769999999999994</v>
      </c>
      <c r="F37" s="25">
        <v>7.9626666666666672</v>
      </c>
      <c r="G37" s="26">
        <v>7.1859999999999999</v>
      </c>
      <c r="H37" s="28">
        <f t="shared" si="0"/>
        <v>-9.7538513060951182</v>
      </c>
      <c r="I37" s="27">
        <f t="shared" si="4"/>
        <v>22.937573979723137</v>
      </c>
      <c r="J37" s="28">
        <f t="shared" si="1"/>
        <v>0.30703982587688583</v>
      </c>
      <c r="K37" s="27">
        <f t="shared" si="2"/>
        <v>0.31932861853076489</v>
      </c>
      <c r="L37" s="18"/>
    </row>
    <row r="38" spans="1:14">
      <c r="A38" s="16"/>
      <c r="B38" s="11" t="s">
        <v>15</v>
      </c>
      <c r="C38" s="25">
        <v>2.6343333333333336</v>
      </c>
      <c r="D38" s="25">
        <v>2.7993333333333332</v>
      </c>
      <c r="E38" s="25">
        <v>2.1396666666666668</v>
      </c>
      <c r="F38" s="25">
        <v>2.3140000000000001</v>
      </c>
      <c r="G38" s="26">
        <v>1.9793333333333332</v>
      </c>
      <c r="H38" s="28">
        <f t="shared" si="0"/>
        <v>-14.462690867185257</v>
      </c>
      <c r="I38" s="27">
        <f t="shared" si="4"/>
        <v>8.1476865555382361</v>
      </c>
      <c r="J38" s="28">
        <f t="shared" si="1"/>
        <v>8.4571967995961964E-2</v>
      </c>
      <c r="K38" s="27">
        <f t="shared" si="2"/>
        <v>9.2798864276648088E-2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99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2061.6859999999997</v>
      </c>
      <c r="D13" s="26">
        <v>1851.7773333333334</v>
      </c>
      <c r="E13" s="26">
        <v>1966.93</v>
      </c>
      <c r="F13" s="26">
        <v>2319.4536666666668</v>
      </c>
      <c r="G13" s="26">
        <v>2153.3676666666665</v>
      </c>
      <c r="H13" s="28">
        <f t="shared" ref="H13:H38" si="0">IF(OR(OR(G13=0,F13=0),G13=""),"",(G13/F13-1)*100)</f>
        <v>-7.1605655412244396</v>
      </c>
      <c r="I13" s="27">
        <f>IF(OR(OR(G13=0,F13=0),F13=""),"",(F13/E13-1)*100)</f>
        <v>17.92253240667776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840.02766666666639</v>
      </c>
      <c r="D14" s="25">
        <f t="shared" ref="D14:F14" si="3">D13-SUM(D15:D38)</f>
        <v>779.59199999999987</v>
      </c>
      <c r="E14" s="25">
        <f t="shared" si="3"/>
        <v>779.42566666666653</v>
      </c>
      <c r="F14" s="25">
        <f t="shared" si="3"/>
        <v>939.22633333333329</v>
      </c>
      <c r="G14" s="26">
        <f>G13-SUM(G15:G38)</f>
        <v>852.7226666666661</v>
      </c>
      <c r="H14" s="28">
        <f t="shared" si="0"/>
        <v>-9.2100980984704641</v>
      </c>
      <c r="I14" s="27">
        <f>IF(OR(OR(G14=0,F14=0),F14=""),"",(F14/E14-1)*100)</f>
        <v>20.502361354108189</v>
      </c>
      <c r="J14" s="28">
        <f t="shared" si="1"/>
        <v>39.599492453912859</v>
      </c>
      <c r="K14" s="27">
        <f t="shared" si="2"/>
        <v>40.493429415346512</v>
      </c>
      <c r="L14" s="18"/>
    </row>
    <row r="15" spans="1:15">
      <c r="A15" s="16"/>
      <c r="B15" s="12" t="s">
        <v>5</v>
      </c>
      <c r="C15" s="109">
        <v>364.98099999999999</v>
      </c>
      <c r="D15" s="109">
        <v>334.76499999999999</v>
      </c>
      <c r="E15" s="109">
        <v>365.6586666666667</v>
      </c>
      <c r="F15" s="109">
        <v>417.35</v>
      </c>
      <c r="G15" s="109">
        <v>352.41966666666667</v>
      </c>
      <c r="H15" s="50">
        <f t="shared" si="0"/>
        <v>-15.557765264965461</v>
      </c>
      <c r="I15" s="36">
        <f t="shared" ref="I15:I38" si="4">IF(OR(OR(G15=0,F15=0),F15=""),"",(F15/E15-1)*100)</f>
        <v>14.136498884205295</v>
      </c>
      <c r="J15" s="50">
        <f t="shared" si="1"/>
        <v>16.365977446489634</v>
      </c>
      <c r="K15" s="36">
        <f t="shared" si="2"/>
        <v>17.993461391267282</v>
      </c>
      <c r="L15" s="18"/>
      <c r="N15" s="23" t="s">
        <v>5</v>
      </c>
      <c r="O15" s="34">
        <f>J15</f>
        <v>16.365977446489634</v>
      </c>
    </row>
    <row r="16" spans="1:15">
      <c r="A16" s="16"/>
      <c r="B16" s="11" t="s">
        <v>25</v>
      </c>
      <c r="C16" s="55">
        <v>176.19266666666667</v>
      </c>
      <c r="D16" s="55">
        <v>166.56933333333333</v>
      </c>
      <c r="E16" s="55">
        <v>202.386</v>
      </c>
      <c r="F16" s="55">
        <v>234.98466666666664</v>
      </c>
      <c r="G16" s="56">
        <v>224.3546666666667</v>
      </c>
      <c r="H16" s="28">
        <f t="shared" si="0"/>
        <v>-4.5236994186854451</v>
      </c>
      <c r="I16" s="27">
        <f t="shared" si="4"/>
        <v>16.107174738700625</v>
      </c>
      <c r="J16" s="28">
        <f t="shared" si="1"/>
        <v>10.418781248534275</v>
      </c>
      <c r="K16" s="27">
        <f t="shared" si="2"/>
        <v>10.131035167620649</v>
      </c>
      <c r="L16" s="18"/>
      <c r="N16" s="23" t="s">
        <v>40</v>
      </c>
      <c r="O16" s="34">
        <f>100-O15</f>
        <v>83.634022553510363</v>
      </c>
    </row>
    <row r="17" spans="1:12">
      <c r="A17" s="16"/>
      <c r="B17" s="11" t="s">
        <v>26</v>
      </c>
      <c r="C17" s="25">
        <v>116.51866666666666</v>
      </c>
      <c r="D17" s="25">
        <v>119.21933333333334</v>
      </c>
      <c r="E17" s="25">
        <v>135.13733333333334</v>
      </c>
      <c r="F17" s="25">
        <v>162.25066666666666</v>
      </c>
      <c r="G17" s="26">
        <v>152.55766666666668</v>
      </c>
      <c r="H17" s="28">
        <f t="shared" si="0"/>
        <v>-5.9740894747222324</v>
      </c>
      <c r="I17" s="27">
        <f t="shared" si="4"/>
        <v>20.063540299744442</v>
      </c>
      <c r="J17" s="28">
        <f t="shared" si="1"/>
        <v>7.0846084033025489</v>
      </c>
      <c r="K17" s="27">
        <f t="shared" si="2"/>
        <v>6.995210510061205</v>
      </c>
      <c r="L17" s="18"/>
    </row>
    <row r="18" spans="1:12">
      <c r="A18" s="16"/>
      <c r="B18" s="11" t="s">
        <v>27</v>
      </c>
      <c r="C18" s="25">
        <v>107.29566666666666</v>
      </c>
      <c r="D18" s="25">
        <v>74.87233333333333</v>
      </c>
      <c r="E18" s="25">
        <v>76.299000000000007</v>
      </c>
      <c r="F18" s="25">
        <v>77.900666666666666</v>
      </c>
      <c r="G18" s="26">
        <v>76.528666666666666</v>
      </c>
      <c r="H18" s="28">
        <f t="shared" si="0"/>
        <v>-1.7612172767028089</v>
      </c>
      <c r="I18" s="27">
        <f t="shared" si="4"/>
        <v>2.0991974556241466</v>
      </c>
      <c r="J18" s="28">
        <f t="shared" si="1"/>
        <v>3.5539061838487713</v>
      </c>
      <c r="K18" s="27">
        <f t="shared" si="2"/>
        <v>3.3585782628984031</v>
      </c>
      <c r="L18" s="18"/>
    </row>
    <row r="19" spans="1:12">
      <c r="A19" s="16"/>
      <c r="B19" s="11" t="s">
        <v>21</v>
      </c>
      <c r="C19" s="25">
        <v>51.411666666666662</v>
      </c>
      <c r="D19" s="25">
        <v>36.288666666666664</v>
      </c>
      <c r="E19" s="25">
        <v>39.16566666666666</v>
      </c>
      <c r="F19" s="25">
        <v>47.418666666666667</v>
      </c>
      <c r="G19" s="26">
        <v>61.916333333333334</v>
      </c>
      <c r="H19" s="28">
        <f t="shared" si="0"/>
        <v>30.57375435833989</v>
      </c>
      <c r="I19" s="27">
        <f t="shared" si="4"/>
        <v>21.072027370911627</v>
      </c>
      <c r="J19" s="28">
        <f t="shared" si="1"/>
        <v>2.8753256720519782</v>
      </c>
      <c r="K19" s="27">
        <f t="shared" si="2"/>
        <v>2.0443894761999268</v>
      </c>
      <c r="L19" s="18"/>
    </row>
    <row r="20" spans="1:12">
      <c r="A20" s="16"/>
      <c r="B20" s="11" t="s">
        <v>24</v>
      </c>
      <c r="C20" s="25">
        <v>34.672333333333334</v>
      </c>
      <c r="D20" s="25">
        <v>33.298333333333339</v>
      </c>
      <c r="E20" s="25">
        <v>33.135666666666665</v>
      </c>
      <c r="F20" s="25">
        <v>63.838333333333338</v>
      </c>
      <c r="G20" s="26">
        <v>58.062333333333328</v>
      </c>
      <c r="H20" s="28">
        <f t="shared" si="0"/>
        <v>-9.0478552593791779</v>
      </c>
      <c r="I20" s="27">
        <f t="shared" si="4"/>
        <v>92.657458730270534</v>
      </c>
      <c r="J20" s="28">
        <f t="shared" si="1"/>
        <v>2.6963501975123307</v>
      </c>
      <c r="K20" s="27">
        <f t="shared" si="2"/>
        <v>2.7523004339671369</v>
      </c>
      <c r="L20" s="18"/>
    </row>
    <row r="21" spans="1:12">
      <c r="A21" s="16"/>
      <c r="B21" s="11" t="s">
        <v>22</v>
      </c>
      <c r="C21" s="25">
        <v>30.164666666666665</v>
      </c>
      <c r="D21" s="25">
        <v>26.995666666666665</v>
      </c>
      <c r="E21" s="25">
        <v>27.891333333333336</v>
      </c>
      <c r="F21" s="25">
        <v>38.401000000000003</v>
      </c>
      <c r="G21" s="26">
        <v>47.797333333333334</v>
      </c>
      <c r="H21" s="28">
        <f t="shared" si="0"/>
        <v>24.468980842512767</v>
      </c>
      <c r="I21" s="27">
        <f t="shared" si="4"/>
        <v>37.68076104883238</v>
      </c>
      <c r="J21" s="28">
        <f t="shared" si="1"/>
        <v>2.219655011692538</v>
      </c>
      <c r="K21" s="27">
        <f t="shared" si="2"/>
        <v>1.65560539328155</v>
      </c>
      <c r="L21" s="18"/>
    </row>
    <row r="22" spans="1:12">
      <c r="A22" s="16"/>
      <c r="B22" s="11" t="s">
        <v>8</v>
      </c>
      <c r="C22" s="25">
        <v>44.106666666666662</v>
      </c>
      <c r="D22" s="25">
        <v>31.723000000000003</v>
      </c>
      <c r="E22" s="25">
        <v>43.279666666666664</v>
      </c>
      <c r="F22" s="25">
        <v>41.93866666666667</v>
      </c>
      <c r="G22" s="26">
        <v>46.684666666666665</v>
      </c>
      <c r="H22" s="28">
        <f t="shared" si="0"/>
        <v>11.316525720099179</v>
      </c>
      <c r="I22" s="27">
        <f t="shared" si="4"/>
        <v>-3.0984526991119643</v>
      </c>
      <c r="J22" s="28">
        <f t="shared" si="1"/>
        <v>2.1679840089236966</v>
      </c>
      <c r="K22" s="27">
        <f t="shared" si="2"/>
        <v>1.8081269425371866</v>
      </c>
      <c r="L22" s="18"/>
    </row>
    <row r="23" spans="1:12">
      <c r="A23" s="16"/>
      <c r="B23" s="11" t="s">
        <v>6</v>
      </c>
      <c r="C23" s="25">
        <v>52.906333333333329</v>
      </c>
      <c r="D23" s="25">
        <v>45.169333333333334</v>
      </c>
      <c r="E23" s="25">
        <v>36.932333333333332</v>
      </c>
      <c r="F23" s="25">
        <v>50.622666666666667</v>
      </c>
      <c r="G23" s="26">
        <v>39.43366666666666</v>
      </c>
      <c r="H23" s="28">
        <f t="shared" si="0"/>
        <v>-22.102747122501132</v>
      </c>
      <c r="I23" s="27">
        <f t="shared" si="4"/>
        <v>37.068693195664146</v>
      </c>
      <c r="J23" s="28">
        <f t="shared" si="1"/>
        <v>1.8312556316826525</v>
      </c>
      <c r="K23" s="27">
        <f t="shared" si="2"/>
        <v>2.1825254539107704</v>
      </c>
      <c r="L23" s="18"/>
    </row>
    <row r="24" spans="1:12">
      <c r="A24" s="16"/>
      <c r="B24" s="11" t="s">
        <v>23</v>
      </c>
      <c r="C24" s="25">
        <v>25.508666666666667</v>
      </c>
      <c r="D24" s="25">
        <v>21.112333333333336</v>
      </c>
      <c r="E24" s="25">
        <v>24.808000000000003</v>
      </c>
      <c r="F24" s="25">
        <v>29.828333333333333</v>
      </c>
      <c r="G24" s="26">
        <v>29.727666666666668</v>
      </c>
      <c r="H24" s="28">
        <f t="shared" si="0"/>
        <v>-0.337486729619485</v>
      </c>
      <c r="I24" s="27">
        <f t="shared" si="4"/>
        <v>20.236751585510039</v>
      </c>
      <c r="J24" s="28">
        <f t="shared" si="1"/>
        <v>1.3805197842820773</v>
      </c>
      <c r="K24" s="27">
        <f t="shared" si="2"/>
        <v>1.2860068628230126</v>
      </c>
      <c r="L24" s="18"/>
    </row>
    <row r="25" spans="1:12">
      <c r="A25" s="16"/>
      <c r="B25" s="11" t="s">
        <v>11</v>
      </c>
      <c r="C25" s="25">
        <v>21.941333333333333</v>
      </c>
      <c r="D25" s="25">
        <v>21.573333333333334</v>
      </c>
      <c r="E25" s="25">
        <v>20.211333333333332</v>
      </c>
      <c r="F25" s="25">
        <v>30.332333333333334</v>
      </c>
      <c r="G25" s="26">
        <v>26.906333333333333</v>
      </c>
      <c r="H25" s="28">
        <f t="shared" si="0"/>
        <v>-11.294877853116049</v>
      </c>
      <c r="I25" s="27">
        <f t="shared" si="4"/>
        <v>50.075865026222921</v>
      </c>
      <c r="J25" s="28">
        <f t="shared" si="1"/>
        <v>1.2495002014673759</v>
      </c>
      <c r="K25" s="27">
        <f t="shared" si="2"/>
        <v>1.3077361177438191</v>
      </c>
      <c r="L25" s="18"/>
    </row>
    <row r="26" spans="1:12">
      <c r="A26" s="16"/>
      <c r="B26" s="11" t="s">
        <v>9</v>
      </c>
      <c r="C26" s="25">
        <v>16.026666666666667</v>
      </c>
      <c r="D26" s="25">
        <v>16.122666666666667</v>
      </c>
      <c r="E26" s="25">
        <v>19.254333333333332</v>
      </c>
      <c r="F26" s="25">
        <v>26.792666666666666</v>
      </c>
      <c r="G26" s="26">
        <v>23.193000000000001</v>
      </c>
      <c r="H26" s="28">
        <f t="shared" si="0"/>
        <v>-13.435268357013108</v>
      </c>
      <c r="I26" s="27">
        <f t="shared" si="4"/>
        <v>39.15135986704292</v>
      </c>
      <c r="J26" s="28">
        <f t="shared" si="1"/>
        <v>1.0770571305132444</v>
      </c>
      <c r="K26" s="27">
        <f t="shared" si="2"/>
        <v>1.155128341286116</v>
      </c>
      <c r="L26" s="18"/>
    </row>
    <row r="27" spans="1:12">
      <c r="A27" s="16"/>
      <c r="B27" s="11" t="s">
        <v>20</v>
      </c>
      <c r="C27" s="25">
        <v>19.282</v>
      </c>
      <c r="D27" s="25">
        <v>17.463333333333335</v>
      </c>
      <c r="E27" s="25">
        <v>19.254333333333335</v>
      </c>
      <c r="F27" s="25">
        <v>20.105666666666664</v>
      </c>
      <c r="G27" s="26">
        <v>23.178666666666668</v>
      </c>
      <c r="H27" s="28">
        <f t="shared" si="0"/>
        <v>15.284248221894337</v>
      </c>
      <c r="I27" s="27">
        <f t="shared" si="4"/>
        <v>4.4215155030036257</v>
      </c>
      <c r="J27" s="28">
        <f t="shared" si="1"/>
        <v>1.0763915064512131</v>
      </c>
      <c r="K27" s="27">
        <f t="shared" si="2"/>
        <v>0.8668276911761259</v>
      </c>
      <c r="L27" s="18"/>
    </row>
    <row r="28" spans="1:12">
      <c r="A28" s="16"/>
      <c r="B28" s="11" t="s">
        <v>4</v>
      </c>
      <c r="C28" s="25">
        <v>21.41</v>
      </c>
      <c r="D28" s="25">
        <v>14.637333333333332</v>
      </c>
      <c r="E28" s="25">
        <v>18.351333333333333</v>
      </c>
      <c r="F28" s="25">
        <v>22.669333333333338</v>
      </c>
      <c r="G28" s="26">
        <v>21.950666666666667</v>
      </c>
      <c r="H28" s="28">
        <f t="shared" si="0"/>
        <v>-3.1702152687919205</v>
      </c>
      <c r="I28" s="27">
        <f t="shared" si="4"/>
        <v>23.529625458640634</v>
      </c>
      <c r="J28" s="28">
        <f t="shared" si="1"/>
        <v>1.0193645519274228</v>
      </c>
      <c r="K28" s="27">
        <f t="shared" si="2"/>
        <v>0.97735659302528288</v>
      </c>
      <c r="L28" s="18"/>
    </row>
    <row r="29" spans="1:12">
      <c r="A29" s="16"/>
      <c r="B29" s="11" t="s">
        <v>12</v>
      </c>
      <c r="C29" s="25">
        <v>14.947333333333333</v>
      </c>
      <c r="D29" s="25">
        <v>18.532666666666668</v>
      </c>
      <c r="E29" s="25">
        <v>22.362333333333336</v>
      </c>
      <c r="F29" s="25">
        <v>18.476666666666667</v>
      </c>
      <c r="G29" s="26">
        <v>18.701333333333334</v>
      </c>
      <c r="H29" s="28">
        <f t="shared" si="0"/>
        <v>1.2159480425762315</v>
      </c>
      <c r="I29" s="27">
        <f t="shared" si="4"/>
        <v>-17.375944668862829</v>
      </c>
      <c r="J29" s="28">
        <f t="shared" si="1"/>
        <v>0.86846912502788287</v>
      </c>
      <c r="K29" s="27">
        <f t="shared" si="2"/>
        <v>0.79659563509280418</v>
      </c>
      <c r="L29" s="18"/>
    </row>
    <row r="30" spans="1:12">
      <c r="A30" s="16"/>
      <c r="B30" s="11" t="s">
        <v>19</v>
      </c>
      <c r="C30" s="25">
        <v>30.45</v>
      </c>
      <c r="D30" s="25">
        <v>16.245333333333335</v>
      </c>
      <c r="E30" s="25">
        <v>14.566333333333333</v>
      </c>
      <c r="F30" s="25">
        <v>17.265000000000001</v>
      </c>
      <c r="G30" s="26">
        <v>18.063999999999997</v>
      </c>
      <c r="H30" s="28">
        <f t="shared" si="0"/>
        <v>4.6278598320300901</v>
      </c>
      <c r="I30" s="27">
        <f t="shared" si="4"/>
        <v>18.526739742328214</v>
      </c>
      <c r="J30" s="28">
        <f t="shared" si="1"/>
        <v>0.83887207371151817</v>
      </c>
      <c r="K30" s="27">
        <f t="shared" si="2"/>
        <v>0.7443563218407323</v>
      </c>
      <c r="L30" s="18"/>
    </row>
    <row r="31" spans="1:12">
      <c r="A31" s="16"/>
      <c r="B31" s="11" t="s">
        <v>10</v>
      </c>
      <c r="C31" s="25">
        <v>17.009666666666664</v>
      </c>
      <c r="D31" s="25">
        <v>17.569666666666667</v>
      </c>
      <c r="E31" s="25">
        <v>20.052333333333333</v>
      </c>
      <c r="F31" s="25">
        <v>18.798666666666666</v>
      </c>
      <c r="G31" s="26">
        <v>17.446666666666669</v>
      </c>
      <c r="H31" s="28">
        <f t="shared" si="0"/>
        <v>-7.1919994325838505</v>
      </c>
      <c r="I31" s="27">
        <f t="shared" si="4"/>
        <v>-6.2519740013631031</v>
      </c>
      <c r="J31" s="28">
        <f t="shared" si="1"/>
        <v>0.81020380015612781</v>
      </c>
      <c r="K31" s="27">
        <f t="shared" si="2"/>
        <v>0.8104782146255417</v>
      </c>
      <c r="L31" s="18"/>
    </row>
    <row r="32" spans="1:12">
      <c r="A32" s="16"/>
      <c r="B32" s="11" t="s">
        <v>17</v>
      </c>
      <c r="C32" s="25">
        <v>23.724</v>
      </c>
      <c r="D32" s="25">
        <v>17.265999999999998</v>
      </c>
      <c r="E32" s="25">
        <v>27.809666666666669</v>
      </c>
      <c r="F32" s="25">
        <v>17.72366666666667</v>
      </c>
      <c r="G32" s="26">
        <v>16.962</v>
      </c>
      <c r="H32" s="28">
        <f t="shared" si="0"/>
        <v>-4.2974553798123205</v>
      </c>
      <c r="I32" s="27">
        <f t="shared" si="4"/>
        <v>-36.267964376895314</v>
      </c>
      <c r="J32" s="28">
        <f t="shared" si="1"/>
        <v>0.78769641908186305</v>
      </c>
      <c r="K32" s="27">
        <f t="shared" si="2"/>
        <v>0.76413109351469422</v>
      </c>
      <c r="L32" s="18"/>
    </row>
    <row r="33" spans="1:14">
      <c r="A33" s="16"/>
      <c r="B33" s="11" t="s">
        <v>16</v>
      </c>
      <c r="C33" s="25">
        <v>13.735333333333335</v>
      </c>
      <c r="D33" s="25">
        <v>11.329333333333333</v>
      </c>
      <c r="E33" s="25">
        <v>10.180999999999999</v>
      </c>
      <c r="F33" s="25">
        <v>10.618333333333334</v>
      </c>
      <c r="G33" s="26">
        <v>12.791666666666666</v>
      </c>
      <c r="H33" s="28">
        <f t="shared" si="0"/>
        <v>20.46774446711661</v>
      </c>
      <c r="I33" s="27">
        <f t="shared" si="4"/>
        <v>4.2955832760370738</v>
      </c>
      <c r="J33" s="28">
        <f t="shared" si="1"/>
        <v>0.59403077628948031</v>
      </c>
      <c r="K33" s="27">
        <f t="shared" si="2"/>
        <v>0.45779458697242065</v>
      </c>
      <c r="L33" s="18"/>
    </row>
    <row r="34" spans="1:14">
      <c r="A34" s="16"/>
      <c r="B34" s="11" t="s">
        <v>18</v>
      </c>
      <c r="C34" s="25">
        <v>10.736333333333334</v>
      </c>
      <c r="D34" s="25">
        <v>7.5149999999999997</v>
      </c>
      <c r="E34" s="25">
        <v>8.0670000000000002</v>
      </c>
      <c r="F34" s="25">
        <v>9.2023333333333337</v>
      </c>
      <c r="G34" s="26">
        <v>8.6236666666666668</v>
      </c>
      <c r="H34" s="28">
        <f t="shared" si="0"/>
        <v>-6.2882602238562679</v>
      </c>
      <c r="I34" s="27">
        <f t="shared" si="4"/>
        <v>14.073798603363507</v>
      </c>
      <c r="J34" s="28">
        <f t="shared" si="1"/>
        <v>0.40047349090254447</v>
      </c>
      <c r="K34" s="27">
        <f t="shared" si="2"/>
        <v>0.3967457279092016</v>
      </c>
      <c r="L34" s="18"/>
    </row>
    <row r="35" spans="1:14">
      <c r="A35" s="16"/>
      <c r="B35" s="11" t="s">
        <v>14</v>
      </c>
      <c r="C35" s="25">
        <v>10.993</v>
      </c>
      <c r="D35" s="25">
        <v>7.6863333333333328</v>
      </c>
      <c r="E35" s="25">
        <v>9.5033333333333339</v>
      </c>
      <c r="F35" s="25">
        <v>8.4040000000000017</v>
      </c>
      <c r="G35" s="26">
        <v>7.8643333333333336</v>
      </c>
      <c r="H35" s="28">
        <f t="shared" si="0"/>
        <v>-6.4215452958908621</v>
      </c>
      <c r="I35" s="27">
        <f t="shared" si="4"/>
        <v>-11.567870922483326</v>
      </c>
      <c r="J35" s="28">
        <f t="shared" si="1"/>
        <v>0.36521089524423994</v>
      </c>
      <c r="K35" s="27">
        <f t="shared" si="2"/>
        <v>0.36232670308424647</v>
      </c>
      <c r="L35" s="18"/>
    </row>
    <row r="36" spans="1:14">
      <c r="A36" s="16"/>
      <c r="B36" s="11" t="s">
        <v>7</v>
      </c>
      <c r="C36" s="25">
        <v>6.6119999999999992</v>
      </c>
      <c r="D36" s="25">
        <v>6.2949999999999999</v>
      </c>
      <c r="E36" s="25">
        <v>5.456666666666667</v>
      </c>
      <c r="F36" s="25">
        <v>6.0823333333333336</v>
      </c>
      <c r="G36" s="26">
        <v>7.1996666666666664</v>
      </c>
      <c r="H36" s="28">
        <f t="shared" si="0"/>
        <v>18.370143037211584</v>
      </c>
      <c r="I36" s="27">
        <f t="shared" si="4"/>
        <v>11.466096518020773</v>
      </c>
      <c r="J36" s="28">
        <f t="shared" si="1"/>
        <v>0.33434451432121126</v>
      </c>
      <c r="K36" s="27">
        <f t="shared" si="2"/>
        <v>0.2622312926851596</v>
      </c>
      <c r="L36" s="18"/>
    </row>
    <row r="37" spans="1:14">
      <c r="A37" s="16"/>
      <c r="B37" s="11" t="s">
        <v>13</v>
      </c>
      <c r="C37" s="25">
        <v>8.7036666666666669</v>
      </c>
      <c r="D37" s="25">
        <v>7.4850000000000003</v>
      </c>
      <c r="E37" s="25">
        <v>5.7426666666666675</v>
      </c>
      <c r="F37" s="25">
        <v>7.0819999999999999</v>
      </c>
      <c r="G37" s="26">
        <v>6.4656666666666665</v>
      </c>
      <c r="H37" s="28">
        <f t="shared" si="0"/>
        <v>-8.7028146474630539</v>
      </c>
      <c r="I37" s="27">
        <f t="shared" si="4"/>
        <v>23.322498258648693</v>
      </c>
      <c r="J37" s="28">
        <f t="shared" si="1"/>
        <v>0.30025837049347359</v>
      </c>
      <c r="K37" s="27">
        <f t="shared" si="2"/>
        <v>0.30533052251816195</v>
      </c>
      <c r="L37" s="18"/>
    </row>
    <row r="38" spans="1:14">
      <c r="A38" s="16"/>
      <c r="B38" s="11" t="s">
        <v>15</v>
      </c>
      <c r="C38" s="25">
        <v>2.3286666666666664</v>
      </c>
      <c r="D38" s="25">
        <v>2.4510000000000001</v>
      </c>
      <c r="E38" s="25">
        <v>1.998</v>
      </c>
      <c r="F38" s="25">
        <v>2.1406666666666667</v>
      </c>
      <c r="G38" s="26">
        <v>1.8146666666666669</v>
      </c>
      <c r="H38" s="28">
        <f t="shared" si="0"/>
        <v>-15.228900654001865</v>
      </c>
      <c r="I38" s="27">
        <f t="shared" si="4"/>
        <v>7.1404738071404683</v>
      </c>
      <c r="J38" s="28">
        <f t="shared" si="1"/>
        <v>8.4271102179020993E-2</v>
      </c>
      <c r="K38" s="27">
        <f t="shared" si="2"/>
        <v>9.2291848612051031E-2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267.05400000000003</v>
      </c>
      <c r="D13" s="26">
        <v>202.26700000000002</v>
      </c>
      <c r="E13" s="26">
        <v>151.25566666666666</v>
      </c>
      <c r="F13" s="26">
        <v>174.11166666666668</v>
      </c>
      <c r="G13" s="26">
        <v>187.04566666666665</v>
      </c>
      <c r="H13" s="28">
        <f t="shared" ref="H13:H38" si="0">IF(OR(OR(G13=0,F13=0),G13=""),"",(G13/F13-1)*100)</f>
        <v>7.4285659586280639</v>
      </c>
      <c r="I13" s="27">
        <f>IF(OR(OR(G13=0,F13=0),F13=""),"",(F13/E13-1)*100)</f>
        <v>15.110838822567541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166.49099999999999</v>
      </c>
      <c r="D14" s="25">
        <f t="shared" ref="D14:G14" si="3">D13-SUM(D15:D38)</f>
        <v>116.69766666666665</v>
      </c>
      <c r="E14" s="25">
        <f t="shared" si="3"/>
        <v>89.635000000000005</v>
      </c>
      <c r="F14" s="25">
        <f t="shared" si="3"/>
        <v>95.47133333333332</v>
      </c>
      <c r="G14" s="26">
        <f t="shared" si="3"/>
        <v>100.72933333333333</v>
      </c>
      <c r="H14" s="28">
        <f t="shared" si="0"/>
        <v>5.5074123471618108</v>
      </c>
      <c r="I14" s="27">
        <f>IF(OR(OR(G14=0,F14=0),F14=""),"",(F14/E14-1)*100)</f>
        <v>6.511221435079273</v>
      </c>
      <c r="J14" s="28">
        <f t="shared" si="1"/>
        <v>53.85280243505597</v>
      </c>
      <c r="K14" s="27">
        <f t="shared" si="2"/>
        <v>54.833392363138586</v>
      </c>
      <c r="L14" s="18"/>
    </row>
    <row r="15" spans="1:15">
      <c r="A15" s="16"/>
      <c r="B15" s="12" t="s">
        <v>5</v>
      </c>
      <c r="C15" s="109">
        <v>27.54666666666667</v>
      </c>
      <c r="D15" s="109">
        <v>25.422666666666668</v>
      </c>
      <c r="E15" s="109">
        <v>14.944666666666665</v>
      </c>
      <c r="F15" s="109">
        <v>19.197000000000003</v>
      </c>
      <c r="G15" s="109">
        <v>23.512333333333331</v>
      </c>
      <c r="H15" s="50">
        <f t="shared" si="0"/>
        <v>22.479206820510122</v>
      </c>
      <c r="I15" s="36">
        <f t="shared" ref="I15:I38" si="4">IF(OR(OR(G15=0,F15=0),F15=""),"",(F15/E15-1)*100)</f>
        <v>28.453851987331081</v>
      </c>
      <c r="J15" s="50">
        <f t="shared" si="1"/>
        <v>12.570370515578192</v>
      </c>
      <c r="K15" s="36">
        <f t="shared" si="2"/>
        <v>11.025682751490901</v>
      </c>
      <c r="L15" s="18"/>
      <c r="N15" s="23" t="s">
        <v>5</v>
      </c>
      <c r="O15" s="34">
        <f>J15</f>
        <v>12.570370515578192</v>
      </c>
    </row>
    <row r="16" spans="1:15">
      <c r="A16" s="16"/>
      <c r="B16" s="11" t="s">
        <v>25</v>
      </c>
      <c r="C16" s="55">
        <v>9.0350000000000001</v>
      </c>
      <c r="D16" s="55">
        <v>14.11</v>
      </c>
      <c r="E16" s="55">
        <v>10.884666666666668</v>
      </c>
      <c r="F16" s="55">
        <v>21.059000000000001</v>
      </c>
      <c r="G16" s="56">
        <v>15.412999999999998</v>
      </c>
      <c r="H16" s="28">
        <f t="shared" si="0"/>
        <v>-26.810389857068252</v>
      </c>
      <c r="I16" s="27">
        <f t="shared" si="4"/>
        <v>93.474000122496477</v>
      </c>
      <c r="J16" s="28">
        <f t="shared" si="1"/>
        <v>8.2402336684267823</v>
      </c>
      <c r="K16" s="27">
        <f t="shared" si="2"/>
        <v>12.095111374883935</v>
      </c>
      <c r="L16" s="18"/>
      <c r="N16" s="23" t="s">
        <v>40</v>
      </c>
      <c r="O16" s="34">
        <f>100-O15</f>
        <v>87.42962948442181</v>
      </c>
    </row>
    <row r="17" spans="1:12">
      <c r="A17" s="16"/>
      <c r="B17" s="11" t="s">
        <v>26</v>
      </c>
      <c r="C17" s="25">
        <v>17.382666666666669</v>
      </c>
      <c r="D17" s="25">
        <v>9.5993333333333339</v>
      </c>
      <c r="E17" s="25">
        <v>9.8989999999999991</v>
      </c>
      <c r="F17" s="25">
        <v>11.758333333333333</v>
      </c>
      <c r="G17" s="26">
        <v>11.220666666666666</v>
      </c>
      <c r="H17" s="28">
        <f t="shared" si="0"/>
        <v>-4.5726435152374183</v>
      </c>
      <c r="I17" s="27">
        <f t="shared" si="4"/>
        <v>18.783042058120358</v>
      </c>
      <c r="J17" s="28">
        <f t="shared" si="1"/>
        <v>5.9988915362914943</v>
      </c>
      <c r="K17" s="27">
        <f t="shared" si="2"/>
        <v>6.7533288023969282</v>
      </c>
      <c r="L17" s="18"/>
    </row>
    <row r="18" spans="1:12">
      <c r="A18" s="16"/>
      <c r="B18" s="11" t="s">
        <v>27</v>
      </c>
      <c r="C18" s="25">
        <v>5.6873333333333322</v>
      </c>
      <c r="D18" s="25">
        <v>2.5540000000000003</v>
      </c>
      <c r="E18" s="25">
        <v>2.1033333333333331</v>
      </c>
      <c r="F18" s="25">
        <v>4.1526666666666667</v>
      </c>
      <c r="G18" s="26">
        <v>6.2536666666666676</v>
      </c>
      <c r="H18" s="28">
        <f t="shared" si="0"/>
        <v>50.593995825975298</v>
      </c>
      <c r="I18" s="27">
        <f t="shared" si="4"/>
        <v>97.43264659271</v>
      </c>
      <c r="J18" s="28">
        <f t="shared" si="1"/>
        <v>3.3433902950616345</v>
      </c>
      <c r="K18" s="27">
        <f t="shared" si="2"/>
        <v>2.3850593967472982</v>
      </c>
      <c r="L18" s="18"/>
    </row>
    <row r="19" spans="1:12">
      <c r="A19" s="16"/>
      <c r="B19" s="11" t="s">
        <v>8</v>
      </c>
      <c r="C19" s="25">
        <v>3.2033333333333331</v>
      </c>
      <c r="D19" s="25">
        <v>3.6756666666666664</v>
      </c>
      <c r="E19" s="25">
        <v>6.8343333333333334</v>
      </c>
      <c r="F19" s="25">
        <v>1.5616666666666668</v>
      </c>
      <c r="G19" s="26">
        <v>4.5003333333333329</v>
      </c>
      <c r="H19" s="28">
        <f t="shared" si="0"/>
        <v>188.17502668089645</v>
      </c>
      <c r="I19" s="27">
        <f t="shared" si="4"/>
        <v>-77.149685411890943</v>
      </c>
      <c r="J19" s="28">
        <f t="shared" si="1"/>
        <v>2.4060078020162634</v>
      </c>
      <c r="K19" s="27">
        <f t="shared" si="2"/>
        <v>0.89693396000650927</v>
      </c>
      <c r="L19" s="18"/>
    </row>
    <row r="20" spans="1:12">
      <c r="A20" s="16"/>
      <c r="B20" s="11" t="s">
        <v>22</v>
      </c>
      <c r="C20" s="25">
        <v>2.6956666666666664</v>
      </c>
      <c r="D20" s="25">
        <v>3.0283333333333338</v>
      </c>
      <c r="E20" s="25">
        <v>1.9376666666666666</v>
      </c>
      <c r="F20" s="25">
        <v>1.8213333333333335</v>
      </c>
      <c r="G20" s="26">
        <v>3.8373333333333335</v>
      </c>
      <c r="H20" s="28">
        <f t="shared" si="0"/>
        <v>110.68814055636898</v>
      </c>
      <c r="I20" s="27">
        <f t="shared" si="4"/>
        <v>-6.0037846206777878</v>
      </c>
      <c r="J20" s="28">
        <f t="shared" si="1"/>
        <v>2.0515489087335181</v>
      </c>
      <c r="K20" s="27">
        <f t="shared" si="2"/>
        <v>1.0460719653096193</v>
      </c>
      <c r="L20" s="18"/>
    </row>
    <row r="21" spans="1:12">
      <c r="A21" s="16"/>
      <c r="B21" s="11" t="s">
        <v>24</v>
      </c>
      <c r="C21" s="25">
        <v>1.7510000000000001</v>
      </c>
      <c r="D21" s="25">
        <v>1.7626666666666668</v>
      </c>
      <c r="E21" s="25">
        <v>1.4196666666666669</v>
      </c>
      <c r="F21" s="25">
        <v>3.2573333333333334</v>
      </c>
      <c r="G21" s="26">
        <v>3.2880000000000003</v>
      </c>
      <c r="H21" s="28">
        <f t="shared" si="0"/>
        <v>0.94146541137944961</v>
      </c>
      <c r="I21" s="27">
        <f t="shared" si="4"/>
        <v>129.44353134538619</v>
      </c>
      <c r="J21" s="28">
        <f t="shared" si="1"/>
        <v>1.7578594888592272</v>
      </c>
      <c r="K21" s="27">
        <f t="shared" si="2"/>
        <v>1.8708300228780381</v>
      </c>
      <c r="L21" s="18"/>
    </row>
    <row r="22" spans="1:12">
      <c r="A22" s="16"/>
      <c r="B22" s="11" t="s">
        <v>17</v>
      </c>
      <c r="C22" s="25">
        <v>1.4206666666666667</v>
      </c>
      <c r="D22" s="25">
        <v>1.6543333333333334</v>
      </c>
      <c r="E22" s="25">
        <v>0.58766666666666667</v>
      </c>
      <c r="F22" s="25">
        <v>1.1473333333333333</v>
      </c>
      <c r="G22" s="26">
        <v>2.25</v>
      </c>
      <c r="H22" s="28">
        <f t="shared" si="0"/>
        <v>96.106914584543873</v>
      </c>
      <c r="I22" s="27">
        <f t="shared" si="4"/>
        <v>95.235394214407251</v>
      </c>
      <c r="J22" s="28">
        <f t="shared" si="1"/>
        <v>1.2029147962084126</v>
      </c>
      <c r="K22" s="27">
        <f t="shared" si="2"/>
        <v>0.6589640747795954</v>
      </c>
      <c r="L22" s="18"/>
    </row>
    <row r="23" spans="1:12">
      <c r="A23" s="16"/>
      <c r="B23" s="11" t="s">
        <v>21</v>
      </c>
      <c r="C23" s="25">
        <v>2.8576666666666668</v>
      </c>
      <c r="D23" s="25">
        <v>2.5820000000000003</v>
      </c>
      <c r="E23" s="25">
        <v>2.5086666666666666</v>
      </c>
      <c r="F23" s="25">
        <v>2.5866666666666664</v>
      </c>
      <c r="G23" s="26">
        <v>2.0779999999999998</v>
      </c>
      <c r="H23" s="28">
        <f t="shared" si="0"/>
        <v>-19.664948453608243</v>
      </c>
      <c r="I23" s="27">
        <f t="shared" si="4"/>
        <v>3.1092213659314361</v>
      </c>
      <c r="J23" s="28">
        <f t="shared" si="1"/>
        <v>1.1109586428982583</v>
      </c>
      <c r="K23" s="27">
        <f t="shared" si="2"/>
        <v>1.4856366125187856</v>
      </c>
      <c r="L23" s="18"/>
    </row>
    <row r="24" spans="1:12">
      <c r="A24" s="16"/>
      <c r="B24" s="11" t="s">
        <v>19</v>
      </c>
      <c r="C24" s="25">
        <v>3.4626666666666668</v>
      </c>
      <c r="D24" s="25">
        <v>1.3280000000000001</v>
      </c>
      <c r="E24" s="25">
        <v>0.49566666666666664</v>
      </c>
      <c r="F24" s="25">
        <v>1.0296666666666665</v>
      </c>
      <c r="G24" s="26">
        <v>1.8586666666666669</v>
      </c>
      <c r="H24" s="28">
        <f t="shared" si="0"/>
        <v>80.51149239236004</v>
      </c>
      <c r="I24" s="27">
        <f t="shared" si="4"/>
        <v>107.73369199730998</v>
      </c>
      <c r="J24" s="28">
        <f t="shared" si="1"/>
        <v>0.99369672646786811</v>
      </c>
      <c r="K24" s="27">
        <f t="shared" si="2"/>
        <v>0.59138292475135679</v>
      </c>
      <c r="L24" s="18"/>
    </row>
    <row r="25" spans="1:12">
      <c r="A25" s="16"/>
      <c r="B25" s="11" t="s">
        <v>10</v>
      </c>
      <c r="C25" s="25">
        <v>2.7903333333333333</v>
      </c>
      <c r="D25" s="25">
        <v>1.3686666666666667</v>
      </c>
      <c r="E25" s="25">
        <v>1.032</v>
      </c>
      <c r="F25" s="25">
        <v>1.9463333333333335</v>
      </c>
      <c r="G25" s="26">
        <v>1.5860000000000001</v>
      </c>
      <c r="H25" s="28">
        <f t="shared" si="0"/>
        <v>-18.513444082890906</v>
      </c>
      <c r="I25" s="27">
        <f t="shared" si="4"/>
        <v>88.598191214470305</v>
      </c>
      <c r="J25" s="28">
        <f t="shared" si="1"/>
        <v>0.8479212741273523</v>
      </c>
      <c r="K25" s="27">
        <f t="shared" si="2"/>
        <v>1.1178649717135554</v>
      </c>
      <c r="L25" s="18"/>
    </row>
    <row r="26" spans="1:12">
      <c r="A26" s="16"/>
      <c r="B26" s="11" t="s">
        <v>6</v>
      </c>
      <c r="C26" s="25">
        <v>6.480666666666667</v>
      </c>
      <c r="D26" s="25">
        <v>3.2826666666666662</v>
      </c>
      <c r="E26" s="25">
        <v>1.1846666666666665</v>
      </c>
      <c r="F26" s="25">
        <v>0.58833333333333337</v>
      </c>
      <c r="G26" s="26">
        <v>1.5803333333333331</v>
      </c>
      <c r="H26" s="28">
        <f t="shared" si="0"/>
        <v>168.61189801699709</v>
      </c>
      <c r="I26" s="27">
        <f t="shared" si="4"/>
        <v>-50.337647720877875</v>
      </c>
      <c r="J26" s="28">
        <f t="shared" si="1"/>
        <v>0.84489171093690119</v>
      </c>
      <c r="K26" s="27">
        <f t="shared" si="2"/>
        <v>0.33790575014119295</v>
      </c>
      <c r="L26" s="18"/>
    </row>
    <row r="27" spans="1:12">
      <c r="A27" s="16"/>
      <c r="B27" s="11" t="s">
        <v>23</v>
      </c>
      <c r="C27" s="25">
        <v>2.2453333333333334</v>
      </c>
      <c r="D27" s="25">
        <v>2.3916666666666671</v>
      </c>
      <c r="E27" s="25">
        <v>1.0529999999999999</v>
      </c>
      <c r="F27" s="25">
        <v>1.4026666666666667</v>
      </c>
      <c r="G27" s="26">
        <v>1.2826666666666666</v>
      </c>
      <c r="H27" s="28">
        <f t="shared" si="0"/>
        <v>-8.5551330798479199</v>
      </c>
      <c r="I27" s="27">
        <f t="shared" si="4"/>
        <v>33.206710984488772</v>
      </c>
      <c r="J27" s="28">
        <f t="shared" si="1"/>
        <v>0.68575053863851432</v>
      </c>
      <c r="K27" s="27">
        <f t="shared" si="2"/>
        <v>0.80561325586070243</v>
      </c>
      <c r="L27" s="18"/>
    </row>
    <row r="28" spans="1:12">
      <c r="A28" s="16"/>
      <c r="B28" s="11" t="s">
        <v>11</v>
      </c>
      <c r="C28" s="25">
        <v>0.92566666666666675</v>
      </c>
      <c r="D28" s="25">
        <v>1.1756666666666666</v>
      </c>
      <c r="E28" s="25">
        <v>0.60100000000000009</v>
      </c>
      <c r="F28" s="25">
        <v>0.98266666666666669</v>
      </c>
      <c r="G28" s="26">
        <v>1.224</v>
      </c>
      <c r="H28" s="28">
        <f t="shared" si="0"/>
        <v>24.559023066485743</v>
      </c>
      <c r="I28" s="27">
        <f t="shared" si="4"/>
        <v>63.505268996117572</v>
      </c>
      <c r="J28" s="28">
        <f t="shared" si="1"/>
        <v>0.65438564913737651</v>
      </c>
      <c r="K28" s="27">
        <f t="shared" si="2"/>
        <v>0.56438875434347691</v>
      </c>
      <c r="L28" s="18"/>
    </row>
    <row r="29" spans="1:12">
      <c r="A29" s="16"/>
      <c r="B29" s="11" t="s">
        <v>9</v>
      </c>
      <c r="C29" s="25">
        <v>1.7966666666666669</v>
      </c>
      <c r="D29" s="25">
        <v>1.0803333333333334</v>
      </c>
      <c r="E29" s="25">
        <v>0.80399999999999994</v>
      </c>
      <c r="F29" s="25">
        <v>0.89433333333333331</v>
      </c>
      <c r="G29" s="26">
        <v>1.0093333333333334</v>
      </c>
      <c r="H29" s="28">
        <f t="shared" si="0"/>
        <v>12.858740216175924</v>
      </c>
      <c r="I29" s="27">
        <f t="shared" si="4"/>
        <v>11.235489220563855</v>
      </c>
      <c r="J29" s="28">
        <f t="shared" si="1"/>
        <v>0.5396186670991221</v>
      </c>
      <c r="K29" s="27">
        <f t="shared" si="2"/>
        <v>0.51365502981802857</v>
      </c>
      <c r="L29" s="18"/>
    </row>
    <row r="30" spans="1:12">
      <c r="A30" s="16"/>
      <c r="B30" s="11" t="s">
        <v>4</v>
      </c>
      <c r="C30" s="25">
        <v>2.375666666666667</v>
      </c>
      <c r="D30" s="25">
        <v>1.8173333333333332</v>
      </c>
      <c r="E30" s="25">
        <v>1.1543333333333334</v>
      </c>
      <c r="F30" s="25">
        <v>1.4526666666666668</v>
      </c>
      <c r="G30" s="26">
        <v>1.0033333333333332</v>
      </c>
      <c r="H30" s="28">
        <f t="shared" si="0"/>
        <v>-30.931620009178541</v>
      </c>
      <c r="I30" s="27">
        <f t="shared" si="4"/>
        <v>25.844643372798149</v>
      </c>
      <c r="J30" s="28">
        <f t="shared" si="1"/>
        <v>0.53641089430923283</v>
      </c>
      <c r="K30" s="27">
        <f t="shared" si="2"/>
        <v>0.83433045842227682</v>
      </c>
      <c r="L30" s="18"/>
    </row>
    <row r="31" spans="1:12">
      <c r="A31" s="16"/>
      <c r="B31" s="11" t="s">
        <v>16</v>
      </c>
      <c r="C31" s="25">
        <v>2.3223333333333334</v>
      </c>
      <c r="D31" s="25">
        <v>1.4556666666666667</v>
      </c>
      <c r="E31" s="25">
        <v>1.1796666666666666</v>
      </c>
      <c r="F31" s="25">
        <v>0.79166666666666663</v>
      </c>
      <c r="G31" s="26">
        <v>0.90333333333333332</v>
      </c>
      <c r="H31" s="28">
        <f t="shared" si="0"/>
        <v>14.105263157894733</v>
      </c>
      <c r="I31" s="27">
        <f t="shared" si="4"/>
        <v>-32.890647075445045</v>
      </c>
      <c r="J31" s="28">
        <f t="shared" si="1"/>
        <v>0.48294801447774788</v>
      </c>
      <c r="K31" s="27">
        <f t="shared" si="2"/>
        <v>0.45468904055826237</v>
      </c>
      <c r="L31" s="18"/>
    </row>
    <row r="32" spans="1:12">
      <c r="A32" s="16"/>
      <c r="B32" s="11" t="s">
        <v>20</v>
      </c>
      <c r="C32" s="25">
        <v>1.2350000000000001</v>
      </c>
      <c r="D32" s="25">
        <v>1.2110000000000001</v>
      </c>
      <c r="E32" s="25">
        <v>0.58599999999999997</v>
      </c>
      <c r="F32" s="25">
        <v>0.53200000000000003</v>
      </c>
      <c r="G32" s="26">
        <v>0.82233333333333336</v>
      </c>
      <c r="H32" s="28">
        <f t="shared" si="0"/>
        <v>54.573934837092722</v>
      </c>
      <c r="I32" s="27">
        <f t="shared" si="4"/>
        <v>-9.2150170648464087</v>
      </c>
      <c r="J32" s="28">
        <f t="shared" si="1"/>
        <v>0.43964308181424505</v>
      </c>
      <c r="K32" s="27">
        <f t="shared" si="2"/>
        <v>0.30555103525515237</v>
      </c>
      <c r="L32" s="18"/>
    </row>
    <row r="33" spans="1:14">
      <c r="A33" s="16"/>
      <c r="B33" s="11" t="s">
        <v>13</v>
      </c>
      <c r="C33" s="25">
        <v>1.0386666666666666</v>
      </c>
      <c r="D33" s="25">
        <v>1.0086666666666668</v>
      </c>
      <c r="E33" s="25">
        <v>0.73399999999999999</v>
      </c>
      <c r="F33" s="25">
        <v>0.8806666666666666</v>
      </c>
      <c r="G33" s="26">
        <v>0.72</v>
      </c>
      <c r="H33" s="28">
        <f t="shared" si="0"/>
        <v>-18.243754731264193</v>
      </c>
      <c r="I33" s="27">
        <f t="shared" si="4"/>
        <v>19.981834695731138</v>
      </c>
      <c r="J33" s="28">
        <f t="shared" si="1"/>
        <v>0.38493273478669204</v>
      </c>
      <c r="K33" s="27">
        <f t="shared" si="2"/>
        <v>0.50580566111786496</v>
      </c>
      <c r="L33" s="18"/>
    </row>
    <row r="34" spans="1:14">
      <c r="A34" s="16"/>
      <c r="B34" s="11" t="s">
        <v>12</v>
      </c>
      <c r="C34" s="25">
        <v>0.84433333333333327</v>
      </c>
      <c r="D34" s="25">
        <v>1.8913333333333331</v>
      </c>
      <c r="E34" s="25">
        <v>0.31666666666666665</v>
      </c>
      <c r="F34" s="25">
        <v>0.51466666666666672</v>
      </c>
      <c r="G34" s="26">
        <v>0.70166666666666666</v>
      </c>
      <c r="H34" s="28">
        <f t="shared" si="0"/>
        <v>36.334196891191709</v>
      </c>
      <c r="I34" s="27">
        <f t="shared" si="4"/>
        <v>62.52631578947372</v>
      </c>
      <c r="J34" s="28">
        <f t="shared" si="1"/>
        <v>0.37513120681758649</v>
      </c>
      <c r="K34" s="27">
        <f t="shared" si="2"/>
        <v>0.29559573836713987</v>
      </c>
      <c r="L34" s="18"/>
    </row>
    <row r="35" spans="1:14">
      <c r="A35" s="16"/>
      <c r="B35" s="11" t="s">
        <v>14</v>
      </c>
      <c r="C35" s="25">
        <v>1.4053333333333333</v>
      </c>
      <c r="D35" s="25">
        <v>1.5466666666666669</v>
      </c>
      <c r="E35" s="25">
        <v>0.92266666666666663</v>
      </c>
      <c r="F35" s="25">
        <v>0.53433333333333333</v>
      </c>
      <c r="G35" s="26">
        <v>0.61799999999999999</v>
      </c>
      <c r="H35" s="28">
        <f t="shared" si="0"/>
        <v>15.658140985651903</v>
      </c>
      <c r="I35" s="27">
        <f t="shared" si="4"/>
        <v>-42.088150289017335</v>
      </c>
      <c r="J35" s="28">
        <f t="shared" si="1"/>
        <v>0.33040059735857735</v>
      </c>
      <c r="K35" s="27">
        <f t="shared" si="2"/>
        <v>0.30689117137469246</v>
      </c>
      <c r="L35" s="18"/>
    </row>
    <row r="36" spans="1:14">
      <c r="A36" s="16"/>
      <c r="B36" s="11" t="s">
        <v>7</v>
      </c>
      <c r="C36" s="25">
        <v>0.98899999999999999</v>
      </c>
      <c r="D36" s="25">
        <v>0.83700000000000008</v>
      </c>
      <c r="E36" s="25">
        <v>0.17700000000000002</v>
      </c>
      <c r="F36" s="25">
        <v>0.23933333333333331</v>
      </c>
      <c r="G36" s="26">
        <v>0.25433333333333336</v>
      </c>
      <c r="H36" s="28">
        <f t="shared" si="0"/>
        <v>6.2674094707521055</v>
      </c>
      <c r="I36" s="27">
        <f t="shared" si="4"/>
        <v>35.216572504708068</v>
      </c>
      <c r="J36" s="28">
        <f t="shared" si="1"/>
        <v>0.1359739243714102</v>
      </c>
      <c r="K36" s="27">
        <f t="shared" si="2"/>
        <v>0.1374596762614031</v>
      </c>
      <c r="L36" s="18"/>
    </row>
    <row r="37" spans="1:14">
      <c r="A37" s="16"/>
      <c r="B37" s="11" t="s">
        <v>18</v>
      </c>
      <c r="C37" s="25">
        <v>0.76600000000000001</v>
      </c>
      <c r="D37" s="25">
        <v>0.43700000000000006</v>
      </c>
      <c r="E37" s="25">
        <v>0.11933333333333333</v>
      </c>
      <c r="F37" s="25">
        <v>0.13633333333333333</v>
      </c>
      <c r="G37" s="26">
        <v>0.23399999999999999</v>
      </c>
      <c r="H37" s="28">
        <f t="shared" si="0"/>
        <v>71.638141809290929</v>
      </c>
      <c r="I37" s="27">
        <f t="shared" si="4"/>
        <v>14.245810055865915</v>
      </c>
      <c r="J37" s="28">
        <f t="shared" si="1"/>
        <v>0.12510313880567492</v>
      </c>
      <c r="K37" s="27">
        <f t="shared" si="2"/>
        <v>7.8302238984559708E-2</v>
      </c>
      <c r="L37" s="18"/>
    </row>
    <row r="38" spans="1:14">
      <c r="A38" s="16"/>
      <c r="B38" s="11" t="s">
        <v>15</v>
      </c>
      <c r="C38" s="25">
        <v>0.30533333333333329</v>
      </c>
      <c r="D38" s="25">
        <v>0.34866666666666662</v>
      </c>
      <c r="E38" s="25">
        <v>0.14100000000000001</v>
      </c>
      <c r="F38" s="25">
        <v>0.17333333333333334</v>
      </c>
      <c r="G38" s="26">
        <v>0.16500000000000001</v>
      </c>
      <c r="H38" s="28">
        <f t="shared" si="0"/>
        <v>-4.8076923076923013</v>
      </c>
      <c r="I38" s="27">
        <f t="shared" si="4"/>
        <v>22.93144208037825</v>
      </c>
      <c r="J38" s="28">
        <f t="shared" si="1"/>
        <v>8.821375172195027E-2</v>
      </c>
      <c r="K38" s="27">
        <f t="shared" si="2"/>
        <v>9.9552968880124826E-2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37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13750.615666666667</v>
      </c>
      <c r="D13" s="26">
        <v>13656.856666666667</v>
      </c>
      <c r="E13" s="26">
        <v>14036.999333333333</v>
      </c>
      <c r="F13" s="26">
        <v>13138.432000000001</v>
      </c>
      <c r="G13" s="26">
        <v>12808.339</v>
      </c>
      <c r="H13" s="28">
        <f t="shared" ref="H13:H38" si="0">IF(OR(OR(G13=0,F13=0),G13=""),"",(G13/F13-1)*100)</f>
        <v>-2.5124230958458393</v>
      </c>
      <c r="I13" s="27">
        <f>IF(OR(OR(G13=0,F13=0),F13=""),"",(F13/E13-1)*100)</f>
        <v>-6.4014203605433417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7103.5413333333336</v>
      </c>
      <c r="D14" s="25">
        <f t="shared" ref="D14:G14" si="3">D13-SUM(D15:D38)</f>
        <v>7195.4100000000017</v>
      </c>
      <c r="E14" s="25">
        <f t="shared" si="3"/>
        <v>7504.6750000000011</v>
      </c>
      <c r="F14" s="25">
        <f t="shared" si="3"/>
        <v>6799.698000000003</v>
      </c>
      <c r="G14" s="26">
        <f t="shared" si="3"/>
        <v>6627.9896666666664</v>
      </c>
      <c r="H14" s="28">
        <f t="shared" si="0"/>
        <v>-2.5252346991489372</v>
      </c>
      <c r="I14" s="27">
        <f>IF(OR(OR(G14=0,F14=0),F14=""),"",(F14/E14-1)*100)</f>
        <v>-9.3938378410790335</v>
      </c>
      <c r="J14" s="28">
        <f t="shared" si="1"/>
        <v>51.747456611405006</v>
      </c>
      <c r="K14" s="27">
        <f t="shared" si="2"/>
        <v>51.754258042360021</v>
      </c>
      <c r="L14" s="18"/>
    </row>
    <row r="15" spans="1:15">
      <c r="A15" s="16"/>
      <c r="B15" s="12" t="s">
        <v>5</v>
      </c>
      <c r="C15" s="109">
        <v>2001.3926666666666</v>
      </c>
      <c r="D15" s="109">
        <v>2013.6503333333333</v>
      </c>
      <c r="E15" s="109">
        <v>1961.5060000000001</v>
      </c>
      <c r="F15" s="109">
        <v>1955.4393333333335</v>
      </c>
      <c r="G15" s="109">
        <v>1820.8903333333335</v>
      </c>
      <c r="H15" s="50">
        <f t="shared" si="0"/>
        <v>-6.8807555267205061</v>
      </c>
      <c r="I15" s="36">
        <f t="shared" ref="I15:I38" si="4">IF(OR(OR(G15=0,F15=0),F15=""),"",(F15/E15-1)*100)</f>
        <v>-0.30928616413442578</v>
      </c>
      <c r="J15" s="50">
        <f t="shared" si="1"/>
        <v>14.216443938072951</v>
      </c>
      <c r="K15" s="36">
        <f t="shared" si="2"/>
        <v>14.883353914175856</v>
      </c>
      <c r="L15" s="18"/>
      <c r="N15" s="23" t="s">
        <v>5</v>
      </c>
      <c r="O15" s="34">
        <f>J15</f>
        <v>14.216443938072951</v>
      </c>
    </row>
    <row r="16" spans="1:15">
      <c r="A16" s="16"/>
      <c r="B16" s="11" t="s">
        <v>25</v>
      </c>
      <c r="C16" s="55">
        <v>1131.9483333333335</v>
      </c>
      <c r="D16" s="55">
        <v>1031.5346666666667</v>
      </c>
      <c r="E16" s="55">
        <v>1044.0146666666667</v>
      </c>
      <c r="F16" s="55">
        <v>1024.904</v>
      </c>
      <c r="G16" s="56">
        <v>987.12300000000005</v>
      </c>
      <c r="H16" s="28">
        <f t="shared" si="0"/>
        <v>-3.6862964726452341</v>
      </c>
      <c r="I16" s="27">
        <f t="shared" si="4"/>
        <v>-1.8304979112681696</v>
      </c>
      <c r="J16" s="28">
        <f t="shared" si="1"/>
        <v>7.7068775272109837</v>
      </c>
      <c r="K16" s="27">
        <f t="shared" si="2"/>
        <v>7.8008091072054864</v>
      </c>
      <c r="L16" s="18"/>
      <c r="N16" s="23" t="s">
        <v>40</v>
      </c>
      <c r="O16" s="34">
        <f>100-O15</f>
        <v>85.783556061927044</v>
      </c>
    </row>
    <row r="17" spans="1:12">
      <c r="A17" s="16"/>
      <c r="B17" s="11" t="s">
        <v>26</v>
      </c>
      <c r="C17" s="25">
        <v>626.76800000000003</v>
      </c>
      <c r="D17" s="25">
        <v>605.54933333333338</v>
      </c>
      <c r="E17" s="25">
        <v>622.19833333333338</v>
      </c>
      <c r="F17" s="25">
        <v>576.06066666666663</v>
      </c>
      <c r="G17" s="26">
        <v>614.57866666666666</v>
      </c>
      <c r="H17" s="28">
        <f t="shared" si="0"/>
        <v>6.6864485337771118</v>
      </c>
      <c r="I17" s="27">
        <f t="shared" si="4"/>
        <v>-7.4152668361374685</v>
      </c>
      <c r="J17" s="28">
        <f t="shared" si="1"/>
        <v>4.7982698355084663</v>
      </c>
      <c r="K17" s="27">
        <f t="shared" si="2"/>
        <v>4.3845465476144074</v>
      </c>
      <c r="L17" s="18"/>
    </row>
    <row r="18" spans="1:12">
      <c r="A18" s="16"/>
      <c r="B18" s="11" t="s">
        <v>27</v>
      </c>
      <c r="C18" s="25">
        <v>523.98</v>
      </c>
      <c r="D18" s="25">
        <v>557.79133333333334</v>
      </c>
      <c r="E18" s="25">
        <v>580.79399999999998</v>
      </c>
      <c r="F18" s="25">
        <v>556.4613333333333</v>
      </c>
      <c r="G18" s="26">
        <v>524.40599999999995</v>
      </c>
      <c r="H18" s="28">
        <f t="shared" si="0"/>
        <v>-5.7605679699817447</v>
      </c>
      <c r="I18" s="27">
        <f t="shared" si="4"/>
        <v>-4.1895520040955425</v>
      </c>
      <c r="J18" s="28">
        <f t="shared" si="1"/>
        <v>4.0942545321450341</v>
      </c>
      <c r="K18" s="27">
        <f t="shared" si="2"/>
        <v>4.2353709585233101</v>
      </c>
      <c r="L18" s="18"/>
    </row>
    <row r="19" spans="1:12">
      <c r="A19" s="16"/>
      <c r="B19" s="11" t="s">
        <v>6</v>
      </c>
      <c r="C19" s="25">
        <v>284.80700000000002</v>
      </c>
      <c r="D19" s="25">
        <v>275.60433333333339</v>
      </c>
      <c r="E19" s="25">
        <v>322.85666666666663</v>
      </c>
      <c r="F19" s="25">
        <v>304.096</v>
      </c>
      <c r="G19" s="26">
        <v>311.89233333333328</v>
      </c>
      <c r="H19" s="28">
        <f t="shared" si="0"/>
        <v>2.5637737205794542</v>
      </c>
      <c r="I19" s="27">
        <f t="shared" si="4"/>
        <v>-5.8108345292544605</v>
      </c>
      <c r="J19" s="28">
        <f t="shared" si="1"/>
        <v>2.4350724425183725</v>
      </c>
      <c r="K19" s="27">
        <f t="shared" si="2"/>
        <v>2.3145532130470365</v>
      </c>
      <c r="L19" s="18"/>
    </row>
    <row r="20" spans="1:12">
      <c r="A20" s="16"/>
      <c r="B20" s="11" t="s">
        <v>21</v>
      </c>
      <c r="C20" s="25">
        <v>341.50099999999998</v>
      </c>
      <c r="D20" s="25">
        <v>301.762</v>
      </c>
      <c r="E20" s="25">
        <v>287.23966666666666</v>
      </c>
      <c r="F20" s="25">
        <v>263.49533333333329</v>
      </c>
      <c r="G20" s="26">
        <v>251.92933333333335</v>
      </c>
      <c r="H20" s="28">
        <f t="shared" si="0"/>
        <v>-4.3894515525891524</v>
      </c>
      <c r="I20" s="27">
        <f t="shared" si="4"/>
        <v>-8.2663838211760599</v>
      </c>
      <c r="J20" s="28">
        <f t="shared" si="1"/>
        <v>1.966916501299141</v>
      </c>
      <c r="K20" s="27">
        <f t="shared" si="2"/>
        <v>2.0055310506865145</v>
      </c>
      <c r="L20" s="18"/>
    </row>
    <row r="21" spans="1:12">
      <c r="A21" s="16"/>
      <c r="B21" s="11" t="s">
        <v>22</v>
      </c>
      <c r="C21" s="25">
        <v>227.74166666666667</v>
      </c>
      <c r="D21" s="25">
        <v>205.02700000000002</v>
      </c>
      <c r="E21" s="25">
        <v>217.04933333333335</v>
      </c>
      <c r="F21" s="25">
        <v>222.78899999999999</v>
      </c>
      <c r="G21" s="26">
        <v>221.17099999999996</v>
      </c>
      <c r="H21" s="28">
        <f t="shared" si="0"/>
        <v>-0.72624770522782267</v>
      </c>
      <c r="I21" s="27">
        <f t="shared" si="4"/>
        <v>2.6444064943760726</v>
      </c>
      <c r="J21" s="28">
        <f t="shared" si="1"/>
        <v>1.7267734715641112</v>
      </c>
      <c r="K21" s="27">
        <f t="shared" si="2"/>
        <v>1.6957046320291491</v>
      </c>
      <c r="L21" s="18"/>
    </row>
    <row r="22" spans="1:12">
      <c r="A22" s="16"/>
      <c r="B22" s="11" t="s">
        <v>24</v>
      </c>
      <c r="C22" s="25">
        <v>192.27799999999999</v>
      </c>
      <c r="D22" s="25">
        <v>193.14866666666668</v>
      </c>
      <c r="E22" s="25">
        <v>190.44466666666668</v>
      </c>
      <c r="F22" s="25">
        <v>173.822</v>
      </c>
      <c r="G22" s="26">
        <v>173.0203333333333</v>
      </c>
      <c r="H22" s="28">
        <f t="shared" si="0"/>
        <v>-0.46119977141368951</v>
      </c>
      <c r="I22" s="27">
        <f t="shared" si="4"/>
        <v>-8.7283445410215386</v>
      </c>
      <c r="J22" s="28">
        <f t="shared" si="1"/>
        <v>1.350841302165201</v>
      </c>
      <c r="K22" s="27">
        <f t="shared" si="2"/>
        <v>1.3230041453957366</v>
      </c>
      <c r="L22" s="18"/>
    </row>
    <row r="23" spans="1:12">
      <c r="A23" s="16"/>
      <c r="B23" s="11" t="s">
        <v>23</v>
      </c>
      <c r="C23" s="25">
        <v>144.52733333333333</v>
      </c>
      <c r="D23" s="25">
        <v>144.47766666666669</v>
      </c>
      <c r="E23" s="25">
        <v>150.87299999999999</v>
      </c>
      <c r="F23" s="25">
        <v>138.96666666666667</v>
      </c>
      <c r="G23" s="26">
        <v>142.71033333333332</v>
      </c>
      <c r="H23" s="28">
        <f t="shared" si="0"/>
        <v>2.6939313984168711</v>
      </c>
      <c r="I23" s="27">
        <f t="shared" si="4"/>
        <v>-7.8916262905445844</v>
      </c>
      <c r="J23" s="28">
        <f t="shared" si="1"/>
        <v>1.1141985961906016</v>
      </c>
      <c r="K23" s="27">
        <f t="shared" si="2"/>
        <v>1.057711199225803</v>
      </c>
      <c r="L23" s="18"/>
    </row>
    <row r="24" spans="1:12">
      <c r="A24" s="16"/>
      <c r="B24" s="11" t="s">
        <v>8</v>
      </c>
      <c r="C24" s="25">
        <v>125.39100000000001</v>
      </c>
      <c r="D24" s="25">
        <v>121.23566666666666</v>
      </c>
      <c r="E24" s="25">
        <v>119.301</v>
      </c>
      <c r="F24" s="25">
        <v>123.00233333333331</v>
      </c>
      <c r="G24" s="26">
        <v>129.46566666666669</v>
      </c>
      <c r="H24" s="28">
        <f t="shared" si="0"/>
        <v>5.2546428658535316</v>
      </c>
      <c r="I24" s="27">
        <f t="shared" si="4"/>
        <v>3.1025166036607432</v>
      </c>
      <c r="J24" s="28">
        <f t="shared" si="1"/>
        <v>1.0107920056352873</v>
      </c>
      <c r="K24" s="27">
        <f t="shared" si="2"/>
        <v>0.9362025341633865</v>
      </c>
      <c r="L24" s="18"/>
    </row>
    <row r="25" spans="1:12">
      <c r="A25" s="16"/>
      <c r="B25" s="11" t="s">
        <v>17</v>
      </c>
      <c r="C25" s="25">
        <v>131.81133333333335</v>
      </c>
      <c r="D25" s="25">
        <v>123.88633333333333</v>
      </c>
      <c r="E25" s="25">
        <v>119.16666666666667</v>
      </c>
      <c r="F25" s="25">
        <v>121.77266666666667</v>
      </c>
      <c r="G25" s="26">
        <v>124.03466666666668</v>
      </c>
      <c r="H25" s="28">
        <f t="shared" si="0"/>
        <v>1.8575597150975343</v>
      </c>
      <c r="I25" s="27">
        <f t="shared" si="4"/>
        <v>2.1868531468531405</v>
      </c>
      <c r="J25" s="28">
        <f t="shared" si="1"/>
        <v>0.96838994241694154</v>
      </c>
      <c r="K25" s="27">
        <f t="shared" si="2"/>
        <v>0.92684322350389037</v>
      </c>
      <c r="L25" s="18"/>
    </row>
    <row r="26" spans="1:12">
      <c r="A26" s="16"/>
      <c r="B26" s="11" t="s">
        <v>20</v>
      </c>
      <c r="C26" s="25">
        <v>102.28800000000001</v>
      </c>
      <c r="D26" s="25">
        <v>105.58533333333332</v>
      </c>
      <c r="E26" s="25">
        <v>105.66633333333334</v>
      </c>
      <c r="F26" s="25">
        <v>101.05866666666667</v>
      </c>
      <c r="G26" s="26">
        <v>113.21600000000001</v>
      </c>
      <c r="H26" s="28">
        <f t="shared" si="0"/>
        <v>12.029975987545205</v>
      </c>
      <c r="I26" s="27">
        <f t="shared" si="4"/>
        <v>-4.3605815791217033</v>
      </c>
      <c r="J26" s="28">
        <f t="shared" si="1"/>
        <v>0.88392413723590546</v>
      </c>
      <c r="K26" s="27">
        <f t="shared" si="2"/>
        <v>0.76918361846121874</v>
      </c>
      <c r="L26" s="18"/>
    </row>
    <row r="27" spans="1:12">
      <c r="A27" s="16"/>
      <c r="B27" s="11" t="s">
        <v>19</v>
      </c>
      <c r="C27" s="25">
        <v>102.66266666666668</v>
      </c>
      <c r="D27" s="25">
        <v>100.55633333333333</v>
      </c>
      <c r="E27" s="25">
        <v>111.42933333333333</v>
      </c>
      <c r="F27" s="25">
        <v>91.891999999999996</v>
      </c>
      <c r="G27" s="26">
        <v>93.036000000000001</v>
      </c>
      <c r="H27" s="28">
        <f t="shared" si="0"/>
        <v>1.2449397118356353</v>
      </c>
      <c r="I27" s="27">
        <f t="shared" si="4"/>
        <v>-17.533384387115301</v>
      </c>
      <c r="J27" s="28">
        <f t="shared" si="1"/>
        <v>0.72637053094862658</v>
      </c>
      <c r="K27" s="27">
        <f t="shared" si="2"/>
        <v>0.69941375043840837</v>
      </c>
      <c r="L27" s="18"/>
    </row>
    <row r="28" spans="1:12">
      <c r="A28" s="16"/>
      <c r="B28" s="11" t="s">
        <v>11</v>
      </c>
      <c r="C28" s="25">
        <v>90.37866666666666</v>
      </c>
      <c r="D28" s="25">
        <v>94.213666666666668</v>
      </c>
      <c r="E28" s="25">
        <v>100.08433333333333</v>
      </c>
      <c r="F28" s="25">
        <v>88.671333333333337</v>
      </c>
      <c r="G28" s="26">
        <v>91.446666666666673</v>
      </c>
      <c r="H28" s="28">
        <f t="shared" si="0"/>
        <v>3.1299104558406787</v>
      </c>
      <c r="I28" s="27">
        <f t="shared" si="4"/>
        <v>-11.403383146879465</v>
      </c>
      <c r="J28" s="28">
        <f t="shared" si="1"/>
        <v>0.71396194827968462</v>
      </c>
      <c r="K28" s="27">
        <f t="shared" si="2"/>
        <v>0.67490042444435783</v>
      </c>
      <c r="L28" s="18"/>
    </row>
    <row r="29" spans="1:12">
      <c r="A29" s="16"/>
      <c r="B29" s="11" t="s">
        <v>10</v>
      </c>
      <c r="C29" s="25">
        <v>100.63600000000001</v>
      </c>
      <c r="D29" s="25">
        <v>92.051666666666662</v>
      </c>
      <c r="E29" s="25">
        <v>85.004999999999995</v>
      </c>
      <c r="F29" s="25">
        <v>88.461666666666659</v>
      </c>
      <c r="G29" s="26">
        <v>88.433666666666667</v>
      </c>
      <c r="H29" s="28">
        <f t="shared" si="0"/>
        <v>-3.1652128040382532E-2</v>
      </c>
      <c r="I29" s="27">
        <f t="shared" si="4"/>
        <v>4.0664274650510812</v>
      </c>
      <c r="J29" s="28">
        <f t="shared" si="1"/>
        <v>0.6904382111268812</v>
      </c>
      <c r="K29" s="27">
        <f t="shared" si="2"/>
        <v>0.67330459728121783</v>
      </c>
      <c r="L29" s="18"/>
    </row>
    <row r="30" spans="1:12">
      <c r="A30" s="16"/>
      <c r="B30" s="11" t="s">
        <v>4</v>
      </c>
      <c r="C30" s="25">
        <v>90.774666666666675</v>
      </c>
      <c r="D30" s="25">
        <v>95.36866666666667</v>
      </c>
      <c r="E30" s="25">
        <v>94.387</v>
      </c>
      <c r="F30" s="25">
        <v>92.665999999999997</v>
      </c>
      <c r="G30" s="26">
        <v>88.274666666666675</v>
      </c>
      <c r="H30" s="28">
        <f t="shared" si="0"/>
        <v>-4.7388830135468467</v>
      </c>
      <c r="I30" s="27">
        <f t="shared" si="4"/>
        <v>-1.8233443164842655</v>
      </c>
      <c r="J30" s="28">
        <f t="shared" si="1"/>
        <v>0.68919683236574758</v>
      </c>
      <c r="K30" s="27">
        <f t="shared" si="2"/>
        <v>0.70530486438564355</v>
      </c>
      <c r="L30" s="18"/>
    </row>
    <row r="31" spans="1:12">
      <c r="A31" s="16"/>
      <c r="B31" s="11" t="s">
        <v>12</v>
      </c>
      <c r="C31" s="25">
        <v>81.898333333333326</v>
      </c>
      <c r="D31" s="25">
        <v>71.863666666666674</v>
      </c>
      <c r="E31" s="25">
        <v>79.551333333333332</v>
      </c>
      <c r="F31" s="25">
        <v>81.538666666666657</v>
      </c>
      <c r="G31" s="26">
        <v>79.865666666666655</v>
      </c>
      <c r="H31" s="28">
        <f t="shared" si="0"/>
        <v>-2.0517872911011592</v>
      </c>
      <c r="I31" s="27">
        <f t="shared" si="4"/>
        <v>2.4981772775650057</v>
      </c>
      <c r="J31" s="28">
        <f t="shared" si="1"/>
        <v>0.62354429147031987</v>
      </c>
      <c r="K31" s="27">
        <f t="shared" si="2"/>
        <v>0.62061185586428158</v>
      </c>
      <c r="L31" s="18"/>
    </row>
    <row r="32" spans="1:12">
      <c r="A32" s="16"/>
      <c r="B32" s="11" t="s">
        <v>9</v>
      </c>
      <c r="C32" s="25">
        <v>85.379333333333349</v>
      </c>
      <c r="D32" s="25">
        <v>81.354333333333329</v>
      </c>
      <c r="E32" s="25">
        <v>75.49366666666667</v>
      </c>
      <c r="F32" s="25">
        <v>73.365333333333339</v>
      </c>
      <c r="G32" s="26">
        <v>74.75233333333334</v>
      </c>
      <c r="H32" s="28">
        <f t="shared" si="0"/>
        <v>1.8905386740331487</v>
      </c>
      <c r="I32" s="27">
        <f t="shared" si="4"/>
        <v>-2.819221038409403</v>
      </c>
      <c r="J32" s="28">
        <f t="shared" si="1"/>
        <v>0.58362238330304461</v>
      </c>
      <c r="K32" s="27">
        <f t="shared" si="2"/>
        <v>0.55840250444903428</v>
      </c>
      <c r="L32" s="18"/>
    </row>
    <row r="33" spans="1:14">
      <c r="A33" s="16"/>
      <c r="B33" s="11" t="s">
        <v>16</v>
      </c>
      <c r="C33" s="25">
        <v>77.371333333333325</v>
      </c>
      <c r="D33" s="25">
        <v>67.497</v>
      </c>
      <c r="E33" s="25">
        <v>75.125999999999991</v>
      </c>
      <c r="F33" s="25">
        <v>79.868333333333325</v>
      </c>
      <c r="G33" s="26">
        <v>72.422000000000011</v>
      </c>
      <c r="H33" s="28">
        <f t="shared" si="0"/>
        <v>-9.3232612007261739</v>
      </c>
      <c r="I33" s="27">
        <f t="shared" si="4"/>
        <v>6.3125061008616701</v>
      </c>
      <c r="J33" s="28">
        <f t="shared" si="1"/>
        <v>0.56542850716240423</v>
      </c>
      <c r="K33" s="27">
        <f t="shared" si="2"/>
        <v>0.60789851736747069</v>
      </c>
      <c r="L33" s="18"/>
    </row>
    <row r="34" spans="1:14">
      <c r="A34" s="16"/>
      <c r="B34" s="11" t="s">
        <v>18</v>
      </c>
      <c r="C34" s="25">
        <v>52.139000000000003</v>
      </c>
      <c r="D34" s="25">
        <v>49.125</v>
      </c>
      <c r="E34" s="25">
        <v>48.469666666666662</v>
      </c>
      <c r="F34" s="25">
        <v>50.106999999999999</v>
      </c>
      <c r="G34" s="26">
        <v>49.17</v>
      </c>
      <c r="H34" s="28">
        <f t="shared" si="0"/>
        <v>-1.8699982038437701</v>
      </c>
      <c r="I34" s="27">
        <f t="shared" si="4"/>
        <v>3.3780577543343293</v>
      </c>
      <c r="J34" s="28">
        <f t="shared" si="1"/>
        <v>0.38389052632039178</v>
      </c>
      <c r="K34" s="27">
        <f t="shared" si="2"/>
        <v>0.38137732112934025</v>
      </c>
      <c r="L34" s="18"/>
    </row>
    <row r="35" spans="1:14">
      <c r="A35" s="16"/>
      <c r="B35" s="11" t="s">
        <v>14</v>
      </c>
      <c r="C35" s="25">
        <v>45.860999999999997</v>
      </c>
      <c r="D35" s="25">
        <v>43.735999999999997</v>
      </c>
      <c r="E35" s="25">
        <v>48.375333333333323</v>
      </c>
      <c r="F35" s="25">
        <v>41.908666666666669</v>
      </c>
      <c r="G35" s="26">
        <v>42.63</v>
      </c>
      <c r="H35" s="28">
        <f t="shared" si="0"/>
        <v>1.7212032515151909</v>
      </c>
      <c r="I35" s="27">
        <f t="shared" si="4"/>
        <v>-13.367694279453691</v>
      </c>
      <c r="J35" s="28">
        <f t="shared" si="1"/>
        <v>0.33283004142847877</v>
      </c>
      <c r="K35" s="27">
        <f t="shared" si="2"/>
        <v>0.31897768825584871</v>
      </c>
      <c r="L35" s="18"/>
    </row>
    <row r="36" spans="1:14">
      <c r="A36" s="16"/>
      <c r="B36" s="11" t="s">
        <v>7</v>
      </c>
      <c r="C36" s="25">
        <v>39.486999999999995</v>
      </c>
      <c r="D36" s="25">
        <v>36.860333333333337</v>
      </c>
      <c r="E36" s="25">
        <v>42.809333333333335</v>
      </c>
      <c r="F36" s="25">
        <v>43.73</v>
      </c>
      <c r="G36" s="26">
        <v>41.797666666666665</v>
      </c>
      <c r="H36" s="28">
        <f t="shared" si="0"/>
        <v>-4.4187819193536093</v>
      </c>
      <c r="I36" s="27">
        <f t="shared" si="4"/>
        <v>2.1506213598280643</v>
      </c>
      <c r="J36" s="28">
        <f t="shared" si="1"/>
        <v>0.32633167084870773</v>
      </c>
      <c r="K36" s="27">
        <f t="shared" si="2"/>
        <v>0.33284032676045355</v>
      </c>
      <c r="L36" s="18"/>
    </row>
    <row r="37" spans="1:14">
      <c r="A37" s="16"/>
      <c r="B37" s="11" t="s">
        <v>13</v>
      </c>
      <c r="C37" s="25">
        <v>30.931333333333338</v>
      </c>
      <c r="D37" s="25">
        <v>35.015666666666668</v>
      </c>
      <c r="E37" s="25">
        <v>35.529666666666664</v>
      </c>
      <c r="F37" s="25">
        <v>30.861999999999998</v>
      </c>
      <c r="G37" s="26">
        <v>29.313999999999997</v>
      </c>
      <c r="H37" s="28">
        <f t="shared" si="0"/>
        <v>-5.0158771304516954</v>
      </c>
      <c r="I37" s="27">
        <f t="shared" si="4"/>
        <v>-13.137378153467994</v>
      </c>
      <c r="J37" s="28">
        <f t="shared" si="1"/>
        <v>0.22886652203693231</v>
      </c>
      <c r="K37" s="27">
        <f t="shared" si="2"/>
        <v>0.23489865457308753</v>
      </c>
      <c r="L37" s="18"/>
    </row>
    <row r="38" spans="1:14">
      <c r="A38" s="16"/>
      <c r="B38" s="11" t="s">
        <v>15</v>
      </c>
      <c r="C38" s="25">
        <v>15.120666666666667</v>
      </c>
      <c r="D38" s="25">
        <v>14.551666666666668</v>
      </c>
      <c r="E38" s="25">
        <v>14.953333333333333</v>
      </c>
      <c r="F38" s="25">
        <v>13.795</v>
      </c>
      <c r="G38" s="26">
        <v>14.769</v>
      </c>
      <c r="H38" s="28">
        <f t="shared" si="0"/>
        <v>7.0605291772381396</v>
      </c>
      <c r="I38" s="27">
        <f t="shared" si="4"/>
        <v>-7.7463218903254578</v>
      </c>
      <c r="J38" s="28">
        <f t="shared" si="1"/>
        <v>0.11530769134077416</v>
      </c>
      <c r="K38" s="27">
        <f t="shared" si="2"/>
        <v>0.1049973086590546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61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7311.3410000000003</v>
      </c>
      <c r="D13" s="26">
        <v>7014.7866666666669</v>
      </c>
      <c r="E13" s="26">
        <v>5640.065333333333</v>
      </c>
      <c r="F13" s="26">
        <v>6354.1436666666668</v>
      </c>
      <c r="G13" s="26">
        <v>7421.0756666666666</v>
      </c>
      <c r="H13" s="28">
        <f t="shared" ref="H13:H38" si="0">IF(OR(OR(G13=0,F13=0),G13=""),"",(G13/F13-1)*100)</f>
        <v>16.791121761962046</v>
      </c>
      <c r="I13" s="27">
        <f>IF(OR(OR(G13=0,F13=0),F13=""),"",(F13/E13-1)*100)</f>
        <v>12.660816695031208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3845.5059999999989</v>
      </c>
      <c r="D14" s="25">
        <f t="shared" ref="D14:G14" si="3">D13-SUM(D15:D38)</f>
        <v>3529.2986666666675</v>
      </c>
      <c r="E14" s="25">
        <f t="shared" si="3"/>
        <v>2643.7253333333329</v>
      </c>
      <c r="F14" s="25">
        <f t="shared" si="3"/>
        <v>3303.5706666666674</v>
      </c>
      <c r="G14" s="26">
        <f t="shared" si="3"/>
        <v>3616.5496666666668</v>
      </c>
      <c r="H14" s="28">
        <f t="shared" si="0"/>
        <v>9.4739611039045268</v>
      </c>
      <c r="I14" s="27">
        <f>IF(OR(OR(G14=0,F14=0),F14=""),"",(F14/E14-1)*100)</f>
        <v>24.958921602546759</v>
      </c>
      <c r="J14" s="28">
        <f t="shared" si="1"/>
        <v>48.733496720848244</v>
      </c>
      <c r="K14" s="27">
        <f t="shared" si="2"/>
        <v>51.990808517549524</v>
      </c>
      <c r="L14" s="18"/>
    </row>
    <row r="15" spans="1:15">
      <c r="A15" s="16"/>
      <c r="B15" s="12" t="s">
        <v>5</v>
      </c>
      <c r="C15" s="109">
        <v>1119.915</v>
      </c>
      <c r="D15" s="109">
        <v>1109.5596666666665</v>
      </c>
      <c r="E15" s="109">
        <v>1136.6319999999998</v>
      </c>
      <c r="F15" s="109">
        <v>910.22200000000009</v>
      </c>
      <c r="G15" s="109">
        <v>1404.1546666666666</v>
      </c>
      <c r="H15" s="50">
        <f t="shared" si="0"/>
        <v>54.265076724872216</v>
      </c>
      <c r="I15" s="36">
        <f t="shared" ref="I15:I38" si="4">IF(OR(OR(G15=0,F15=0),F15=""),"",(F15/E15-1)*100)</f>
        <v>-19.91937584020156</v>
      </c>
      <c r="J15" s="50">
        <f t="shared" si="1"/>
        <v>18.921174365243637</v>
      </c>
      <c r="K15" s="36">
        <f t="shared" si="2"/>
        <v>14.324857097187657</v>
      </c>
      <c r="L15" s="18"/>
      <c r="N15" s="23" t="s">
        <v>5</v>
      </c>
      <c r="O15" s="34">
        <f>J15</f>
        <v>18.921174365243637</v>
      </c>
    </row>
    <row r="16" spans="1:15">
      <c r="A16" s="16"/>
      <c r="B16" s="11" t="s">
        <v>25</v>
      </c>
      <c r="C16" s="55">
        <v>425.39966666666669</v>
      </c>
      <c r="D16" s="55">
        <v>464.4736666666667</v>
      </c>
      <c r="E16" s="55">
        <v>438.40333333333336</v>
      </c>
      <c r="F16" s="55">
        <v>484.98600000000005</v>
      </c>
      <c r="G16" s="56">
        <v>552.68733333333341</v>
      </c>
      <c r="H16" s="28">
        <f t="shared" si="0"/>
        <v>13.95944075361626</v>
      </c>
      <c r="I16" s="27">
        <f t="shared" si="4"/>
        <v>10.625527482303209</v>
      </c>
      <c r="J16" s="28">
        <f t="shared" si="1"/>
        <v>7.4475366935799565</v>
      </c>
      <c r="K16" s="27">
        <f t="shared" si="2"/>
        <v>7.6325941848655088</v>
      </c>
      <c r="L16" s="18"/>
      <c r="N16" s="23" t="s">
        <v>40</v>
      </c>
      <c r="O16" s="34">
        <f>100-O15</f>
        <v>81.078825634756356</v>
      </c>
    </row>
    <row r="17" spans="1:12">
      <c r="A17" s="16"/>
      <c r="B17" s="11" t="s">
        <v>26</v>
      </c>
      <c r="C17" s="25">
        <v>474.15799999999996</v>
      </c>
      <c r="D17" s="25">
        <v>479.36899999999997</v>
      </c>
      <c r="E17" s="25">
        <v>410.94599999999997</v>
      </c>
      <c r="F17" s="25">
        <v>482.2206666666666</v>
      </c>
      <c r="G17" s="26">
        <v>432.98766666666666</v>
      </c>
      <c r="H17" s="28">
        <f t="shared" si="0"/>
        <v>-10.209641229257416</v>
      </c>
      <c r="I17" s="27">
        <f t="shared" si="4"/>
        <v>17.344046825292537</v>
      </c>
      <c r="J17" s="28">
        <f t="shared" si="1"/>
        <v>5.8345674685884479</v>
      </c>
      <c r="K17" s="27">
        <f t="shared" si="2"/>
        <v>7.5890740273368067</v>
      </c>
      <c r="L17" s="18"/>
    </row>
    <row r="18" spans="1:12">
      <c r="A18" s="16"/>
      <c r="B18" s="11" t="s">
        <v>21</v>
      </c>
      <c r="C18" s="25">
        <v>127.24166666666667</v>
      </c>
      <c r="D18" s="25">
        <v>151.03099999999998</v>
      </c>
      <c r="E18" s="25">
        <v>105.604</v>
      </c>
      <c r="F18" s="25">
        <v>163.94966666666667</v>
      </c>
      <c r="G18" s="26">
        <v>216.23966666666664</v>
      </c>
      <c r="H18" s="28">
        <f t="shared" si="0"/>
        <v>31.893934927182912</v>
      </c>
      <c r="I18" s="27">
        <f t="shared" si="4"/>
        <v>55.249485499286656</v>
      </c>
      <c r="J18" s="28">
        <f t="shared" si="1"/>
        <v>2.9138588040269271</v>
      </c>
      <c r="K18" s="27">
        <f t="shared" si="2"/>
        <v>2.5802008148908184</v>
      </c>
      <c r="L18" s="18"/>
    </row>
    <row r="19" spans="1:12">
      <c r="A19" s="16"/>
      <c r="B19" s="11" t="s">
        <v>27</v>
      </c>
      <c r="C19" s="25">
        <v>248.33566666666664</v>
      </c>
      <c r="D19" s="25">
        <v>175.23366666666666</v>
      </c>
      <c r="E19" s="25">
        <v>90.309666666666672</v>
      </c>
      <c r="F19" s="25">
        <v>121.64166666666665</v>
      </c>
      <c r="G19" s="26">
        <v>174.43666666666664</v>
      </c>
      <c r="H19" s="28">
        <f t="shared" si="0"/>
        <v>43.402068918270878</v>
      </c>
      <c r="I19" s="27">
        <f t="shared" si="4"/>
        <v>34.693960410291979</v>
      </c>
      <c r="J19" s="28">
        <f t="shared" si="1"/>
        <v>2.3505577156447259</v>
      </c>
      <c r="K19" s="27">
        <f t="shared" si="2"/>
        <v>1.9143675851207014</v>
      </c>
      <c r="L19" s="18"/>
    </row>
    <row r="20" spans="1:12">
      <c r="A20" s="16"/>
      <c r="B20" s="11" t="s">
        <v>22</v>
      </c>
      <c r="C20" s="25">
        <v>134.74666666666667</v>
      </c>
      <c r="D20" s="25">
        <v>148.94666666666669</v>
      </c>
      <c r="E20" s="25">
        <v>101.13933333333334</v>
      </c>
      <c r="F20" s="25">
        <v>100.65533333333333</v>
      </c>
      <c r="G20" s="26">
        <v>152.773</v>
      </c>
      <c r="H20" s="28">
        <f t="shared" si="0"/>
        <v>51.778345906492774</v>
      </c>
      <c r="I20" s="27">
        <f t="shared" si="4"/>
        <v>-0.47854774601375771</v>
      </c>
      <c r="J20" s="28">
        <f t="shared" si="1"/>
        <v>2.0586368723635617</v>
      </c>
      <c r="K20" s="27">
        <f t="shared" si="2"/>
        <v>1.5840896683114551</v>
      </c>
      <c r="L20" s="18"/>
    </row>
    <row r="21" spans="1:12">
      <c r="A21" s="16"/>
      <c r="B21" s="11" t="s">
        <v>6</v>
      </c>
      <c r="C21" s="25">
        <v>126.479</v>
      </c>
      <c r="D21" s="25">
        <v>108.58300000000001</v>
      </c>
      <c r="E21" s="25">
        <v>63.812999999999995</v>
      </c>
      <c r="F21" s="25">
        <v>87.682999999999993</v>
      </c>
      <c r="G21" s="26">
        <v>108.65366666666667</v>
      </c>
      <c r="H21" s="28">
        <f t="shared" si="0"/>
        <v>23.916456629753391</v>
      </c>
      <c r="I21" s="27">
        <f t="shared" si="4"/>
        <v>37.406171156347455</v>
      </c>
      <c r="J21" s="28">
        <f t="shared" si="1"/>
        <v>1.4641228785027436</v>
      </c>
      <c r="K21" s="27">
        <f t="shared" si="2"/>
        <v>1.3799341752371457</v>
      </c>
      <c r="L21" s="18"/>
    </row>
    <row r="22" spans="1:12">
      <c r="A22" s="16"/>
      <c r="B22" s="11" t="s">
        <v>24</v>
      </c>
      <c r="C22" s="25">
        <v>83.270666666666656</v>
      </c>
      <c r="D22" s="25">
        <v>78.040666666666667</v>
      </c>
      <c r="E22" s="25">
        <v>65.98233333333333</v>
      </c>
      <c r="F22" s="25">
        <v>70.628</v>
      </c>
      <c r="G22" s="26">
        <v>82.810666666666677</v>
      </c>
      <c r="H22" s="28">
        <f t="shared" si="0"/>
        <v>17.249060806856598</v>
      </c>
      <c r="I22" s="27">
        <f t="shared" si="4"/>
        <v>7.0407735403921423</v>
      </c>
      <c r="J22" s="28">
        <f t="shared" si="1"/>
        <v>1.1158849523476539</v>
      </c>
      <c r="K22" s="27">
        <f t="shared" si="2"/>
        <v>1.1115266463128444</v>
      </c>
      <c r="L22" s="18"/>
    </row>
    <row r="23" spans="1:12">
      <c r="A23" s="16"/>
      <c r="B23" s="11" t="s">
        <v>8</v>
      </c>
      <c r="C23" s="25">
        <v>102.02666666666666</v>
      </c>
      <c r="D23" s="25">
        <v>101.13066666666667</v>
      </c>
      <c r="E23" s="25">
        <v>83.271333333333331</v>
      </c>
      <c r="F23" s="25">
        <v>80.976666666666674</v>
      </c>
      <c r="G23" s="26">
        <v>79.548333333333332</v>
      </c>
      <c r="H23" s="28">
        <f t="shared" si="0"/>
        <v>-1.7638825999259145</v>
      </c>
      <c r="I23" s="27">
        <f t="shared" si="4"/>
        <v>-2.7556502037515807</v>
      </c>
      <c r="J23" s="28">
        <f t="shared" si="1"/>
        <v>1.0719245687069534</v>
      </c>
      <c r="K23" s="27">
        <f t="shared" si="2"/>
        <v>1.2743914981252915</v>
      </c>
      <c r="L23" s="18"/>
    </row>
    <row r="24" spans="1:12">
      <c r="A24" s="16"/>
      <c r="B24" s="11" t="s">
        <v>11</v>
      </c>
      <c r="C24" s="25">
        <v>66.402333333333331</v>
      </c>
      <c r="D24" s="25">
        <v>68.158666666666662</v>
      </c>
      <c r="E24" s="25">
        <v>55.162666666666667</v>
      </c>
      <c r="F24" s="25">
        <v>64.253666666666675</v>
      </c>
      <c r="G24" s="26">
        <v>67.351333333333329</v>
      </c>
      <c r="H24" s="28">
        <f t="shared" si="0"/>
        <v>4.820995948350526</v>
      </c>
      <c r="I24" s="27">
        <f t="shared" si="4"/>
        <v>16.480349028328355</v>
      </c>
      <c r="J24" s="28">
        <f t="shared" si="1"/>
        <v>0.90756834128313912</v>
      </c>
      <c r="K24" s="27">
        <f t="shared" si="2"/>
        <v>1.0112089061463359</v>
      </c>
      <c r="L24" s="18"/>
    </row>
    <row r="25" spans="1:12">
      <c r="A25" s="16"/>
      <c r="B25" s="11" t="s">
        <v>17</v>
      </c>
      <c r="C25" s="25">
        <v>53.216333333333331</v>
      </c>
      <c r="D25" s="25">
        <v>61.411666666666669</v>
      </c>
      <c r="E25" s="25">
        <v>50.875999999999998</v>
      </c>
      <c r="F25" s="25">
        <v>54.611666666666672</v>
      </c>
      <c r="G25" s="26">
        <v>62.448333333333345</v>
      </c>
      <c r="H25" s="28">
        <f t="shared" si="0"/>
        <v>14.349803155613895</v>
      </c>
      <c r="I25" s="27">
        <f t="shared" si="4"/>
        <v>7.3426894147862853</v>
      </c>
      <c r="J25" s="28">
        <f t="shared" si="1"/>
        <v>0.8414997520350489</v>
      </c>
      <c r="K25" s="27">
        <f t="shared" si="2"/>
        <v>0.85946540606494526</v>
      </c>
      <c r="L25" s="18"/>
    </row>
    <row r="26" spans="1:12">
      <c r="A26" s="16"/>
      <c r="B26" s="11" t="s">
        <v>19</v>
      </c>
      <c r="C26" s="25">
        <v>47.84</v>
      </c>
      <c r="D26" s="25">
        <v>52.104666666666667</v>
      </c>
      <c r="E26" s="25">
        <v>30.921333333333333</v>
      </c>
      <c r="F26" s="25">
        <v>38.176666666666669</v>
      </c>
      <c r="G26" s="26">
        <v>59.652333333333331</v>
      </c>
      <c r="H26" s="28">
        <f t="shared" si="0"/>
        <v>56.253383392997456</v>
      </c>
      <c r="I26" s="27">
        <f t="shared" si="4"/>
        <v>23.463843732482449</v>
      </c>
      <c r="J26" s="28">
        <f t="shared" si="1"/>
        <v>0.80382327323887048</v>
      </c>
      <c r="K26" s="27">
        <f t="shared" si="2"/>
        <v>0.60081528950845775</v>
      </c>
      <c r="L26" s="18"/>
    </row>
    <row r="27" spans="1:12">
      <c r="A27" s="16"/>
      <c r="B27" s="11" t="s">
        <v>10</v>
      </c>
      <c r="C27" s="25">
        <v>51.411666666666669</v>
      </c>
      <c r="D27" s="25">
        <v>66.954666666666654</v>
      </c>
      <c r="E27" s="25">
        <v>58.573</v>
      </c>
      <c r="F27" s="25">
        <v>53.462666666666671</v>
      </c>
      <c r="G27" s="26">
        <v>59.608000000000004</v>
      </c>
      <c r="H27" s="28">
        <f t="shared" si="0"/>
        <v>11.494625533082271</v>
      </c>
      <c r="I27" s="27">
        <f t="shared" si="4"/>
        <v>-8.7247252715983983</v>
      </c>
      <c r="J27" s="28">
        <f t="shared" si="1"/>
        <v>0.80322587556601754</v>
      </c>
      <c r="K27" s="27">
        <f t="shared" si="2"/>
        <v>0.84138271766072237</v>
      </c>
      <c r="L27" s="18"/>
    </row>
    <row r="28" spans="1:12">
      <c r="A28" s="16"/>
      <c r="B28" s="11" t="s">
        <v>9</v>
      </c>
      <c r="C28" s="25">
        <v>56.567</v>
      </c>
      <c r="D28" s="25">
        <v>60.18266666666667</v>
      </c>
      <c r="E28" s="25">
        <v>51.88</v>
      </c>
      <c r="F28" s="25">
        <v>47.822333333333326</v>
      </c>
      <c r="G28" s="26">
        <v>55.604000000000006</v>
      </c>
      <c r="H28" s="28">
        <f t="shared" si="0"/>
        <v>16.272034683934322</v>
      </c>
      <c r="I28" s="27">
        <f t="shared" si="4"/>
        <v>-7.8212541763043149</v>
      </c>
      <c r="J28" s="28">
        <f t="shared" si="1"/>
        <v>0.7492714331125494</v>
      </c>
      <c r="K28" s="27">
        <f t="shared" si="2"/>
        <v>0.75261649471675451</v>
      </c>
      <c r="L28" s="18"/>
    </row>
    <row r="29" spans="1:12">
      <c r="A29" s="16"/>
      <c r="B29" s="11" t="s">
        <v>20</v>
      </c>
      <c r="C29" s="25">
        <v>69.669333333333327</v>
      </c>
      <c r="D29" s="25">
        <v>64.299666666666667</v>
      </c>
      <c r="E29" s="25">
        <v>52.174666666666667</v>
      </c>
      <c r="F29" s="25">
        <v>69.977999999999994</v>
      </c>
      <c r="G29" s="26">
        <v>49.946333333333335</v>
      </c>
      <c r="H29" s="28">
        <f t="shared" si="0"/>
        <v>-28.625663303704961</v>
      </c>
      <c r="I29" s="27">
        <f t="shared" si="4"/>
        <v>34.122562674094702</v>
      </c>
      <c r="J29" s="28">
        <f t="shared" si="1"/>
        <v>0.67303360829047831</v>
      </c>
      <c r="K29" s="27">
        <f t="shared" si="2"/>
        <v>1.1012971010885231</v>
      </c>
      <c r="L29" s="18"/>
    </row>
    <row r="30" spans="1:12">
      <c r="A30" s="16"/>
      <c r="B30" s="11" t="s">
        <v>16</v>
      </c>
      <c r="C30" s="25">
        <v>40.683999999999997</v>
      </c>
      <c r="D30" s="25">
        <v>46.812666666666665</v>
      </c>
      <c r="E30" s="25">
        <v>32.049999999999997</v>
      </c>
      <c r="F30" s="25">
        <v>31.688666666666666</v>
      </c>
      <c r="G30" s="26">
        <v>48.900333333333343</v>
      </c>
      <c r="H30" s="28">
        <f t="shared" si="0"/>
        <v>54.314897018913214</v>
      </c>
      <c r="I30" s="27">
        <f t="shared" si="4"/>
        <v>-1.1274050962038373</v>
      </c>
      <c r="J30" s="28">
        <f t="shared" si="1"/>
        <v>0.65893861658060637</v>
      </c>
      <c r="K30" s="27">
        <f t="shared" si="2"/>
        <v>0.49870869040784988</v>
      </c>
      <c r="L30" s="18"/>
    </row>
    <row r="31" spans="1:12">
      <c r="A31" s="16"/>
      <c r="B31" s="11" t="s">
        <v>23</v>
      </c>
      <c r="C31" s="25">
        <v>53.108000000000004</v>
      </c>
      <c r="D31" s="25">
        <v>59.37</v>
      </c>
      <c r="E31" s="25">
        <v>44.010333333333335</v>
      </c>
      <c r="F31" s="25">
        <v>48.222666666666669</v>
      </c>
      <c r="G31" s="26">
        <v>43.362333333333339</v>
      </c>
      <c r="H31" s="28">
        <f t="shared" si="0"/>
        <v>-10.078939364614147</v>
      </c>
      <c r="I31" s="27">
        <f t="shared" si="4"/>
        <v>9.5712370579636552</v>
      </c>
      <c r="J31" s="28">
        <f t="shared" si="1"/>
        <v>0.58431331630405603</v>
      </c>
      <c r="K31" s="27">
        <f t="shared" si="2"/>
        <v>0.75891684539081083</v>
      </c>
      <c r="L31" s="18"/>
    </row>
    <row r="32" spans="1:12">
      <c r="A32" s="16"/>
      <c r="B32" s="11" t="s">
        <v>12</v>
      </c>
      <c r="C32" s="25">
        <v>50.567</v>
      </c>
      <c r="D32" s="25">
        <v>56.61633333333333</v>
      </c>
      <c r="E32" s="25">
        <v>38.437333333333335</v>
      </c>
      <c r="F32" s="25">
        <v>40.755666666666663</v>
      </c>
      <c r="G32" s="26">
        <v>40.704666666666668</v>
      </c>
      <c r="H32" s="28">
        <f t="shared" si="0"/>
        <v>-0.1251359729117274</v>
      </c>
      <c r="I32" s="27">
        <f t="shared" si="4"/>
        <v>6.0314624670459116</v>
      </c>
      <c r="J32" s="28">
        <f t="shared" si="1"/>
        <v>0.5485008979156526</v>
      </c>
      <c r="K32" s="27">
        <f t="shared" si="2"/>
        <v>0.64140297740618701</v>
      </c>
      <c r="L32" s="18"/>
    </row>
    <row r="33" spans="1:14">
      <c r="A33" s="16"/>
      <c r="B33" s="11" t="s">
        <v>14</v>
      </c>
      <c r="C33" s="25">
        <v>22.884666666666671</v>
      </c>
      <c r="D33" s="25">
        <v>25.505666666666666</v>
      </c>
      <c r="E33" s="25">
        <v>21.853666666666669</v>
      </c>
      <c r="F33" s="25">
        <v>27.683666666666667</v>
      </c>
      <c r="G33" s="26">
        <v>34.338666666666668</v>
      </c>
      <c r="H33" s="28">
        <f t="shared" si="0"/>
        <v>24.039445641834533</v>
      </c>
      <c r="I33" s="27">
        <f t="shared" si="4"/>
        <v>26.677445432497969</v>
      </c>
      <c r="J33" s="28">
        <f t="shared" si="1"/>
        <v>0.46271818546341015</v>
      </c>
      <c r="K33" s="27">
        <f t="shared" si="2"/>
        <v>0.43567895406414847</v>
      </c>
      <c r="L33" s="18"/>
    </row>
    <row r="34" spans="1:14">
      <c r="A34" s="16"/>
      <c r="B34" s="11" t="s">
        <v>4</v>
      </c>
      <c r="C34" s="25">
        <v>47.045333333333332</v>
      </c>
      <c r="D34" s="25">
        <v>47.233333333333327</v>
      </c>
      <c r="E34" s="25">
        <v>32.33</v>
      </c>
      <c r="F34" s="25">
        <v>43.199333333333335</v>
      </c>
      <c r="G34" s="26">
        <v>29.907666666666668</v>
      </c>
      <c r="H34" s="28">
        <f t="shared" si="0"/>
        <v>-30.768221731816848</v>
      </c>
      <c r="I34" s="27">
        <f t="shared" si="4"/>
        <v>33.619960820703177</v>
      </c>
      <c r="J34" s="28">
        <f t="shared" si="1"/>
        <v>0.40300986016088325</v>
      </c>
      <c r="K34" s="27">
        <f t="shared" si="2"/>
        <v>0.67986082152900651</v>
      </c>
      <c r="L34" s="18"/>
    </row>
    <row r="35" spans="1:14">
      <c r="A35" s="16"/>
      <c r="B35" s="11" t="s">
        <v>18</v>
      </c>
      <c r="C35" s="25">
        <v>25.207333333333334</v>
      </c>
      <c r="D35" s="25">
        <v>22.204333333333334</v>
      </c>
      <c r="E35" s="25">
        <v>15.044333333333332</v>
      </c>
      <c r="F35" s="25">
        <v>8.3806666666666665</v>
      </c>
      <c r="G35" s="26">
        <v>26.057666666666666</v>
      </c>
      <c r="H35" s="28">
        <f t="shared" si="0"/>
        <v>210.92594065706785</v>
      </c>
      <c r="I35" s="27">
        <f t="shared" si="4"/>
        <v>-44.293532448540972</v>
      </c>
      <c r="J35" s="28">
        <f t="shared" si="1"/>
        <v>0.35113058857100993</v>
      </c>
      <c r="K35" s="27">
        <f t="shared" si="2"/>
        <v>0.1318929364255797</v>
      </c>
      <c r="L35" s="18"/>
    </row>
    <row r="36" spans="1:14">
      <c r="A36" s="16"/>
      <c r="B36" s="11" t="s">
        <v>7</v>
      </c>
      <c r="C36" s="25">
        <v>21.143000000000001</v>
      </c>
      <c r="D36" s="25">
        <v>24.269333333333332</v>
      </c>
      <c r="E36" s="25">
        <v>8.6009999999999991</v>
      </c>
      <c r="F36" s="25">
        <v>8.1083333333333325</v>
      </c>
      <c r="G36" s="26">
        <v>11.599666666666666</v>
      </c>
      <c r="H36" s="28">
        <f t="shared" si="0"/>
        <v>43.058581706063734</v>
      </c>
      <c r="I36" s="27">
        <f t="shared" si="4"/>
        <v>-5.728016122156343</v>
      </c>
      <c r="J36" s="28">
        <f t="shared" si="1"/>
        <v>0.15630707983168837</v>
      </c>
      <c r="K36" s="27">
        <f t="shared" si="2"/>
        <v>0.12760701927262058</v>
      </c>
      <c r="L36" s="18"/>
    </row>
    <row r="37" spans="1:14">
      <c r="A37" s="16"/>
      <c r="B37" s="11" t="s">
        <v>13</v>
      </c>
      <c r="C37" s="25">
        <v>12.397666666666666</v>
      </c>
      <c r="D37" s="25">
        <v>9.6326666666666672</v>
      </c>
      <c r="E37" s="25">
        <v>6.3079999999999998</v>
      </c>
      <c r="F37" s="25">
        <v>8.365333333333334</v>
      </c>
      <c r="G37" s="26">
        <v>9.7436666666666678</v>
      </c>
      <c r="H37" s="28">
        <f t="shared" si="0"/>
        <v>16.476729359260457</v>
      </c>
      <c r="I37" s="27">
        <f t="shared" si="4"/>
        <v>32.614669203128322</v>
      </c>
      <c r="J37" s="28">
        <f t="shared" si="1"/>
        <v>0.1312972283847261</v>
      </c>
      <c r="K37" s="27">
        <f t="shared" si="2"/>
        <v>0.13165162407669828</v>
      </c>
      <c r="L37" s="18"/>
    </row>
    <row r="38" spans="1:14">
      <c r="A38" s="16"/>
      <c r="B38" s="11" t="s">
        <v>15</v>
      </c>
      <c r="C38" s="25">
        <v>6.1183333333333332</v>
      </c>
      <c r="D38" s="25">
        <v>4.3636666666666661</v>
      </c>
      <c r="E38" s="25">
        <v>2.0166666666666671</v>
      </c>
      <c r="F38" s="25">
        <v>2.9006666666666665</v>
      </c>
      <c r="G38" s="26">
        <v>1.0093333333333334</v>
      </c>
      <c r="H38" s="28">
        <f t="shared" si="0"/>
        <v>-65.203401516892654</v>
      </c>
      <c r="I38" s="27">
        <f t="shared" si="4"/>
        <v>43.834710743801608</v>
      </c>
      <c r="J38" s="28">
        <f t="shared" si="1"/>
        <v>1.3600903409016134E-2</v>
      </c>
      <c r="K38" s="27">
        <f t="shared" si="2"/>
        <v>4.5650001303611271E-2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2430.5783333333334</v>
      </c>
      <c r="D13" s="26">
        <v>2042.6806666666664</v>
      </c>
      <c r="E13" s="26">
        <v>1595.4793333333334</v>
      </c>
      <c r="F13" s="26">
        <v>2011.3663333333334</v>
      </c>
      <c r="G13" s="26">
        <v>2280.3993333333333</v>
      </c>
      <c r="H13" s="28">
        <f t="shared" ref="H13:H38" si="0">IF(OR(OR(G13=0,F13=0),G13=""),"",(G13/F13-1)*100)</f>
        <v>13.375634042464334</v>
      </c>
      <c r="I13" s="27">
        <f>IF(OR(OR(G13=0,F13=0),F13=""),"",(F13/E13-1)*100)</f>
        <v>26.066586467849362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1380.9706666666668</v>
      </c>
      <c r="D14" s="25">
        <f t="shared" ref="D14:G14" si="3">D13-SUM(D15:D38)</f>
        <v>1070.9026666666664</v>
      </c>
      <c r="E14" s="25">
        <f t="shared" si="3"/>
        <v>803.2976666666666</v>
      </c>
      <c r="F14" s="25">
        <f t="shared" si="3"/>
        <v>1085.8456666666666</v>
      </c>
      <c r="G14" s="26">
        <f t="shared" si="3"/>
        <v>990.35166666666646</v>
      </c>
      <c r="H14" s="28">
        <f t="shared" si="0"/>
        <v>-8.7944357961245103</v>
      </c>
      <c r="I14" s="27">
        <f>IF(OR(OR(G14=0,F14=0),F14=""),"",(F14/E14-1)*100)</f>
        <v>35.173511853015896</v>
      </c>
      <c r="J14" s="28">
        <f t="shared" si="1"/>
        <v>43.428870206650934</v>
      </c>
      <c r="K14" s="27">
        <f t="shared" si="2"/>
        <v>53.985474881999771</v>
      </c>
      <c r="L14" s="18"/>
    </row>
    <row r="15" spans="1:15">
      <c r="A15" s="16"/>
      <c r="B15" s="12" t="s">
        <v>5</v>
      </c>
      <c r="C15" s="109">
        <v>358.37899999999996</v>
      </c>
      <c r="D15" s="109">
        <v>299.37066666666669</v>
      </c>
      <c r="E15" s="109">
        <v>279.00066666666663</v>
      </c>
      <c r="F15" s="109">
        <v>267.29700000000003</v>
      </c>
      <c r="G15" s="109">
        <v>550.65433333333328</v>
      </c>
      <c r="H15" s="50">
        <f t="shared" si="0"/>
        <v>106.00842259110026</v>
      </c>
      <c r="I15" s="36">
        <f t="shared" ref="I15:I38" si="4">IF(OR(OR(G15=0,F15=0),F15=""),"",(F15/E15-1)*100)</f>
        <v>-4.1948525809973987</v>
      </c>
      <c r="J15" s="50">
        <f t="shared" si="1"/>
        <v>24.147276544254382</v>
      </c>
      <c r="K15" s="36">
        <f t="shared" si="2"/>
        <v>13.289324553674046</v>
      </c>
      <c r="L15" s="18"/>
      <c r="N15" s="23" t="s">
        <v>5</v>
      </c>
      <c r="O15" s="34">
        <f>J15</f>
        <v>24.147276544254382</v>
      </c>
    </row>
    <row r="16" spans="1:15">
      <c r="A16" s="16"/>
      <c r="B16" s="11" t="s">
        <v>25</v>
      </c>
      <c r="C16" s="55">
        <v>121.51233333333334</v>
      </c>
      <c r="D16" s="55">
        <v>143.316</v>
      </c>
      <c r="E16" s="55">
        <v>140.73366666666666</v>
      </c>
      <c r="F16" s="55">
        <v>173.82566666666671</v>
      </c>
      <c r="G16" s="56">
        <v>211.97166666666669</v>
      </c>
      <c r="H16" s="28">
        <f t="shared" si="0"/>
        <v>21.94497552145156</v>
      </c>
      <c r="I16" s="27">
        <f t="shared" si="4"/>
        <v>23.513918725914927</v>
      </c>
      <c r="J16" s="28">
        <f t="shared" si="1"/>
        <v>9.2953748744006539</v>
      </c>
      <c r="K16" s="27">
        <f t="shared" si="2"/>
        <v>8.6421684496724378</v>
      </c>
      <c r="L16" s="18"/>
      <c r="N16" s="23" t="s">
        <v>40</v>
      </c>
      <c r="O16" s="34">
        <f>100-O15</f>
        <v>75.852723455745618</v>
      </c>
    </row>
    <row r="17" spans="1:12">
      <c r="A17" s="16"/>
      <c r="B17" s="11" t="s">
        <v>26</v>
      </c>
      <c r="C17" s="25">
        <v>173.2893333333333</v>
      </c>
      <c r="D17" s="25">
        <v>162.46633333333332</v>
      </c>
      <c r="E17" s="25">
        <v>154.67233333333334</v>
      </c>
      <c r="F17" s="25">
        <v>196.38333333333333</v>
      </c>
      <c r="G17" s="26">
        <v>162.03666666666666</v>
      </c>
      <c r="H17" s="28">
        <f t="shared" si="0"/>
        <v>-17.489603666298905</v>
      </c>
      <c r="I17" s="27">
        <f t="shared" si="4"/>
        <v>26.967330938306123</v>
      </c>
      <c r="J17" s="28">
        <f t="shared" si="1"/>
        <v>7.1056268215011462</v>
      </c>
      <c r="K17" s="27">
        <f t="shared" si="2"/>
        <v>9.7636780569891215</v>
      </c>
      <c r="L17" s="18"/>
    </row>
    <row r="18" spans="1:12">
      <c r="A18" s="16"/>
      <c r="B18" s="11" t="s">
        <v>21</v>
      </c>
      <c r="C18" s="25">
        <v>24.11866666666667</v>
      </c>
      <c r="D18" s="25">
        <v>30.814666666666668</v>
      </c>
      <c r="E18" s="25">
        <v>16.513666666666669</v>
      </c>
      <c r="F18" s="25">
        <v>42.478000000000002</v>
      </c>
      <c r="G18" s="26">
        <v>56.292333333333339</v>
      </c>
      <c r="H18" s="28">
        <f t="shared" si="0"/>
        <v>32.521148202206639</v>
      </c>
      <c r="I18" s="27">
        <f t="shared" si="4"/>
        <v>157.22936557598754</v>
      </c>
      <c r="J18" s="28">
        <f t="shared" si="1"/>
        <v>2.4685296347218721</v>
      </c>
      <c r="K18" s="27">
        <f t="shared" si="2"/>
        <v>2.1118977331992728</v>
      </c>
      <c r="L18" s="18"/>
    </row>
    <row r="19" spans="1:12">
      <c r="A19" s="16"/>
      <c r="B19" s="11" t="s">
        <v>22</v>
      </c>
      <c r="C19" s="25">
        <v>34.157333333333334</v>
      </c>
      <c r="D19" s="25">
        <v>46.399666666666668</v>
      </c>
      <c r="E19" s="25">
        <v>23.028666666666666</v>
      </c>
      <c r="F19" s="25">
        <v>28.423666666666666</v>
      </c>
      <c r="G19" s="26">
        <v>55.806999999999995</v>
      </c>
      <c r="H19" s="28">
        <f t="shared" si="0"/>
        <v>96.339904539644181</v>
      </c>
      <c r="I19" s="27">
        <f t="shared" si="4"/>
        <v>23.427322467649027</v>
      </c>
      <c r="J19" s="28">
        <f t="shared" si="1"/>
        <v>2.4472468126196611</v>
      </c>
      <c r="K19" s="27">
        <f t="shared" si="2"/>
        <v>1.4131521541161323</v>
      </c>
      <c r="L19" s="18"/>
    </row>
    <row r="20" spans="1:12">
      <c r="A20" s="16"/>
      <c r="B20" s="11" t="s">
        <v>27</v>
      </c>
      <c r="C20" s="25">
        <v>49.550666666666665</v>
      </c>
      <c r="D20" s="25">
        <v>22.983000000000001</v>
      </c>
      <c r="E20" s="25">
        <v>16.538</v>
      </c>
      <c r="F20" s="25">
        <v>22.766999999999999</v>
      </c>
      <c r="G20" s="26">
        <v>40.651000000000003</v>
      </c>
      <c r="H20" s="28">
        <f t="shared" si="0"/>
        <v>78.552290596038148</v>
      </c>
      <c r="I20" s="27">
        <f t="shared" si="4"/>
        <v>37.664772040149956</v>
      </c>
      <c r="J20" s="28">
        <f t="shared" si="1"/>
        <v>1.7826263762574919</v>
      </c>
      <c r="K20" s="27">
        <f t="shared" si="2"/>
        <v>1.1319171263182788</v>
      </c>
      <c r="L20" s="18"/>
    </row>
    <row r="21" spans="1:12">
      <c r="A21" s="16"/>
      <c r="B21" s="11" t="s">
        <v>8</v>
      </c>
      <c r="C21" s="25">
        <v>32.201666666666668</v>
      </c>
      <c r="D21" s="25">
        <v>37.111666666666672</v>
      </c>
      <c r="E21" s="25">
        <v>27.363</v>
      </c>
      <c r="F21" s="25">
        <v>34.648000000000003</v>
      </c>
      <c r="G21" s="26">
        <v>28.261666666666667</v>
      </c>
      <c r="H21" s="28">
        <f t="shared" si="0"/>
        <v>-18.432040329408149</v>
      </c>
      <c r="I21" s="27">
        <f t="shared" si="4"/>
        <v>26.623542740196626</v>
      </c>
      <c r="J21" s="28">
        <f t="shared" si="1"/>
        <v>1.2393297197362216</v>
      </c>
      <c r="K21" s="27">
        <f t="shared" si="2"/>
        <v>1.7226101195886911</v>
      </c>
      <c r="L21" s="18"/>
    </row>
    <row r="22" spans="1:12">
      <c r="A22" s="16"/>
      <c r="B22" s="11" t="s">
        <v>24</v>
      </c>
      <c r="C22" s="25">
        <v>23.367333333333335</v>
      </c>
      <c r="D22" s="25">
        <v>18.440666666666665</v>
      </c>
      <c r="E22" s="25">
        <v>16.602</v>
      </c>
      <c r="F22" s="25">
        <v>18.920000000000002</v>
      </c>
      <c r="G22" s="26">
        <v>25.894333333333332</v>
      </c>
      <c r="H22" s="28">
        <f t="shared" si="0"/>
        <v>36.862226920366425</v>
      </c>
      <c r="I22" s="27">
        <f t="shared" si="4"/>
        <v>13.962173232140707</v>
      </c>
      <c r="J22" s="28">
        <f t="shared" si="1"/>
        <v>1.1355174926964546</v>
      </c>
      <c r="K22" s="27">
        <f t="shared" si="2"/>
        <v>0.94065410594025722</v>
      </c>
      <c r="L22" s="18"/>
    </row>
    <row r="23" spans="1:12">
      <c r="A23" s="16"/>
      <c r="B23" s="11" t="s">
        <v>10</v>
      </c>
      <c r="C23" s="25">
        <v>18.402666666666665</v>
      </c>
      <c r="D23" s="25">
        <v>23.789333333333332</v>
      </c>
      <c r="E23" s="25">
        <v>19.331999999999997</v>
      </c>
      <c r="F23" s="25">
        <v>14.193333333333333</v>
      </c>
      <c r="G23" s="26">
        <v>22.510999999999999</v>
      </c>
      <c r="H23" s="28">
        <f t="shared" si="0"/>
        <v>58.602630342883977</v>
      </c>
      <c r="I23" s="27">
        <f t="shared" si="4"/>
        <v>-26.581143527139794</v>
      </c>
      <c r="J23" s="28">
        <f t="shared" si="1"/>
        <v>0.98715166554162004</v>
      </c>
      <c r="K23" s="27">
        <f t="shared" si="2"/>
        <v>0.70565630428005899</v>
      </c>
      <c r="L23" s="18"/>
    </row>
    <row r="24" spans="1:12">
      <c r="A24" s="16"/>
      <c r="B24" s="11" t="s">
        <v>11</v>
      </c>
      <c r="C24" s="25">
        <v>22.628</v>
      </c>
      <c r="D24" s="25">
        <v>17.512333333333334</v>
      </c>
      <c r="E24" s="25">
        <v>16.647333333333332</v>
      </c>
      <c r="F24" s="25">
        <v>21.5</v>
      </c>
      <c r="G24" s="26">
        <v>22.482333333333333</v>
      </c>
      <c r="H24" s="28">
        <f t="shared" si="0"/>
        <v>4.5689922480620204</v>
      </c>
      <c r="I24" s="27">
        <f t="shared" si="4"/>
        <v>29.149813783989444</v>
      </c>
      <c r="J24" s="28">
        <f t="shared" si="1"/>
        <v>0.98589457577459383</v>
      </c>
      <c r="K24" s="27">
        <f t="shared" si="2"/>
        <v>1.0689251203866559</v>
      </c>
      <c r="L24" s="18"/>
    </row>
    <row r="25" spans="1:12">
      <c r="A25" s="16"/>
      <c r="B25" s="11" t="s">
        <v>23</v>
      </c>
      <c r="C25" s="25">
        <v>18.184666666666669</v>
      </c>
      <c r="D25" s="25">
        <v>21.97366666666667</v>
      </c>
      <c r="E25" s="25">
        <v>14.953333333333333</v>
      </c>
      <c r="F25" s="25">
        <v>16.593666666666664</v>
      </c>
      <c r="G25" s="26">
        <v>15.947000000000001</v>
      </c>
      <c r="H25" s="28">
        <f t="shared" si="0"/>
        <v>-3.8970691629336307</v>
      </c>
      <c r="I25" s="27">
        <f t="shared" si="4"/>
        <v>10.969683459652234</v>
      </c>
      <c r="J25" s="28">
        <f t="shared" si="1"/>
        <v>0.69930734353836865</v>
      </c>
      <c r="K25" s="27">
        <f t="shared" si="2"/>
        <v>0.82499475066617223</v>
      </c>
      <c r="L25" s="18"/>
    </row>
    <row r="26" spans="1:12">
      <c r="A26" s="16"/>
      <c r="B26" s="11" t="s">
        <v>19</v>
      </c>
      <c r="C26" s="25">
        <v>11.32</v>
      </c>
      <c r="D26" s="25">
        <v>7.387999999999999</v>
      </c>
      <c r="E26" s="25">
        <v>1.0493333333333335</v>
      </c>
      <c r="F26" s="25">
        <v>3.5176666666666669</v>
      </c>
      <c r="G26" s="26">
        <v>13.387333333333332</v>
      </c>
      <c r="H26" s="28">
        <f t="shared" si="0"/>
        <v>280.57424429072296</v>
      </c>
      <c r="I26" s="27">
        <f t="shared" si="4"/>
        <v>235.22871664548916</v>
      </c>
      <c r="J26" s="28">
        <f t="shared" si="1"/>
        <v>0.5870609212012281</v>
      </c>
      <c r="K26" s="27">
        <f t="shared" si="2"/>
        <v>0.1748894076812462</v>
      </c>
      <c r="L26" s="18"/>
    </row>
    <row r="27" spans="1:12">
      <c r="A27" s="16"/>
      <c r="B27" s="11" t="s">
        <v>4</v>
      </c>
      <c r="C27" s="25">
        <v>19.240666666666666</v>
      </c>
      <c r="D27" s="25">
        <v>18.032333333333334</v>
      </c>
      <c r="E27" s="25">
        <v>11.792333333333332</v>
      </c>
      <c r="F27" s="25">
        <v>18.062333333333331</v>
      </c>
      <c r="G27" s="26">
        <v>11.737</v>
      </c>
      <c r="H27" s="28">
        <f t="shared" si="0"/>
        <v>-35.019469614483171</v>
      </c>
      <c r="I27" s="27">
        <f t="shared" si="4"/>
        <v>53.170138790739749</v>
      </c>
      <c r="J27" s="28">
        <f t="shared" si="1"/>
        <v>0.51469055565998822</v>
      </c>
      <c r="K27" s="27">
        <f t="shared" si="2"/>
        <v>0.89801310850219707</v>
      </c>
      <c r="L27" s="18"/>
    </row>
    <row r="28" spans="1:12">
      <c r="A28" s="16"/>
      <c r="B28" s="11" t="s">
        <v>20</v>
      </c>
      <c r="C28" s="25">
        <v>19.963666666666668</v>
      </c>
      <c r="D28" s="25">
        <v>16.939333333333334</v>
      </c>
      <c r="E28" s="25">
        <v>8.8373333333333335</v>
      </c>
      <c r="F28" s="25">
        <v>18.826666666666664</v>
      </c>
      <c r="G28" s="26">
        <v>10.686999999999999</v>
      </c>
      <c r="H28" s="28">
        <f t="shared" si="0"/>
        <v>-43.234773371104815</v>
      </c>
      <c r="I28" s="27">
        <f t="shared" si="4"/>
        <v>113.03560651780322</v>
      </c>
      <c r="J28" s="28">
        <f t="shared" si="1"/>
        <v>0.46864598861193607</v>
      </c>
      <c r="K28" s="27">
        <f t="shared" si="2"/>
        <v>0.93601381084400492</v>
      </c>
      <c r="L28" s="18"/>
    </row>
    <row r="29" spans="1:12">
      <c r="A29" s="16"/>
      <c r="B29" s="11" t="s">
        <v>6</v>
      </c>
      <c r="C29" s="25">
        <v>31.395</v>
      </c>
      <c r="D29" s="25">
        <v>18.727</v>
      </c>
      <c r="E29" s="25">
        <v>7.0226666666666659</v>
      </c>
      <c r="F29" s="25">
        <v>7.2446666666666673</v>
      </c>
      <c r="G29" s="26">
        <v>9.8146666666666675</v>
      </c>
      <c r="H29" s="28">
        <f t="shared" si="0"/>
        <v>35.474371951780626</v>
      </c>
      <c r="I29" s="27">
        <f t="shared" si="4"/>
        <v>3.161192329599416</v>
      </c>
      <c r="J29" s="28">
        <f t="shared" si="1"/>
        <v>0.43039245465487191</v>
      </c>
      <c r="K29" s="27">
        <f t="shared" si="2"/>
        <v>0.36018633436408654</v>
      </c>
      <c r="L29" s="18"/>
    </row>
    <row r="30" spans="1:12">
      <c r="A30" s="16"/>
      <c r="B30" s="11" t="s">
        <v>12</v>
      </c>
      <c r="C30" s="25">
        <v>17.824000000000002</v>
      </c>
      <c r="D30" s="25">
        <v>19.02</v>
      </c>
      <c r="E30" s="25">
        <v>6.3266666666666653</v>
      </c>
      <c r="F30" s="25">
        <v>11.549333333333331</v>
      </c>
      <c r="G30" s="26">
        <v>9.711333333333334</v>
      </c>
      <c r="H30" s="28">
        <f t="shared" si="0"/>
        <v>-15.914338489956116</v>
      </c>
      <c r="I30" s="27">
        <f t="shared" si="4"/>
        <v>82.550052687038985</v>
      </c>
      <c r="J30" s="28">
        <f t="shared" si="1"/>
        <v>0.42586108456442867</v>
      </c>
      <c r="K30" s="27">
        <f t="shared" si="2"/>
        <v>0.57420337319623016</v>
      </c>
      <c r="L30" s="18"/>
    </row>
    <row r="31" spans="1:12">
      <c r="A31" s="16"/>
      <c r="B31" s="11" t="s">
        <v>9</v>
      </c>
      <c r="C31" s="25">
        <v>16.752666666666666</v>
      </c>
      <c r="D31" s="25">
        <v>16.101333333333333</v>
      </c>
      <c r="E31" s="25">
        <v>8.5986666666666665</v>
      </c>
      <c r="F31" s="25">
        <v>5.7016666666666653</v>
      </c>
      <c r="G31" s="26">
        <v>9.6386666666666674</v>
      </c>
      <c r="H31" s="28">
        <f t="shared" si="0"/>
        <v>69.049985384390581</v>
      </c>
      <c r="I31" s="27">
        <f t="shared" si="4"/>
        <v>-33.691269964335568</v>
      </c>
      <c r="J31" s="28">
        <f t="shared" si="1"/>
        <v>0.42267450817824598</v>
      </c>
      <c r="K31" s="27">
        <f t="shared" si="2"/>
        <v>0.28347231293354641</v>
      </c>
      <c r="L31" s="18"/>
    </row>
    <row r="32" spans="1:12">
      <c r="A32" s="16"/>
      <c r="B32" s="11" t="s">
        <v>16</v>
      </c>
      <c r="C32" s="25">
        <v>13.626666666666667</v>
      </c>
      <c r="D32" s="25">
        <v>13.483333333333334</v>
      </c>
      <c r="E32" s="25">
        <v>5.5529999999999999</v>
      </c>
      <c r="F32" s="25">
        <v>5.0276666666666658</v>
      </c>
      <c r="G32" s="26">
        <v>9.4649999999999999</v>
      </c>
      <c r="H32" s="28">
        <f t="shared" si="0"/>
        <v>88.258304050918284</v>
      </c>
      <c r="I32" s="27">
        <f t="shared" si="4"/>
        <v>-9.4603517618104487</v>
      </c>
      <c r="J32" s="28">
        <f t="shared" si="1"/>
        <v>0.41505888296172694</v>
      </c>
      <c r="K32" s="27">
        <f t="shared" si="2"/>
        <v>0.2499627533456113</v>
      </c>
      <c r="L32" s="18"/>
    </row>
    <row r="33" spans="1:14">
      <c r="A33" s="16"/>
      <c r="B33" s="11" t="s">
        <v>17</v>
      </c>
      <c r="C33" s="25">
        <v>14.079666666666666</v>
      </c>
      <c r="D33" s="25">
        <v>14.295</v>
      </c>
      <c r="E33" s="25">
        <v>6.367333333333332</v>
      </c>
      <c r="F33" s="25">
        <v>7.3413333333333339</v>
      </c>
      <c r="G33" s="26">
        <v>8.2919999999999998</v>
      </c>
      <c r="H33" s="28">
        <f t="shared" si="0"/>
        <v>12.949509625862676</v>
      </c>
      <c r="I33" s="27">
        <f t="shared" si="4"/>
        <v>15.296827557323866</v>
      </c>
      <c r="J33" s="28">
        <f t="shared" si="1"/>
        <v>0.36362052377376008</v>
      </c>
      <c r="K33" s="27">
        <f t="shared" si="2"/>
        <v>0.36499235428520482</v>
      </c>
      <c r="L33" s="18"/>
    </row>
    <row r="34" spans="1:14">
      <c r="A34" s="16"/>
      <c r="B34" s="11" t="s">
        <v>14</v>
      </c>
      <c r="C34" s="25">
        <v>7.4406666666666661</v>
      </c>
      <c r="D34" s="25">
        <v>7.44</v>
      </c>
      <c r="E34" s="25">
        <v>5.0179999999999998</v>
      </c>
      <c r="F34" s="25">
        <v>6.6020000000000003</v>
      </c>
      <c r="G34" s="26">
        <v>6.2726666666666659</v>
      </c>
      <c r="H34" s="28">
        <f t="shared" si="0"/>
        <v>-4.9883873573664754</v>
      </c>
      <c r="I34" s="27">
        <f t="shared" si="4"/>
        <v>31.566361100039874</v>
      </c>
      <c r="J34" s="28">
        <f t="shared" si="1"/>
        <v>0.27506878181277605</v>
      </c>
      <c r="K34" s="27">
        <f t="shared" si="2"/>
        <v>0.32823458812989315</v>
      </c>
      <c r="L34" s="18"/>
    </row>
    <row r="35" spans="1:14">
      <c r="A35" s="16"/>
      <c r="B35" s="11" t="s">
        <v>18</v>
      </c>
      <c r="C35" s="25">
        <v>9.6440000000000001</v>
      </c>
      <c r="D35" s="25">
        <v>7.3256666666666668</v>
      </c>
      <c r="E35" s="25">
        <v>3.1253333333333333</v>
      </c>
      <c r="F35" s="25">
        <v>2.0873333333333335</v>
      </c>
      <c r="G35" s="26">
        <v>5.7026666666666666</v>
      </c>
      <c r="H35" s="28">
        <f t="shared" si="0"/>
        <v>173.20344937719577</v>
      </c>
      <c r="I35" s="27">
        <f t="shared" si="4"/>
        <v>-33.212457337883947</v>
      </c>
      <c r="J35" s="28">
        <f t="shared" si="1"/>
        <v>0.25007315970097638</v>
      </c>
      <c r="K35" s="27">
        <f t="shared" si="2"/>
        <v>0.10377688533118201</v>
      </c>
      <c r="L35" s="18"/>
    </row>
    <row r="36" spans="1:14">
      <c r="A36" s="16"/>
      <c r="B36" s="11" t="s">
        <v>7</v>
      </c>
      <c r="C36" s="25">
        <v>7.1640000000000006</v>
      </c>
      <c r="D36" s="25">
        <v>6.6653333333333329</v>
      </c>
      <c r="E36" s="25">
        <v>1.5069999999999999</v>
      </c>
      <c r="F36" s="25">
        <v>0.78833333333333344</v>
      </c>
      <c r="G36" s="26">
        <v>1.587</v>
      </c>
      <c r="H36" s="28">
        <f t="shared" si="0"/>
        <v>101.31078224101478</v>
      </c>
      <c r="I36" s="27">
        <f t="shared" si="4"/>
        <v>-47.688564476885631</v>
      </c>
      <c r="J36" s="28">
        <f t="shared" si="1"/>
        <v>6.9593074195484481E-2</v>
      </c>
      <c r="K36" s="27">
        <f t="shared" si="2"/>
        <v>3.9193921080844053E-2</v>
      </c>
      <c r="L36" s="18"/>
    </row>
    <row r="37" spans="1:14">
      <c r="A37" s="16"/>
      <c r="B37" s="11" t="s">
        <v>13</v>
      </c>
      <c r="C37" s="25">
        <v>3.5323333333333333</v>
      </c>
      <c r="D37" s="25">
        <v>1.1783333333333335</v>
      </c>
      <c r="E37" s="25">
        <v>0.9873333333333334</v>
      </c>
      <c r="F37" s="25">
        <v>1.0846666666666664</v>
      </c>
      <c r="G37" s="26">
        <v>0.92899999999999994</v>
      </c>
      <c r="H37" s="28">
        <f t="shared" si="0"/>
        <v>-14.351567301782408</v>
      </c>
      <c r="I37" s="27">
        <f t="shared" si="4"/>
        <v>9.8582039162727675</v>
      </c>
      <c r="J37" s="28">
        <f t="shared" si="1"/>
        <v>4.0738478845371816E-2</v>
      </c>
      <c r="K37" s="27">
        <f t="shared" si="2"/>
        <v>5.3926858011444617E-2</v>
      </c>
      <c r="L37" s="18"/>
    </row>
    <row r="38" spans="1:14">
      <c r="A38" s="16"/>
      <c r="B38" s="11" t="s">
        <v>15</v>
      </c>
      <c r="C38" s="25">
        <v>1.8326666666666664</v>
      </c>
      <c r="D38" s="25">
        <v>1.0043333333333333</v>
      </c>
      <c r="E38" s="25">
        <v>0.61199999999999999</v>
      </c>
      <c r="F38" s="25">
        <v>0.65733333333333333</v>
      </c>
      <c r="G38" s="26">
        <v>0.314</v>
      </c>
      <c r="H38" s="28">
        <f t="shared" si="0"/>
        <v>-52.231237322515213</v>
      </c>
      <c r="I38" s="27">
        <f t="shared" si="4"/>
        <v>7.4074074074074181</v>
      </c>
      <c r="J38" s="28">
        <f t="shared" si="1"/>
        <v>1.3769518145798439E-2</v>
      </c>
      <c r="K38" s="27">
        <f t="shared" si="2"/>
        <v>3.268093546360442E-2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3247.762666666667</v>
      </c>
      <c r="D13" s="26">
        <v>3777.3153333333335</v>
      </c>
      <c r="E13" s="26">
        <v>2996.9670000000001</v>
      </c>
      <c r="F13" s="26">
        <v>3233.8940000000002</v>
      </c>
      <c r="G13" s="26">
        <v>3907.4126666666671</v>
      </c>
      <c r="H13" s="28">
        <f t="shared" ref="H13:H38" si="0">IF(OR(OR(G13=0,F13=0),G13=""),"",(G13/F13-1)*100)</f>
        <v>20.826862805851597</v>
      </c>
      <c r="I13" s="27">
        <f>IF(OR(OR(G13=0,F13=0),F13=""),"",(F13/E13-1)*100)</f>
        <v>7.9055591870047293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1492.3330000000001</v>
      </c>
      <c r="D14" s="25">
        <f t="shared" ref="D14:G14" si="3">D13-SUM(D15:D38)</f>
        <v>1727.3253333333337</v>
      </c>
      <c r="E14" s="25">
        <f t="shared" si="3"/>
        <v>1235.9096666666667</v>
      </c>
      <c r="F14" s="25">
        <f t="shared" si="3"/>
        <v>1483.8353333333339</v>
      </c>
      <c r="G14" s="26">
        <f t="shared" si="3"/>
        <v>1727.0536666666671</v>
      </c>
      <c r="H14" s="28">
        <f t="shared" si="0"/>
        <v>16.391194350855631</v>
      </c>
      <c r="I14" s="27">
        <f>IF(OR(OR(G14=0,F14=0),F14=""),"",(F14/E14-1)*100)</f>
        <v>20.060176997833491</v>
      </c>
      <c r="J14" s="28">
        <f t="shared" si="1"/>
        <v>44.199418233958404</v>
      </c>
      <c r="K14" s="27">
        <f t="shared" si="2"/>
        <v>45.883858077393192</v>
      </c>
      <c r="L14" s="18"/>
    </row>
    <row r="15" spans="1:15">
      <c r="A15" s="16"/>
      <c r="B15" s="12" t="s">
        <v>5</v>
      </c>
      <c r="C15" s="109">
        <v>677.02233333333334</v>
      </c>
      <c r="D15" s="109">
        <v>792.05599999999993</v>
      </c>
      <c r="E15" s="109">
        <v>809.37566666666669</v>
      </c>
      <c r="F15" s="109">
        <v>605.77133333333325</v>
      </c>
      <c r="G15" s="109">
        <v>903.21433333333334</v>
      </c>
      <c r="H15" s="50">
        <f t="shared" si="0"/>
        <v>49.101531160823072</v>
      </c>
      <c r="I15" s="36">
        <f t="shared" ref="I15:I38" si="4">IF(OR(OR(G15=0,F15=0),F15=""),"",(F15/E15-1)*100)</f>
        <v>-25.155727027457797</v>
      </c>
      <c r="J15" s="50">
        <f t="shared" si="1"/>
        <v>23.115406802011695</v>
      </c>
      <c r="K15" s="36">
        <f t="shared" si="2"/>
        <v>18.731947717931792</v>
      </c>
      <c r="L15" s="18"/>
      <c r="N15" s="23" t="s">
        <v>5</v>
      </c>
      <c r="O15" s="34">
        <f>J15</f>
        <v>23.115406802011695</v>
      </c>
    </row>
    <row r="16" spans="1:15">
      <c r="A16" s="16"/>
      <c r="B16" s="11" t="s">
        <v>25</v>
      </c>
      <c r="C16" s="55">
        <v>178.43933333333334</v>
      </c>
      <c r="D16" s="55">
        <v>231.58333333333334</v>
      </c>
      <c r="E16" s="55">
        <v>186.66733333333332</v>
      </c>
      <c r="F16" s="55">
        <v>265.90966666666662</v>
      </c>
      <c r="G16" s="56">
        <v>311.91233333333338</v>
      </c>
      <c r="H16" s="28">
        <f t="shared" si="0"/>
        <v>17.300110689219061</v>
      </c>
      <c r="I16" s="27">
        <f t="shared" si="4"/>
        <v>42.451098388934305</v>
      </c>
      <c r="J16" s="28">
        <f t="shared" si="1"/>
        <v>7.9825797770016278</v>
      </c>
      <c r="K16" s="27">
        <f t="shared" si="2"/>
        <v>8.2225844961729297</v>
      </c>
      <c r="L16" s="18"/>
      <c r="N16" s="23" t="s">
        <v>40</v>
      </c>
      <c r="O16" s="34">
        <f>100-O15</f>
        <v>76.884593197988309</v>
      </c>
    </row>
    <row r="17" spans="1:12">
      <c r="A17" s="16"/>
      <c r="B17" s="11" t="s">
        <v>26</v>
      </c>
      <c r="C17" s="25">
        <v>231.95633333333333</v>
      </c>
      <c r="D17" s="25">
        <v>228.89933333333337</v>
      </c>
      <c r="E17" s="25">
        <v>244.81966666666665</v>
      </c>
      <c r="F17" s="25">
        <v>285.49466666666666</v>
      </c>
      <c r="G17" s="26">
        <v>227.92433333333329</v>
      </c>
      <c r="H17" s="28">
        <f t="shared" si="0"/>
        <v>-20.165116919872418</v>
      </c>
      <c r="I17" s="27">
        <f t="shared" si="4"/>
        <v>16.614269823094286</v>
      </c>
      <c r="J17" s="28">
        <f t="shared" si="1"/>
        <v>5.8331267459336669</v>
      </c>
      <c r="K17" s="27">
        <f t="shared" si="2"/>
        <v>8.8282011304843842</v>
      </c>
      <c r="L17" s="18"/>
    </row>
    <row r="18" spans="1:12">
      <c r="A18" s="16"/>
      <c r="B18" s="11" t="s">
        <v>21</v>
      </c>
      <c r="C18" s="25">
        <v>39.083666666666666</v>
      </c>
      <c r="D18" s="25">
        <v>82.851333333333329</v>
      </c>
      <c r="E18" s="25">
        <v>90.410666666666671</v>
      </c>
      <c r="F18" s="25">
        <v>91.699666666666658</v>
      </c>
      <c r="G18" s="26">
        <v>138.923</v>
      </c>
      <c r="H18" s="28">
        <f t="shared" si="0"/>
        <v>51.497824419572602</v>
      </c>
      <c r="I18" s="27">
        <f t="shared" si="4"/>
        <v>1.4257167295894213</v>
      </c>
      <c r="J18" s="28">
        <f t="shared" si="1"/>
        <v>3.55537057002255</v>
      </c>
      <c r="K18" s="27">
        <f t="shared" si="2"/>
        <v>2.8355804694484932</v>
      </c>
      <c r="L18" s="18"/>
    </row>
    <row r="19" spans="1:12">
      <c r="A19" s="16"/>
      <c r="B19" s="11" t="s">
        <v>22</v>
      </c>
      <c r="C19" s="25">
        <v>58.413333333333334</v>
      </c>
      <c r="D19" s="25">
        <v>84.902333333333331</v>
      </c>
      <c r="E19" s="25">
        <v>47.68266666666667</v>
      </c>
      <c r="F19" s="25">
        <v>40.360999999999997</v>
      </c>
      <c r="G19" s="26">
        <v>103.83433333333333</v>
      </c>
      <c r="H19" s="28">
        <f t="shared" si="0"/>
        <v>157.26402550316726</v>
      </c>
      <c r="I19" s="27">
        <f t="shared" si="4"/>
        <v>-15.354985739052641</v>
      </c>
      <c r="J19" s="28">
        <f t="shared" si="1"/>
        <v>2.6573679872392968</v>
      </c>
      <c r="K19" s="27">
        <f t="shared" si="2"/>
        <v>1.2480619340027841</v>
      </c>
      <c r="L19" s="18"/>
    </row>
    <row r="20" spans="1:12">
      <c r="A20" s="16"/>
      <c r="B20" s="11" t="s">
        <v>27</v>
      </c>
      <c r="C20" s="25">
        <v>85.935333333333347</v>
      </c>
      <c r="D20" s="25">
        <v>84.76766666666667</v>
      </c>
      <c r="E20" s="25">
        <v>38.338999999999999</v>
      </c>
      <c r="F20" s="25">
        <v>69.138999999999996</v>
      </c>
      <c r="G20" s="26">
        <v>63.85</v>
      </c>
      <c r="H20" s="28">
        <f t="shared" si="0"/>
        <v>-7.6498069107160838</v>
      </c>
      <c r="I20" s="27">
        <f t="shared" si="4"/>
        <v>80.33595033777614</v>
      </c>
      <c r="J20" s="28">
        <f t="shared" si="1"/>
        <v>1.6340736299672469</v>
      </c>
      <c r="K20" s="27">
        <f t="shared" si="2"/>
        <v>2.1379488628878991</v>
      </c>
      <c r="L20" s="18"/>
    </row>
    <row r="21" spans="1:12">
      <c r="A21" s="16"/>
      <c r="B21" s="11" t="s">
        <v>19</v>
      </c>
      <c r="C21" s="25">
        <v>36.031666666666666</v>
      </c>
      <c r="D21" s="25">
        <v>37.617666666666672</v>
      </c>
      <c r="E21" s="25">
        <v>22.814000000000004</v>
      </c>
      <c r="F21" s="25">
        <v>32.163666666666664</v>
      </c>
      <c r="G21" s="26">
        <v>53.142666666666663</v>
      </c>
      <c r="H21" s="28">
        <f t="shared" si="0"/>
        <v>65.225772351825555</v>
      </c>
      <c r="I21" s="27">
        <f t="shared" si="4"/>
        <v>40.982145466234158</v>
      </c>
      <c r="J21" s="28">
        <f t="shared" si="1"/>
        <v>1.360047458514321</v>
      </c>
      <c r="K21" s="27">
        <f t="shared" si="2"/>
        <v>0.99458011507695243</v>
      </c>
      <c r="L21" s="18"/>
    </row>
    <row r="22" spans="1:12">
      <c r="A22" s="16"/>
      <c r="B22" s="11" t="s">
        <v>10</v>
      </c>
      <c r="C22" s="25">
        <v>40.225333333333332</v>
      </c>
      <c r="D22" s="25">
        <v>46.002333333333333</v>
      </c>
      <c r="E22" s="25">
        <v>41.460666666666668</v>
      </c>
      <c r="F22" s="25">
        <v>38.204666666666668</v>
      </c>
      <c r="G22" s="26">
        <v>43.487333333333332</v>
      </c>
      <c r="H22" s="28">
        <f t="shared" si="0"/>
        <v>13.827281134939874</v>
      </c>
      <c r="I22" s="27">
        <f t="shared" si="4"/>
        <v>-7.8532263510797335</v>
      </c>
      <c r="J22" s="28">
        <f t="shared" si="1"/>
        <v>1.1129444735723673</v>
      </c>
      <c r="K22" s="27">
        <f t="shared" si="2"/>
        <v>1.1813827746570131</v>
      </c>
      <c r="L22" s="18"/>
    </row>
    <row r="23" spans="1:12">
      <c r="A23" s="16"/>
      <c r="B23" s="11" t="s">
        <v>8</v>
      </c>
      <c r="C23" s="25">
        <v>48.559333333333335</v>
      </c>
      <c r="D23" s="25">
        <v>61.266333333333336</v>
      </c>
      <c r="E23" s="25">
        <v>40.536666666666669</v>
      </c>
      <c r="F23" s="25">
        <v>50.116999999999997</v>
      </c>
      <c r="G23" s="26">
        <v>39.226333333333336</v>
      </c>
      <c r="H23" s="28">
        <f t="shared" si="0"/>
        <v>-21.730484000771522</v>
      </c>
      <c r="I23" s="27">
        <f t="shared" si="4"/>
        <v>23.63374722473479</v>
      </c>
      <c r="J23" s="28">
        <f t="shared" si="1"/>
        <v>1.0038953312498857</v>
      </c>
      <c r="K23" s="27">
        <f t="shared" si="2"/>
        <v>1.5497415808928801</v>
      </c>
      <c r="L23" s="18"/>
    </row>
    <row r="24" spans="1:12">
      <c r="A24" s="16"/>
      <c r="B24" s="11" t="s">
        <v>6</v>
      </c>
      <c r="C24" s="25">
        <v>65.394999999999996</v>
      </c>
      <c r="D24" s="25">
        <v>63.401666666666664</v>
      </c>
      <c r="E24" s="25">
        <v>19.236666666666668</v>
      </c>
      <c r="F24" s="25">
        <v>18.488333333333333</v>
      </c>
      <c r="G24" s="26">
        <v>34.034999999999997</v>
      </c>
      <c r="H24" s="28">
        <f t="shared" si="0"/>
        <v>84.089065176237241</v>
      </c>
      <c r="I24" s="27">
        <f t="shared" si="4"/>
        <v>-3.8901403569572057</v>
      </c>
      <c r="J24" s="28">
        <f t="shared" si="1"/>
        <v>0.87103674230125661</v>
      </c>
      <c r="K24" s="27">
        <f t="shared" si="2"/>
        <v>0.57170498888749388</v>
      </c>
      <c r="L24" s="18"/>
    </row>
    <row r="25" spans="1:12">
      <c r="A25" s="16"/>
      <c r="B25" s="11" t="s">
        <v>24</v>
      </c>
      <c r="C25" s="25">
        <v>27.921000000000003</v>
      </c>
      <c r="D25" s="25">
        <v>33.011666666666663</v>
      </c>
      <c r="E25" s="25">
        <v>22.194333333333333</v>
      </c>
      <c r="F25" s="25">
        <v>17.607333333333333</v>
      </c>
      <c r="G25" s="26">
        <v>32.366333333333337</v>
      </c>
      <c r="H25" s="28">
        <f t="shared" si="0"/>
        <v>83.8230282836697</v>
      </c>
      <c r="I25" s="27">
        <f t="shared" si="4"/>
        <v>-20.667437634230957</v>
      </c>
      <c r="J25" s="28">
        <f t="shared" si="1"/>
        <v>0.82833158651103989</v>
      </c>
      <c r="K25" s="27">
        <f t="shared" si="2"/>
        <v>0.54446229014721359</v>
      </c>
      <c r="L25" s="18"/>
    </row>
    <row r="26" spans="1:12">
      <c r="A26" s="16"/>
      <c r="B26" s="11" t="s">
        <v>23</v>
      </c>
      <c r="C26" s="25">
        <v>22.655333333333335</v>
      </c>
      <c r="D26" s="25">
        <v>34.901666666666664</v>
      </c>
      <c r="E26" s="25">
        <v>26.498000000000001</v>
      </c>
      <c r="F26" s="25">
        <v>31.615666666666669</v>
      </c>
      <c r="G26" s="26">
        <v>28.714333333333332</v>
      </c>
      <c r="H26" s="28">
        <f t="shared" si="0"/>
        <v>-9.1768848777504903</v>
      </c>
      <c r="I26" s="27">
        <f t="shared" si="4"/>
        <v>19.313407301179964</v>
      </c>
      <c r="J26" s="28">
        <f t="shared" si="1"/>
        <v>0.73486820520108864</v>
      </c>
      <c r="K26" s="27">
        <f t="shared" si="2"/>
        <v>0.97763459985598378</v>
      </c>
      <c r="L26" s="18"/>
    </row>
    <row r="27" spans="1:12">
      <c r="A27" s="16"/>
      <c r="B27" s="11" t="s">
        <v>20</v>
      </c>
      <c r="C27" s="25">
        <v>35.783333333333331</v>
      </c>
      <c r="D27" s="25">
        <v>38.193666666666665</v>
      </c>
      <c r="E27" s="25">
        <v>25.747</v>
      </c>
      <c r="F27" s="25">
        <v>52.073999999999991</v>
      </c>
      <c r="G27" s="26">
        <v>26.584</v>
      </c>
      <c r="H27" s="28">
        <f t="shared" si="0"/>
        <v>-48.949571763259968</v>
      </c>
      <c r="I27" s="27">
        <f t="shared" si="4"/>
        <v>102.25268963374373</v>
      </c>
      <c r="J27" s="28">
        <f t="shared" si="1"/>
        <v>0.6803478994369504</v>
      </c>
      <c r="K27" s="27">
        <f t="shared" si="2"/>
        <v>1.6102568606144785</v>
      </c>
      <c r="L27" s="18"/>
    </row>
    <row r="28" spans="1:12">
      <c r="A28" s="16"/>
      <c r="B28" s="11" t="s">
        <v>16</v>
      </c>
      <c r="C28" s="25">
        <v>20.076666666666668</v>
      </c>
      <c r="D28" s="25">
        <v>33.102666666666664</v>
      </c>
      <c r="E28" s="25">
        <v>13.489666666666665</v>
      </c>
      <c r="F28" s="25">
        <v>14.408000000000001</v>
      </c>
      <c r="G28" s="26">
        <v>26.156333333333333</v>
      </c>
      <c r="H28" s="28">
        <f t="shared" si="0"/>
        <v>81.540347954839888</v>
      </c>
      <c r="I28" s="27">
        <f t="shared" si="4"/>
        <v>6.8076799525563114</v>
      </c>
      <c r="J28" s="28">
        <f t="shared" si="1"/>
        <v>0.66940289047193879</v>
      </c>
      <c r="K28" s="27">
        <f t="shared" si="2"/>
        <v>0.44553099143014585</v>
      </c>
      <c r="L28" s="18"/>
    </row>
    <row r="29" spans="1:12">
      <c r="A29" s="16"/>
      <c r="B29" s="11" t="s">
        <v>12</v>
      </c>
      <c r="C29" s="25">
        <v>21.331666666666667</v>
      </c>
      <c r="D29" s="25">
        <v>29.028666666666666</v>
      </c>
      <c r="E29" s="25">
        <v>13.903</v>
      </c>
      <c r="F29" s="25">
        <v>23.086000000000002</v>
      </c>
      <c r="G29" s="26">
        <v>25.955333333333332</v>
      </c>
      <c r="H29" s="28">
        <f t="shared" si="0"/>
        <v>12.428889081405735</v>
      </c>
      <c r="I29" s="27">
        <f t="shared" si="4"/>
        <v>66.050492699417404</v>
      </c>
      <c r="J29" s="28">
        <f t="shared" si="1"/>
        <v>0.66425882156632532</v>
      </c>
      <c r="K29" s="27">
        <f t="shared" si="2"/>
        <v>0.71387621239286136</v>
      </c>
      <c r="L29" s="18"/>
    </row>
    <row r="30" spans="1:12">
      <c r="A30" s="16"/>
      <c r="B30" s="11" t="s">
        <v>11</v>
      </c>
      <c r="C30" s="25">
        <v>31.960333333333335</v>
      </c>
      <c r="D30" s="25">
        <v>31.376333333333335</v>
      </c>
      <c r="E30" s="25">
        <v>21.021333333333335</v>
      </c>
      <c r="F30" s="25">
        <v>24.599666666666668</v>
      </c>
      <c r="G30" s="26">
        <v>24.812333333333331</v>
      </c>
      <c r="H30" s="28">
        <f t="shared" si="0"/>
        <v>0.8645103592189507</v>
      </c>
      <c r="I30" s="27">
        <f t="shared" si="4"/>
        <v>17.022389953063556</v>
      </c>
      <c r="J30" s="28">
        <f t="shared" si="1"/>
        <v>0.63500672823738935</v>
      </c>
      <c r="K30" s="27">
        <f t="shared" si="2"/>
        <v>0.76068252907073219</v>
      </c>
      <c r="L30" s="18"/>
    </row>
    <row r="31" spans="1:12">
      <c r="A31" s="16"/>
      <c r="B31" s="11" t="s">
        <v>4</v>
      </c>
      <c r="C31" s="25">
        <v>26.323333333333334</v>
      </c>
      <c r="D31" s="25">
        <v>28.436666666666667</v>
      </c>
      <c r="E31" s="25">
        <v>17.405333333333335</v>
      </c>
      <c r="F31" s="25">
        <v>24.334666666666667</v>
      </c>
      <c r="G31" s="26">
        <v>22.613</v>
      </c>
      <c r="H31" s="28">
        <f t="shared" si="0"/>
        <v>-7.0749547969974236</v>
      </c>
      <c r="I31" s="27">
        <f t="shared" si="4"/>
        <v>39.81155201470812</v>
      </c>
      <c r="J31" s="28">
        <f t="shared" si="1"/>
        <v>0.5787205480728167</v>
      </c>
      <c r="K31" s="27">
        <f t="shared" si="2"/>
        <v>0.75248807371752646</v>
      </c>
      <c r="L31" s="18"/>
    </row>
    <row r="32" spans="1:12">
      <c r="A32" s="16"/>
      <c r="B32" s="11" t="s">
        <v>18</v>
      </c>
      <c r="C32" s="25">
        <v>14.292999999999999</v>
      </c>
      <c r="D32" s="25">
        <v>13.380333333333333</v>
      </c>
      <c r="E32" s="25">
        <v>11.316000000000001</v>
      </c>
      <c r="F32" s="25">
        <v>6.237000000000001</v>
      </c>
      <c r="G32" s="26">
        <v>19.495000000000001</v>
      </c>
      <c r="H32" s="28">
        <f t="shared" si="0"/>
        <v>212.57014590347922</v>
      </c>
      <c r="I32" s="27">
        <f t="shared" si="4"/>
        <v>-44.883351007423109</v>
      </c>
      <c r="J32" s="28">
        <f t="shared" si="1"/>
        <v>0.49892349907927136</v>
      </c>
      <c r="K32" s="27">
        <f t="shared" si="2"/>
        <v>0.19286346429412965</v>
      </c>
      <c r="L32" s="18"/>
    </row>
    <row r="33" spans="1:14">
      <c r="A33" s="16"/>
      <c r="B33" s="11" t="s">
        <v>17</v>
      </c>
      <c r="C33" s="25">
        <v>33.609666666666669</v>
      </c>
      <c r="D33" s="25">
        <v>36.211000000000006</v>
      </c>
      <c r="E33" s="25">
        <v>15.656666666666666</v>
      </c>
      <c r="F33" s="25">
        <v>19.867666666666665</v>
      </c>
      <c r="G33" s="26">
        <v>15.128333333333336</v>
      </c>
      <c r="H33" s="28">
        <f t="shared" si="0"/>
        <v>-23.854503967921058</v>
      </c>
      <c r="I33" s="27">
        <f t="shared" si="4"/>
        <v>26.895890994251648</v>
      </c>
      <c r="J33" s="28">
        <f t="shared" si="1"/>
        <v>0.38717009499380578</v>
      </c>
      <c r="K33" s="27">
        <f t="shared" si="2"/>
        <v>0.61435738668820505</v>
      </c>
      <c r="L33" s="18"/>
    </row>
    <row r="34" spans="1:14">
      <c r="A34" s="16"/>
      <c r="B34" s="11" t="s">
        <v>14</v>
      </c>
      <c r="C34" s="25">
        <v>17.230666666666668</v>
      </c>
      <c r="D34" s="25">
        <v>20.556666666666668</v>
      </c>
      <c r="E34" s="25">
        <v>16.143666666666665</v>
      </c>
      <c r="F34" s="25">
        <v>16.027333333333335</v>
      </c>
      <c r="G34" s="26">
        <v>14.384333333333336</v>
      </c>
      <c r="H34" s="28">
        <f t="shared" si="0"/>
        <v>-10.251237469323227</v>
      </c>
      <c r="I34" s="27">
        <f t="shared" si="4"/>
        <v>-0.72061283062498926</v>
      </c>
      <c r="J34" s="28">
        <f t="shared" si="1"/>
        <v>0.36812936232825166</v>
      </c>
      <c r="K34" s="27">
        <f t="shared" si="2"/>
        <v>0.49560478275828873</v>
      </c>
      <c r="L34" s="18"/>
    </row>
    <row r="35" spans="1:14">
      <c r="A35" s="16"/>
      <c r="B35" s="11" t="s">
        <v>9</v>
      </c>
      <c r="C35" s="25">
        <v>23.181000000000001</v>
      </c>
      <c r="D35" s="25">
        <v>18.818666666666669</v>
      </c>
      <c r="E35" s="25">
        <v>24.806000000000001</v>
      </c>
      <c r="F35" s="25">
        <v>9.049666666666667</v>
      </c>
      <c r="G35" s="26">
        <v>12.62</v>
      </c>
      <c r="H35" s="28">
        <f t="shared" si="0"/>
        <v>39.452650189693905</v>
      </c>
      <c r="I35" s="27">
        <f t="shared" si="4"/>
        <v>-63.518234835658035</v>
      </c>
      <c r="J35" s="28">
        <f t="shared" si="1"/>
        <v>0.32297586860120053</v>
      </c>
      <c r="K35" s="27">
        <f t="shared" si="2"/>
        <v>0.27983807343922423</v>
      </c>
      <c r="L35" s="18"/>
    </row>
    <row r="36" spans="1:14">
      <c r="A36" s="16"/>
      <c r="B36" s="11" t="s">
        <v>13</v>
      </c>
      <c r="C36" s="25">
        <v>4.915</v>
      </c>
      <c r="D36" s="25">
        <v>6.6486666666666672</v>
      </c>
      <c r="E36" s="25">
        <v>4.2046666666666672</v>
      </c>
      <c r="F36" s="25">
        <v>7.4493333333333327</v>
      </c>
      <c r="G36" s="26">
        <v>8.2586666666666666</v>
      </c>
      <c r="H36" s="28">
        <f t="shared" si="0"/>
        <v>10.86450689099696</v>
      </c>
      <c r="I36" s="27">
        <f t="shared" si="4"/>
        <v>77.168225780878345</v>
      </c>
      <c r="J36" s="28">
        <f t="shared" si="1"/>
        <v>0.2113589572230149</v>
      </c>
      <c r="K36" s="27">
        <f t="shared" si="2"/>
        <v>0.23035180909866965</v>
      </c>
      <c r="L36" s="18"/>
    </row>
    <row r="37" spans="1:14">
      <c r="A37" s="16"/>
      <c r="B37" s="11" t="s">
        <v>7</v>
      </c>
      <c r="C37" s="25">
        <v>11.747999999999999</v>
      </c>
      <c r="D37" s="25">
        <v>10.892000000000001</v>
      </c>
      <c r="E37" s="25">
        <v>5.882666666666668</v>
      </c>
      <c r="F37" s="25">
        <v>5.2216666666666667</v>
      </c>
      <c r="G37" s="26">
        <v>2.968</v>
      </c>
      <c r="H37" s="28">
        <f t="shared" si="0"/>
        <v>-43.1599106287903</v>
      </c>
      <c r="I37" s="27">
        <f t="shared" si="4"/>
        <v>-11.23640072529467</v>
      </c>
      <c r="J37" s="28">
        <f t="shared" si="1"/>
        <v>7.5958191601296604E-2</v>
      </c>
      <c r="K37" s="27">
        <f t="shared" si="2"/>
        <v>0.16146684667668965</v>
      </c>
      <c r="L37" s="18"/>
    </row>
    <row r="38" spans="1:14">
      <c r="A38" s="16"/>
      <c r="B38" s="11" t="s">
        <v>15</v>
      </c>
      <c r="C38" s="25">
        <v>3.339</v>
      </c>
      <c r="D38" s="25">
        <v>2.0833333333333335</v>
      </c>
      <c r="E38" s="25">
        <v>1.446</v>
      </c>
      <c r="F38" s="25">
        <v>1.1316666666666666</v>
      </c>
      <c r="G38" s="26">
        <v>0.75333333333333341</v>
      </c>
      <c r="H38" s="28">
        <f t="shared" si="0"/>
        <v>-33.431516936671571</v>
      </c>
      <c r="I38" s="27">
        <f t="shared" si="4"/>
        <v>-21.73812816966344</v>
      </c>
      <c r="J38" s="28">
        <f t="shared" si="1"/>
        <v>1.9279594903294065E-2</v>
      </c>
      <c r="K38" s="27">
        <f t="shared" si="2"/>
        <v>3.499393198004222E-2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103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6404.0886666666675</v>
      </c>
      <c r="D13" s="26">
        <v>6236.9103333333333</v>
      </c>
      <c r="E13" s="26">
        <v>5019.6793333333335</v>
      </c>
      <c r="F13" s="26">
        <v>5579.7880000000005</v>
      </c>
      <c r="G13" s="26">
        <v>6520.4286666666667</v>
      </c>
      <c r="H13" s="28">
        <f t="shared" ref="H13:H38" si="0">IF(OR(OR(G13=0,F13=0),G13=""),"",(G13/F13-1)*100)</f>
        <v>16.85800010084013</v>
      </c>
      <c r="I13" s="27">
        <f>IF(OR(OR(G13=0,F13=0),F13=""),"",(F13/E13-1)*100)</f>
        <v>11.158255925776928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3375.8976666666672</v>
      </c>
      <c r="D14" s="25">
        <f>D13-SUM(D15:D38)</f>
        <v>3168.6016666666669</v>
      </c>
      <c r="E14" s="25">
        <f>E13-SUM(E15:E38)</f>
        <v>2373.6463333333331</v>
      </c>
      <c r="F14" s="25">
        <f>F13-SUM(F15:F38)</f>
        <v>2940.4933333333338</v>
      </c>
      <c r="G14" s="26">
        <f>G13-SUM(G15:G38)</f>
        <v>3271.3266666666664</v>
      </c>
      <c r="H14" s="28">
        <f t="shared" si="0"/>
        <v>11.250946553186058</v>
      </c>
      <c r="I14" s="27">
        <f>IF(OR(OR(G14=0,F14=0),F14=""),"",(F14/E14-1)*100)</f>
        <v>23.88085335375014</v>
      </c>
      <c r="J14" s="28">
        <f t="shared" si="1"/>
        <v>50.170423355601471</v>
      </c>
      <c r="K14" s="27">
        <f t="shared" si="2"/>
        <v>52.699015326986142</v>
      </c>
      <c r="L14" s="18"/>
    </row>
    <row r="15" spans="1:15">
      <c r="A15" s="16"/>
      <c r="B15" s="12" t="s">
        <v>5</v>
      </c>
      <c r="C15" s="109">
        <v>932.06966666666676</v>
      </c>
      <c r="D15" s="109">
        <v>961.94766666666658</v>
      </c>
      <c r="E15" s="109">
        <v>1004.4326666666667</v>
      </c>
      <c r="F15" s="109">
        <v>763.32133333333331</v>
      </c>
      <c r="G15" s="109">
        <v>1163.261</v>
      </c>
      <c r="H15" s="50">
        <f t="shared" si="0"/>
        <v>52.394666466372385</v>
      </c>
      <c r="I15" s="36">
        <f t="shared" ref="I15:I38" si="3">IF(OR(OR(G15=0,F15=0),F15=""),"",(F15/E15-1)*100)</f>
        <v>-24.004728374027394</v>
      </c>
      <c r="J15" s="50">
        <f t="shared" si="1"/>
        <v>17.840253447549408</v>
      </c>
      <c r="K15" s="36">
        <f t="shared" si="2"/>
        <v>13.680113533584667</v>
      </c>
      <c r="L15" s="18"/>
      <c r="N15" s="23" t="s">
        <v>5</v>
      </c>
      <c r="O15" s="34">
        <f>J15</f>
        <v>17.840253447549408</v>
      </c>
    </row>
    <row r="16" spans="1:15">
      <c r="A16" s="16"/>
      <c r="B16" s="11" t="s">
        <v>25</v>
      </c>
      <c r="C16" s="55">
        <v>377.5406666666666</v>
      </c>
      <c r="D16" s="55">
        <v>394.78666666666663</v>
      </c>
      <c r="E16" s="55">
        <v>376.14266666666668</v>
      </c>
      <c r="F16" s="55">
        <v>410.41666666666669</v>
      </c>
      <c r="G16" s="56">
        <v>443.55466666666666</v>
      </c>
      <c r="H16" s="28">
        <f t="shared" si="0"/>
        <v>8.074233502538064</v>
      </c>
      <c r="I16" s="27">
        <f t="shared" si="3"/>
        <v>9.1119681539274069</v>
      </c>
      <c r="J16" s="28">
        <f t="shared" si="1"/>
        <v>6.8025384425134421</v>
      </c>
      <c r="K16" s="27">
        <f t="shared" si="2"/>
        <v>7.3554168485732196</v>
      </c>
      <c r="L16" s="18"/>
      <c r="N16" s="23" t="s">
        <v>40</v>
      </c>
      <c r="O16" s="34">
        <f>100-O15</f>
        <v>82.159746552450599</v>
      </c>
    </row>
    <row r="17" spans="1:12">
      <c r="A17" s="16"/>
      <c r="B17" s="11" t="s">
        <v>26</v>
      </c>
      <c r="C17" s="25">
        <v>407.54666666666668</v>
      </c>
      <c r="D17" s="25">
        <v>414.36400000000003</v>
      </c>
      <c r="E17" s="25">
        <v>344.10933333333332</v>
      </c>
      <c r="F17" s="25">
        <v>402.685</v>
      </c>
      <c r="G17" s="26">
        <v>368.0453333333333</v>
      </c>
      <c r="H17" s="28">
        <f t="shared" si="0"/>
        <v>-8.6021745698664489</v>
      </c>
      <c r="I17" s="27">
        <f t="shared" si="3"/>
        <v>17.022399857409653</v>
      </c>
      <c r="J17" s="28">
        <f t="shared" si="1"/>
        <v>5.6444959702547166</v>
      </c>
      <c r="K17" s="27">
        <f t="shared" si="2"/>
        <v>7.2168512495456802</v>
      </c>
      <c r="L17" s="18"/>
    </row>
    <row r="18" spans="1:12">
      <c r="A18" s="16"/>
      <c r="B18" s="11" t="s">
        <v>21</v>
      </c>
      <c r="C18" s="25">
        <v>113.14400000000001</v>
      </c>
      <c r="D18" s="25">
        <v>136.34</v>
      </c>
      <c r="E18" s="25">
        <v>99.841000000000008</v>
      </c>
      <c r="F18" s="25">
        <v>146.50200000000001</v>
      </c>
      <c r="G18" s="26">
        <v>192.11866666666666</v>
      </c>
      <c r="H18" s="28">
        <f t="shared" si="0"/>
        <v>31.137231346102201</v>
      </c>
      <c r="I18" s="27">
        <f t="shared" si="3"/>
        <v>46.735309141535033</v>
      </c>
      <c r="J18" s="28">
        <f t="shared" si="1"/>
        <v>2.94641160095507</v>
      </c>
      <c r="K18" s="27">
        <f t="shared" si="2"/>
        <v>2.6255836243240784</v>
      </c>
      <c r="L18" s="18"/>
    </row>
    <row r="19" spans="1:12">
      <c r="A19" s="16"/>
      <c r="B19" s="11" t="s">
        <v>27</v>
      </c>
      <c r="C19" s="25">
        <v>233.72633333333332</v>
      </c>
      <c r="D19" s="25">
        <v>168.33333333333334</v>
      </c>
      <c r="E19" s="25">
        <v>83.372666666666674</v>
      </c>
      <c r="F19" s="25">
        <v>112.85733333333333</v>
      </c>
      <c r="G19" s="26">
        <v>162.06333333333333</v>
      </c>
      <c r="H19" s="28">
        <f t="shared" si="0"/>
        <v>43.600179577755995</v>
      </c>
      <c r="I19" s="27">
        <f t="shared" si="3"/>
        <v>35.364907763535605</v>
      </c>
      <c r="J19" s="28">
        <f t="shared" si="1"/>
        <v>2.4854705360373543</v>
      </c>
      <c r="K19" s="27">
        <f t="shared" si="2"/>
        <v>2.0226097001056909</v>
      </c>
      <c r="L19" s="18"/>
    </row>
    <row r="20" spans="1:12">
      <c r="A20" s="16"/>
      <c r="B20" s="11" t="s">
        <v>22</v>
      </c>
      <c r="C20" s="25">
        <v>122.49333333333334</v>
      </c>
      <c r="D20" s="25">
        <v>132.28700000000001</v>
      </c>
      <c r="E20" s="25">
        <v>90.772666666666666</v>
      </c>
      <c r="F20" s="25">
        <v>86.325666666666663</v>
      </c>
      <c r="G20" s="26">
        <v>129.125</v>
      </c>
      <c r="H20" s="28">
        <f t="shared" si="0"/>
        <v>49.578920135764946</v>
      </c>
      <c r="I20" s="27">
        <f t="shared" si="3"/>
        <v>-4.8990518438002617</v>
      </c>
      <c r="J20" s="28">
        <f t="shared" si="1"/>
        <v>1.9803145866790148</v>
      </c>
      <c r="K20" s="27">
        <f t="shared" si="2"/>
        <v>1.547113737415591</v>
      </c>
      <c r="L20" s="18"/>
    </row>
    <row r="21" spans="1:12">
      <c r="A21" s="16"/>
      <c r="B21" s="11" t="s">
        <v>6</v>
      </c>
      <c r="C21" s="25">
        <v>119.20233333333333</v>
      </c>
      <c r="D21" s="25">
        <v>103.88133333333333</v>
      </c>
      <c r="E21" s="25">
        <v>61.706666666666671</v>
      </c>
      <c r="F21" s="25">
        <v>85.75</v>
      </c>
      <c r="G21" s="26">
        <v>104.925</v>
      </c>
      <c r="H21" s="28">
        <f t="shared" si="0"/>
        <v>22.361516034985417</v>
      </c>
      <c r="I21" s="27">
        <f t="shared" si="3"/>
        <v>38.963915298184951</v>
      </c>
      <c r="J21" s="28">
        <f t="shared" si="1"/>
        <v>1.6091733437157454</v>
      </c>
      <c r="K21" s="27">
        <f t="shared" si="2"/>
        <v>1.5367967385140795</v>
      </c>
      <c r="L21" s="18"/>
    </row>
    <row r="22" spans="1:12">
      <c r="A22" s="16"/>
      <c r="B22" s="11" t="s">
        <v>24</v>
      </c>
      <c r="C22" s="25">
        <v>72.89800000000001</v>
      </c>
      <c r="D22" s="25">
        <v>70.538333333333341</v>
      </c>
      <c r="E22" s="25">
        <v>59.298999999999999</v>
      </c>
      <c r="F22" s="25">
        <v>63.156000000000006</v>
      </c>
      <c r="G22" s="26">
        <v>73.011333333333326</v>
      </c>
      <c r="H22" s="28">
        <f t="shared" si="0"/>
        <v>15.604745920155349</v>
      </c>
      <c r="I22" s="27">
        <f t="shared" si="3"/>
        <v>6.5043255366869612</v>
      </c>
      <c r="J22" s="28">
        <f t="shared" si="1"/>
        <v>1.1197321075925171</v>
      </c>
      <c r="K22" s="27">
        <f t="shared" si="2"/>
        <v>1.1318709599719561</v>
      </c>
      <c r="L22" s="18"/>
    </row>
    <row r="23" spans="1:12">
      <c r="A23" s="16"/>
      <c r="B23" s="11" t="s">
        <v>8</v>
      </c>
      <c r="C23" s="25">
        <v>92.536333333333332</v>
      </c>
      <c r="D23" s="25">
        <v>87.796333333333337</v>
      </c>
      <c r="E23" s="25">
        <v>71.704000000000008</v>
      </c>
      <c r="F23" s="25">
        <v>70.783666666666662</v>
      </c>
      <c r="G23" s="26">
        <v>68.858999999999995</v>
      </c>
      <c r="H23" s="28">
        <f t="shared" si="0"/>
        <v>-2.7190830276287881</v>
      </c>
      <c r="I23" s="27">
        <f t="shared" si="3"/>
        <v>-1.2835174234817393</v>
      </c>
      <c r="J23" s="28">
        <f t="shared" si="1"/>
        <v>1.0560502003804861</v>
      </c>
      <c r="K23" s="27">
        <f t="shared" si="2"/>
        <v>1.2685726889026367</v>
      </c>
      <c r="L23" s="18"/>
    </row>
    <row r="24" spans="1:12">
      <c r="A24" s="16"/>
      <c r="B24" s="11" t="s">
        <v>17</v>
      </c>
      <c r="C24" s="25">
        <v>49.398666666666664</v>
      </c>
      <c r="D24" s="25">
        <v>56.160333333333334</v>
      </c>
      <c r="E24" s="25">
        <v>48.981999999999999</v>
      </c>
      <c r="F24" s="25">
        <v>51.838333333333331</v>
      </c>
      <c r="G24" s="26">
        <v>60.348999999999997</v>
      </c>
      <c r="H24" s="28">
        <f t="shared" si="0"/>
        <v>16.417708902678196</v>
      </c>
      <c r="I24" s="27">
        <f t="shared" si="3"/>
        <v>5.8313938453581571</v>
      </c>
      <c r="J24" s="28">
        <f t="shared" si="1"/>
        <v>0.92553730874340256</v>
      </c>
      <c r="K24" s="27">
        <f t="shared" si="2"/>
        <v>0.92903768625856986</v>
      </c>
      <c r="L24" s="18"/>
    </row>
    <row r="25" spans="1:12">
      <c r="A25" s="16"/>
      <c r="B25" s="11" t="s">
        <v>11</v>
      </c>
      <c r="C25" s="25">
        <v>57.088999999999999</v>
      </c>
      <c r="D25" s="25">
        <v>61.658666666666669</v>
      </c>
      <c r="E25" s="25">
        <v>49.231333333333332</v>
      </c>
      <c r="F25" s="25">
        <v>55.756</v>
      </c>
      <c r="G25" s="26">
        <v>56.844333333333331</v>
      </c>
      <c r="H25" s="28">
        <f t="shared" si="0"/>
        <v>1.9519573379247701</v>
      </c>
      <c r="I25" s="27">
        <f t="shared" si="3"/>
        <v>13.25307730848917</v>
      </c>
      <c r="J25" s="28">
        <f t="shared" si="1"/>
        <v>0.8717882863120554</v>
      </c>
      <c r="K25" s="27">
        <f t="shared" si="2"/>
        <v>0.99924943384945808</v>
      </c>
      <c r="L25" s="18"/>
    </row>
    <row r="26" spans="1:12">
      <c r="A26" s="16"/>
      <c r="B26" s="11" t="s">
        <v>19</v>
      </c>
      <c r="C26" s="25">
        <v>45.36033333333333</v>
      </c>
      <c r="D26" s="25">
        <v>50.230999999999995</v>
      </c>
      <c r="E26" s="25">
        <v>30.348000000000003</v>
      </c>
      <c r="F26" s="25">
        <v>36.278333333333336</v>
      </c>
      <c r="G26" s="26">
        <v>55.237000000000002</v>
      </c>
      <c r="H26" s="28">
        <f t="shared" si="0"/>
        <v>52.258924059355905</v>
      </c>
      <c r="I26" s="27">
        <f t="shared" si="3"/>
        <v>19.541101006106931</v>
      </c>
      <c r="J26" s="28">
        <f t="shared" si="1"/>
        <v>0.84713755527116152</v>
      </c>
      <c r="K26" s="27">
        <f t="shared" si="2"/>
        <v>0.65017404484423669</v>
      </c>
      <c r="L26" s="18"/>
    </row>
    <row r="27" spans="1:12">
      <c r="A27" s="16"/>
      <c r="B27" s="11" t="s">
        <v>9</v>
      </c>
      <c r="C27" s="25">
        <v>50.929000000000002</v>
      </c>
      <c r="D27" s="25">
        <v>54.601999999999997</v>
      </c>
      <c r="E27" s="25">
        <v>48.093666666666671</v>
      </c>
      <c r="F27" s="25">
        <v>46.134666666666668</v>
      </c>
      <c r="G27" s="26">
        <v>52.987666666666676</v>
      </c>
      <c r="H27" s="28">
        <f t="shared" si="0"/>
        <v>14.854339469957534</v>
      </c>
      <c r="I27" s="27">
        <f t="shared" si="3"/>
        <v>-4.0733014048973892</v>
      </c>
      <c r="J27" s="28">
        <f t="shared" si="1"/>
        <v>0.81264084580124252</v>
      </c>
      <c r="K27" s="27">
        <f t="shared" si="2"/>
        <v>0.82681755411973834</v>
      </c>
      <c r="L27" s="18"/>
    </row>
    <row r="28" spans="1:12">
      <c r="A28" s="16"/>
      <c r="B28" s="11" t="s">
        <v>10</v>
      </c>
      <c r="C28" s="25">
        <v>45.423666666666662</v>
      </c>
      <c r="D28" s="25">
        <v>59.134999999999998</v>
      </c>
      <c r="E28" s="25">
        <v>50.433999999999997</v>
      </c>
      <c r="F28" s="25">
        <v>48.30766666666667</v>
      </c>
      <c r="G28" s="26">
        <v>50.572000000000003</v>
      </c>
      <c r="H28" s="28">
        <f t="shared" si="0"/>
        <v>4.6873167130131232</v>
      </c>
      <c r="I28" s="27">
        <f t="shared" si="3"/>
        <v>-4.2160711689204211</v>
      </c>
      <c r="J28" s="28">
        <f t="shared" si="1"/>
        <v>0.77559317930324212</v>
      </c>
      <c r="K28" s="27">
        <f t="shared" si="2"/>
        <v>0.86576168604733128</v>
      </c>
      <c r="L28" s="18"/>
    </row>
    <row r="29" spans="1:12">
      <c r="A29" s="16"/>
      <c r="B29" s="11" t="s">
        <v>16</v>
      </c>
      <c r="C29" s="25">
        <v>36.512666666666668</v>
      </c>
      <c r="D29" s="25">
        <v>42.535333333333334</v>
      </c>
      <c r="E29" s="25">
        <v>30.655000000000001</v>
      </c>
      <c r="F29" s="25">
        <v>30.26733333333333</v>
      </c>
      <c r="G29" s="26">
        <v>47.059666666666665</v>
      </c>
      <c r="H29" s="28">
        <f t="shared" si="0"/>
        <v>55.480055505385351</v>
      </c>
      <c r="I29" s="27">
        <f t="shared" si="3"/>
        <v>-1.2646115369977839</v>
      </c>
      <c r="J29" s="28">
        <f t="shared" si="1"/>
        <v>0.72172657769023985</v>
      </c>
      <c r="K29" s="27">
        <f t="shared" si="2"/>
        <v>0.54244593761148863</v>
      </c>
      <c r="L29" s="18"/>
    </row>
    <row r="30" spans="1:12">
      <c r="A30" s="16"/>
      <c r="B30" s="11" t="s">
        <v>20</v>
      </c>
      <c r="C30" s="25">
        <v>61.882666666666665</v>
      </c>
      <c r="D30" s="25">
        <v>56.991000000000007</v>
      </c>
      <c r="E30" s="25">
        <v>47.854666666666667</v>
      </c>
      <c r="F30" s="25">
        <v>62.454666666666668</v>
      </c>
      <c r="G30" s="26">
        <v>44.785333333333334</v>
      </c>
      <c r="H30" s="28">
        <f t="shared" si="0"/>
        <v>-28.291454068017341</v>
      </c>
      <c r="I30" s="27">
        <f t="shared" si="3"/>
        <v>30.509041263826585</v>
      </c>
      <c r="J30" s="28">
        <f t="shared" si="1"/>
        <v>0.68684645784535836</v>
      </c>
      <c r="K30" s="27">
        <f t="shared" si="2"/>
        <v>1.1193017847034092</v>
      </c>
      <c r="L30" s="18"/>
    </row>
    <row r="31" spans="1:12">
      <c r="A31" s="16"/>
      <c r="B31" s="11" t="s">
        <v>12</v>
      </c>
      <c r="C31" s="25">
        <v>45.361666666666657</v>
      </c>
      <c r="D31" s="25">
        <v>50.286000000000001</v>
      </c>
      <c r="E31" s="25">
        <v>36.354666666666667</v>
      </c>
      <c r="F31" s="25">
        <v>37.210333333333331</v>
      </c>
      <c r="G31" s="26">
        <v>37.185000000000002</v>
      </c>
      <c r="H31" s="28">
        <f t="shared" si="0"/>
        <v>-6.8081446909895593E-2</v>
      </c>
      <c r="I31" s="27">
        <f t="shared" si="3"/>
        <v>2.3536639037629259</v>
      </c>
      <c r="J31" s="28">
        <f t="shared" si="1"/>
        <v>0.57028459171856083</v>
      </c>
      <c r="K31" s="27">
        <f t="shared" si="2"/>
        <v>0.66687718840452948</v>
      </c>
      <c r="L31" s="18"/>
    </row>
    <row r="32" spans="1:12">
      <c r="A32" s="16"/>
      <c r="B32" s="11" t="s">
        <v>23</v>
      </c>
      <c r="C32" s="25">
        <v>46.473666666666666</v>
      </c>
      <c r="D32" s="25">
        <v>50.880333333333333</v>
      </c>
      <c r="E32" s="25">
        <v>36.642333333333333</v>
      </c>
      <c r="F32" s="25">
        <v>41.384333333333331</v>
      </c>
      <c r="G32" s="26">
        <v>37.001666666666665</v>
      </c>
      <c r="H32" s="28">
        <f t="shared" si="0"/>
        <v>-10.59015891682037</v>
      </c>
      <c r="I32" s="27">
        <f t="shared" si="3"/>
        <v>12.941315600352965</v>
      </c>
      <c r="J32" s="28">
        <f t="shared" si="1"/>
        <v>0.56747291563550573</v>
      </c>
      <c r="K32" s="27">
        <f t="shared" si="2"/>
        <v>0.74168289786875996</v>
      </c>
      <c r="L32" s="18"/>
    </row>
    <row r="33" spans="1:14">
      <c r="A33" s="16"/>
      <c r="B33" s="11" t="s">
        <v>14</v>
      </c>
      <c r="C33" s="25">
        <v>20.494666666666664</v>
      </c>
      <c r="D33" s="25">
        <v>22.963666666666665</v>
      </c>
      <c r="E33" s="25">
        <v>19.523</v>
      </c>
      <c r="F33" s="25">
        <v>25.727333333333331</v>
      </c>
      <c r="G33" s="26">
        <v>32.214333333333336</v>
      </c>
      <c r="H33" s="28">
        <f t="shared" si="0"/>
        <v>25.21442823456248</v>
      </c>
      <c r="I33" s="27">
        <f t="shared" si="3"/>
        <v>31.779610374088673</v>
      </c>
      <c r="J33" s="28">
        <f t="shared" si="1"/>
        <v>0.49405238489943865</v>
      </c>
      <c r="K33" s="27">
        <f t="shared" si="2"/>
        <v>0.46108083915255071</v>
      </c>
      <c r="L33" s="18"/>
    </row>
    <row r="34" spans="1:14">
      <c r="A34" s="16"/>
      <c r="B34" s="11" t="s">
        <v>18</v>
      </c>
      <c r="C34" s="25">
        <v>22.315333333333331</v>
      </c>
      <c r="D34" s="25">
        <v>19.174666666666667</v>
      </c>
      <c r="E34" s="25">
        <v>13.729000000000001</v>
      </c>
      <c r="F34" s="25">
        <v>7.84</v>
      </c>
      <c r="G34" s="26">
        <v>24.577666666666669</v>
      </c>
      <c r="H34" s="28">
        <f t="shared" si="0"/>
        <v>213.49064625850343</v>
      </c>
      <c r="I34" s="27">
        <f t="shared" si="3"/>
        <v>-42.894602665889728</v>
      </c>
      <c r="J34" s="28">
        <f t="shared" si="1"/>
        <v>0.37693329569436285</v>
      </c>
      <c r="K34" s="27">
        <f t="shared" si="2"/>
        <v>0.14050713037843013</v>
      </c>
      <c r="L34" s="18"/>
    </row>
    <row r="35" spans="1:14">
      <c r="A35" s="16"/>
      <c r="B35" s="11" t="s">
        <v>4</v>
      </c>
      <c r="C35" s="25">
        <v>40.18033333333333</v>
      </c>
      <c r="D35" s="25">
        <v>39.57</v>
      </c>
      <c r="E35" s="25">
        <v>27.143666666666665</v>
      </c>
      <c r="F35" s="25">
        <v>36.074000000000005</v>
      </c>
      <c r="G35" s="26">
        <v>24.297666666666668</v>
      </c>
      <c r="H35" s="28">
        <f t="shared" si="0"/>
        <v>-32.644933562491914</v>
      </c>
      <c r="I35" s="27">
        <f t="shared" si="3"/>
        <v>32.900246834743555</v>
      </c>
      <c r="J35" s="28">
        <f t="shared" si="1"/>
        <v>0.37263909949478785</v>
      </c>
      <c r="K35" s="27">
        <f t="shared" si="2"/>
        <v>0.64651201801932268</v>
      </c>
      <c r="L35" s="18"/>
    </row>
    <row r="36" spans="1:14">
      <c r="A36" s="16"/>
      <c r="B36" s="11" t="s">
        <v>7</v>
      </c>
      <c r="C36" s="25">
        <v>18.562999999999999</v>
      </c>
      <c r="D36" s="25">
        <v>21.52633333333333</v>
      </c>
      <c r="E36" s="25">
        <v>7.9349999999999996</v>
      </c>
      <c r="F36" s="25">
        <v>7.6683333333333339</v>
      </c>
      <c r="G36" s="26">
        <v>10.849666666666666</v>
      </c>
      <c r="H36" s="28">
        <f t="shared" si="0"/>
        <v>41.486633340578116</v>
      </c>
      <c r="I36" s="27">
        <f t="shared" si="3"/>
        <v>-3.3606385213190371</v>
      </c>
      <c r="J36" s="28">
        <f t="shared" si="1"/>
        <v>0.1663949905951991</v>
      </c>
      <c r="K36" s="27">
        <f t="shared" si="2"/>
        <v>0.13743054993009293</v>
      </c>
      <c r="L36" s="18"/>
    </row>
    <row r="37" spans="1:14">
      <c r="A37" s="16"/>
      <c r="B37" s="11" t="s">
        <v>13</v>
      </c>
      <c r="C37" s="25">
        <v>11.861333333333334</v>
      </c>
      <c r="D37" s="25">
        <v>8.5549999999999997</v>
      </c>
      <c r="E37" s="25">
        <v>6.0409999999999995</v>
      </c>
      <c r="F37" s="25">
        <v>8.0296666666666656</v>
      </c>
      <c r="G37" s="26">
        <v>9.302999999999999</v>
      </c>
      <c r="H37" s="28">
        <f t="shared" si="0"/>
        <v>15.857860434223102</v>
      </c>
      <c r="I37" s="27">
        <f t="shared" si="3"/>
        <v>32.919494564917493</v>
      </c>
      <c r="J37" s="28">
        <f t="shared" si="1"/>
        <v>0.14267466873087994</v>
      </c>
      <c r="K37" s="27">
        <f t="shared" si="2"/>
        <v>0.14390630372814639</v>
      </c>
      <c r="L37" s="18"/>
    </row>
    <row r="38" spans="1:14">
      <c r="A38" s="16"/>
      <c r="B38" s="11" t="s">
        <v>15</v>
      </c>
      <c r="C38" s="25">
        <v>5.187666666666666</v>
      </c>
      <c r="D38" s="25">
        <v>3.7646666666666668</v>
      </c>
      <c r="E38" s="25">
        <v>1.6850000000000001</v>
      </c>
      <c r="F38" s="25">
        <v>2.5260000000000002</v>
      </c>
      <c r="G38" s="26">
        <v>0.87466666666666659</v>
      </c>
      <c r="H38" s="28">
        <f t="shared" si="0"/>
        <v>-65.373449458960152</v>
      </c>
      <c r="I38" s="27">
        <f t="shared" si="3"/>
        <v>49.91097922848666</v>
      </c>
      <c r="J38" s="28">
        <f t="shared" si="1"/>
        <v>1.3414250985339103E-2</v>
      </c>
      <c r="K38" s="27">
        <f t="shared" si="2"/>
        <v>4.5270537160193178E-2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62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1957.4963333333335</v>
      </c>
      <c r="D13" s="26">
        <v>1829.9323333333334</v>
      </c>
      <c r="E13" s="26">
        <v>1855.8106666666665</v>
      </c>
      <c r="F13" s="26">
        <v>2375.2340000000004</v>
      </c>
      <c r="G13" s="26">
        <v>2908.1889999999999</v>
      </c>
      <c r="H13" s="28">
        <f t="shared" ref="H13:H38" si="0">IF(OR(OR(G13=0,F13=0),G13=""),"",(G13/F13-1)*100)</f>
        <v>22.437999792862495</v>
      </c>
      <c r="I13" s="27">
        <f>IF(OR(OR(G13=0,F13=0),F13=""),"",(F13/E13-1)*100)</f>
        <v>27.989026179394759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912.14499999999998</v>
      </c>
      <c r="D14" s="25">
        <f>D13-SUM(D15:D38)</f>
        <v>769.11200000000031</v>
      </c>
      <c r="E14" s="25">
        <f>E13-SUM(E15:E38)</f>
        <v>648.40700000000015</v>
      </c>
      <c r="F14" s="25">
        <f>F13-SUM(F15:F38)</f>
        <v>1007.5510000000006</v>
      </c>
      <c r="G14" s="26">
        <f>G13-SUM(G15:G38)</f>
        <v>1229.3926666666664</v>
      </c>
      <c r="H14" s="28">
        <f t="shared" si="0"/>
        <v>22.017909432541451</v>
      </c>
      <c r="I14" s="27">
        <f>IF(OR(OR(G14=0,F14=0),F14=""),"",(F14/E14-1)*100)</f>
        <v>55.388667919994752</v>
      </c>
      <c r="J14" s="28">
        <f t="shared" si="1"/>
        <v>42.273479016207901</v>
      </c>
      <c r="K14" s="27">
        <f t="shared" si="2"/>
        <v>42.419020610179899</v>
      </c>
      <c r="L14" s="18"/>
    </row>
    <row r="15" spans="1:15">
      <c r="A15" s="16"/>
      <c r="B15" s="12" t="s">
        <v>5</v>
      </c>
      <c r="C15" s="109">
        <v>291.29366666666664</v>
      </c>
      <c r="D15" s="109">
        <v>314.52533333333332</v>
      </c>
      <c r="E15" s="109">
        <v>518.55433333333337</v>
      </c>
      <c r="F15" s="109">
        <v>397.02399999999994</v>
      </c>
      <c r="G15" s="109">
        <v>637.71</v>
      </c>
      <c r="H15" s="50">
        <f t="shared" si="0"/>
        <v>60.622531635367174</v>
      </c>
      <c r="I15" s="36">
        <f t="shared" ref="I15:I38" si="3">IF(OR(OR(G15=0,F15=0),F15=""),"",(F15/E15-1)*100)</f>
        <v>-23.4363740733051</v>
      </c>
      <c r="J15" s="50">
        <f t="shared" si="1"/>
        <v>21.928079639940872</v>
      </c>
      <c r="K15" s="36">
        <f t="shared" si="2"/>
        <v>16.715153117545466</v>
      </c>
      <c r="L15" s="18"/>
      <c r="N15" s="23" t="s">
        <v>5</v>
      </c>
      <c r="O15" s="34">
        <f>J15</f>
        <v>21.928079639940872</v>
      </c>
    </row>
    <row r="16" spans="1:15">
      <c r="A16" s="16"/>
      <c r="B16" s="11" t="s">
        <v>25</v>
      </c>
      <c r="C16" s="55">
        <v>132.44866666666667</v>
      </c>
      <c r="D16" s="55">
        <v>141.38733333333332</v>
      </c>
      <c r="E16" s="55">
        <v>164.22866666666667</v>
      </c>
      <c r="F16" s="55">
        <v>231.23799999999997</v>
      </c>
      <c r="G16" s="56">
        <v>253.7</v>
      </c>
      <c r="H16" s="28">
        <f t="shared" si="0"/>
        <v>9.7138013648275781</v>
      </c>
      <c r="I16" s="27">
        <f t="shared" si="3"/>
        <v>40.80245836090328</v>
      </c>
      <c r="J16" s="28">
        <f t="shared" si="1"/>
        <v>8.723642101665332</v>
      </c>
      <c r="K16" s="27">
        <f t="shared" si="2"/>
        <v>9.7353776512124686</v>
      </c>
      <c r="L16" s="18"/>
      <c r="N16" s="23" t="s">
        <v>40</v>
      </c>
      <c r="O16" s="34">
        <f>100-O15</f>
        <v>78.071920360059124</v>
      </c>
    </row>
    <row r="17" spans="1:12">
      <c r="A17" s="16"/>
      <c r="B17" s="11" t="s">
        <v>26</v>
      </c>
      <c r="C17" s="25">
        <v>155.72933333333333</v>
      </c>
      <c r="D17" s="25">
        <v>157.66666666666666</v>
      </c>
      <c r="E17" s="25">
        <v>129.19566666666665</v>
      </c>
      <c r="F17" s="25">
        <v>217.273</v>
      </c>
      <c r="G17" s="26">
        <v>177.35566666666668</v>
      </c>
      <c r="H17" s="28">
        <f t="shared" si="0"/>
        <v>-18.371971360147519</v>
      </c>
      <c r="I17" s="27">
        <f t="shared" si="3"/>
        <v>68.173597153671324</v>
      </c>
      <c r="J17" s="28">
        <f t="shared" si="1"/>
        <v>6.0984917646915893</v>
      </c>
      <c r="K17" s="27">
        <f t="shared" si="2"/>
        <v>9.1474355789787438</v>
      </c>
      <c r="L17" s="18"/>
    </row>
    <row r="18" spans="1:12">
      <c r="A18" s="16"/>
      <c r="B18" s="11" t="s">
        <v>21</v>
      </c>
      <c r="C18" s="25">
        <v>34.303666666666665</v>
      </c>
      <c r="D18" s="25">
        <v>30.02866666666667</v>
      </c>
      <c r="E18" s="25">
        <v>28.363</v>
      </c>
      <c r="F18" s="25">
        <v>57.439333333333337</v>
      </c>
      <c r="G18" s="26">
        <v>80.617666666666665</v>
      </c>
      <c r="H18" s="28">
        <f t="shared" si="0"/>
        <v>40.35271997121599</v>
      </c>
      <c r="I18" s="27">
        <f t="shared" si="3"/>
        <v>102.51501369154651</v>
      </c>
      <c r="J18" s="28">
        <f t="shared" si="1"/>
        <v>2.7720917267298195</v>
      </c>
      <c r="K18" s="27">
        <f t="shared" si="2"/>
        <v>2.4182599833672525</v>
      </c>
      <c r="L18" s="18"/>
    </row>
    <row r="19" spans="1:12">
      <c r="A19" s="16"/>
      <c r="B19" s="11" t="s">
        <v>27</v>
      </c>
      <c r="C19" s="25">
        <v>98.161333333333332</v>
      </c>
      <c r="D19" s="25">
        <v>57.298333333333325</v>
      </c>
      <c r="E19" s="25">
        <v>36.088666666666661</v>
      </c>
      <c r="F19" s="25">
        <v>54.975999999999999</v>
      </c>
      <c r="G19" s="26">
        <v>79.611999999999995</v>
      </c>
      <c r="H19" s="28">
        <f t="shared" si="0"/>
        <v>44.812281722933633</v>
      </c>
      <c r="I19" s="27">
        <f t="shared" si="3"/>
        <v>52.335913398481537</v>
      </c>
      <c r="J19" s="28">
        <f t="shared" si="1"/>
        <v>2.7375112140235727</v>
      </c>
      <c r="K19" s="27">
        <f t="shared" si="2"/>
        <v>2.3145509031952218</v>
      </c>
      <c r="L19" s="18"/>
    </row>
    <row r="20" spans="1:12">
      <c r="A20" s="16"/>
      <c r="B20" s="11" t="s">
        <v>6</v>
      </c>
      <c r="C20" s="25">
        <v>39.126333333333328</v>
      </c>
      <c r="D20" s="25">
        <v>40.012</v>
      </c>
      <c r="E20" s="25">
        <v>28.254333333333335</v>
      </c>
      <c r="F20" s="25">
        <v>62.260333333333335</v>
      </c>
      <c r="G20" s="26">
        <v>51.848333333333336</v>
      </c>
      <c r="H20" s="28">
        <f t="shared" si="0"/>
        <v>-16.72332838993259</v>
      </c>
      <c r="I20" s="27">
        <f t="shared" si="3"/>
        <v>120.35675943513087</v>
      </c>
      <c r="J20" s="28">
        <f t="shared" si="1"/>
        <v>1.7828391941972597</v>
      </c>
      <c r="K20" s="27">
        <f t="shared" si="2"/>
        <v>2.62122945921679</v>
      </c>
      <c r="L20" s="18"/>
    </row>
    <row r="21" spans="1:12">
      <c r="A21" s="16"/>
      <c r="B21" s="11" t="s">
        <v>22</v>
      </c>
      <c r="C21" s="25">
        <v>28.356333333333335</v>
      </c>
      <c r="D21" s="25">
        <v>37.79</v>
      </c>
      <c r="E21" s="25">
        <v>28.070999999999998</v>
      </c>
      <c r="F21" s="25">
        <v>37.059666666666665</v>
      </c>
      <c r="G21" s="26">
        <v>51.751333333333342</v>
      </c>
      <c r="H21" s="28">
        <f t="shared" si="0"/>
        <v>39.643277957168202</v>
      </c>
      <c r="I21" s="27">
        <f t="shared" si="3"/>
        <v>32.021184377708913</v>
      </c>
      <c r="J21" s="28">
        <f t="shared" si="1"/>
        <v>1.779503785116213</v>
      </c>
      <c r="K21" s="27">
        <f t="shared" si="2"/>
        <v>1.560253291535346</v>
      </c>
      <c r="L21" s="18"/>
    </row>
    <row r="22" spans="1:12">
      <c r="A22" s="16"/>
      <c r="B22" s="11" t="s">
        <v>24</v>
      </c>
      <c r="C22" s="25">
        <v>27.855333333333334</v>
      </c>
      <c r="D22" s="25">
        <v>20.755666666666666</v>
      </c>
      <c r="E22" s="25">
        <v>25.091666666666669</v>
      </c>
      <c r="F22" s="25">
        <v>27.805333333333333</v>
      </c>
      <c r="G22" s="26">
        <v>39.142666666666663</v>
      </c>
      <c r="H22" s="28">
        <f t="shared" si="0"/>
        <v>40.773952239378517</v>
      </c>
      <c r="I22" s="27">
        <f t="shared" si="3"/>
        <v>10.815011624045168</v>
      </c>
      <c r="J22" s="28">
        <f t="shared" si="1"/>
        <v>1.3459464521276527</v>
      </c>
      <c r="K22" s="27">
        <f t="shared" si="2"/>
        <v>1.1706355387862135</v>
      </c>
      <c r="L22" s="18"/>
    </row>
    <row r="23" spans="1:12">
      <c r="A23" s="16"/>
      <c r="B23" s="11" t="s">
        <v>8</v>
      </c>
      <c r="C23" s="25">
        <v>42.244999999999997</v>
      </c>
      <c r="D23" s="25">
        <v>47.405333333333338</v>
      </c>
      <c r="E23" s="25">
        <v>43.598000000000006</v>
      </c>
      <c r="F23" s="25">
        <v>44.45</v>
      </c>
      <c r="G23" s="26">
        <v>38.396999999999998</v>
      </c>
      <c r="H23" s="28">
        <f t="shared" si="0"/>
        <v>-13.617547806524188</v>
      </c>
      <c r="I23" s="27">
        <f t="shared" si="3"/>
        <v>1.9542180833983069</v>
      </c>
      <c r="J23" s="28">
        <f t="shared" si="1"/>
        <v>1.3203062111850365</v>
      </c>
      <c r="K23" s="27">
        <f t="shared" si="2"/>
        <v>1.8713945657564686</v>
      </c>
      <c r="L23" s="18"/>
    </row>
    <row r="24" spans="1:12">
      <c r="A24" s="16"/>
      <c r="B24" s="11" t="s">
        <v>11</v>
      </c>
      <c r="C24" s="25">
        <v>21.517333333333337</v>
      </c>
      <c r="D24" s="25">
        <v>23.267666666666667</v>
      </c>
      <c r="E24" s="25">
        <v>23.193999999999999</v>
      </c>
      <c r="F24" s="25">
        <v>31.181333333333338</v>
      </c>
      <c r="G24" s="26">
        <v>34.83</v>
      </c>
      <c r="H24" s="28">
        <f t="shared" si="0"/>
        <v>11.701445309159308</v>
      </c>
      <c r="I24" s="27">
        <f t="shared" si="3"/>
        <v>34.437067057572392</v>
      </c>
      <c r="J24" s="28">
        <f t="shared" si="1"/>
        <v>1.1976525597201557</v>
      </c>
      <c r="K24" s="27">
        <f t="shared" si="2"/>
        <v>1.312768903330507</v>
      </c>
      <c r="L24" s="18"/>
    </row>
    <row r="25" spans="1:12">
      <c r="A25" s="16"/>
      <c r="B25" s="11" t="s">
        <v>9</v>
      </c>
      <c r="C25" s="25">
        <v>18.879333333333335</v>
      </c>
      <c r="D25" s="25">
        <v>22.588333333333335</v>
      </c>
      <c r="E25" s="25">
        <v>20.697333333333333</v>
      </c>
      <c r="F25" s="25">
        <v>18.399333333333331</v>
      </c>
      <c r="G25" s="26">
        <v>31.655000000000001</v>
      </c>
      <c r="H25" s="28">
        <f t="shared" si="0"/>
        <v>72.044276966556794</v>
      </c>
      <c r="I25" s="27">
        <f t="shared" si="3"/>
        <v>-11.102879598015857</v>
      </c>
      <c r="J25" s="28">
        <f t="shared" si="1"/>
        <v>1.088478087221979</v>
      </c>
      <c r="K25" s="27">
        <f t="shared" si="2"/>
        <v>0.77463245024841032</v>
      </c>
      <c r="L25" s="18"/>
    </row>
    <row r="26" spans="1:12">
      <c r="A26" s="16"/>
      <c r="B26" s="11" t="s">
        <v>10</v>
      </c>
      <c r="C26" s="25">
        <v>14.419333333333334</v>
      </c>
      <c r="D26" s="25">
        <v>22.478999999999999</v>
      </c>
      <c r="E26" s="25">
        <v>21.561999999999998</v>
      </c>
      <c r="F26" s="25">
        <v>24.169666666666668</v>
      </c>
      <c r="G26" s="26">
        <v>26.445</v>
      </c>
      <c r="H26" s="28">
        <f t="shared" si="0"/>
        <v>9.4140037788412521</v>
      </c>
      <c r="I26" s="27">
        <f t="shared" si="3"/>
        <v>12.093807006152812</v>
      </c>
      <c r="J26" s="28">
        <f t="shared" si="1"/>
        <v>0.9093287953430812</v>
      </c>
      <c r="K26" s="27">
        <f t="shared" si="2"/>
        <v>1.0175699180235154</v>
      </c>
      <c r="L26" s="18"/>
    </row>
    <row r="27" spans="1:12">
      <c r="A27" s="16"/>
      <c r="B27" s="11" t="s">
        <v>19</v>
      </c>
      <c r="C27" s="25">
        <v>14.561666666666667</v>
      </c>
      <c r="D27" s="25">
        <v>14.438666666666668</v>
      </c>
      <c r="E27" s="25">
        <v>11.304333333333332</v>
      </c>
      <c r="F27" s="25">
        <v>16.310333333333332</v>
      </c>
      <c r="G27" s="26">
        <v>25.030666666666665</v>
      </c>
      <c r="H27" s="28">
        <f t="shared" si="0"/>
        <v>53.465083484907325</v>
      </c>
      <c r="I27" s="27">
        <f t="shared" si="3"/>
        <v>44.283902928080686</v>
      </c>
      <c r="J27" s="28">
        <f t="shared" si="1"/>
        <v>0.86069600932630819</v>
      </c>
      <c r="K27" s="27">
        <f t="shared" si="2"/>
        <v>0.68668322082512001</v>
      </c>
      <c r="L27" s="18"/>
    </row>
    <row r="28" spans="1:12">
      <c r="A28" s="16"/>
      <c r="B28" s="11" t="s">
        <v>20</v>
      </c>
      <c r="C28" s="25">
        <v>22.25033333333333</v>
      </c>
      <c r="D28" s="25">
        <v>19.959</v>
      </c>
      <c r="E28" s="25">
        <v>24.823333333333334</v>
      </c>
      <c r="F28" s="25">
        <v>30.159333333333336</v>
      </c>
      <c r="G28" s="26">
        <v>24.179666666666666</v>
      </c>
      <c r="H28" s="28">
        <f t="shared" si="0"/>
        <v>-19.826919251088672</v>
      </c>
      <c r="I28" s="27">
        <f t="shared" si="3"/>
        <v>21.495904391029953</v>
      </c>
      <c r="J28" s="28">
        <f t="shared" si="1"/>
        <v>0.83143381213073386</v>
      </c>
      <c r="K28" s="27">
        <f t="shared" si="2"/>
        <v>1.2697415637083895</v>
      </c>
      <c r="L28" s="18"/>
    </row>
    <row r="29" spans="1:12">
      <c r="A29" s="16"/>
      <c r="B29" s="11" t="s">
        <v>23</v>
      </c>
      <c r="C29" s="25">
        <v>21.188666666666666</v>
      </c>
      <c r="D29" s="25">
        <v>17.562000000000001</v>
      </c>
      <c r="E29" s="25">
        <v>16.380333333333333</v>
      </c>
      <c r="F29" s="25">
        <v>20.446333333333332</v>
      </c>
      <c r="G29" s="26">
        <v>23.030333333333335</v>
      </c>
      <c r="H29" s="28">
        <f t="shared" si="0"/>
        <v>12.637962796915513</v>
      </c>
      <c r="I29" s="27">
        <f t="shared" si="3"/>
        <v>24.822449685598571</v>
      </c>
      <c r="J29" s="28">
        <f t="shared" si="1"/>
        <v>0.79191322618073789</v>
      </c>
      <c r="K29" s="27">
        <f t="shared" si="2"/>
        <v>0.86081343283791523</v>
      </c>
      <c r="L29" s="18"/>
    </row>
    <row r="30" spans="1:12">
      <c r="A30" s="16"/>
      <c r="B30" s="11" t="s">
        <v>12</v>
      </c>
      <c r="C30" s="25">
        <v>18.092333333333332</v>
      </c>
      <c r="D30" s="25">
        <v>20.959333333333333</v>
      </c>
      <c r="E30" s="25">
        <v>19.863333333333333</v>
      </c>
      <c r="F30" s="25">
        <v>21.352999999999998</v>
      </c>
      <c r="G30" s="26">
        <v>22.01</v>
      </c>
      <c r="H30" s="28">
        <f t="shared" si="0"/>
        <v>3.076851027958627</v>
      </c>
      <c r="I30" s="27">
        <f t="shared" si="3"/>
        <v>7.4995804665212162</v>
      </c>
      <c r="J30" s="28">
        <f t="shared" si="1"/>
        <v>0.7568283904519274</v>
      </c>
      <c r="K30" s="27">
        <f t="shared" si="2"/>
        <v>0.89898511051963703</v>
      </c>
      <c r="L30" s="18"/>
    </row>
    <row r="31" spans="1:12">
      <c r="A31" s="16"/>
      <c r="B31" s="11" t="s">
        <v>17</v>
      </c>
      <c r="C31" s="25">
        <v>17.013666666666666</v>
      </c>
      <c r="D31" s="25">
        <v>23.668000000000003</v>
      </c>
      <c r="E31" s="25">
        <v>27.062666666666669</v>
      </c>
      <c r="F31" s="25">
        <v>28.003</v>
      </c>
      <c r="G31" s="26">
        <v>18.773666666666667</v>
      </c>
      <c r="H31" s="28">
        <f t="shared" si="0"/>
        <v>-32.958373507600371</v>
      </c>
      <c r="I31" s="27">
        <f t="shared" si="3"/>
        <v>3.474651426319153</v>
      </c>
      <c r="J31" s="28">
        <f t="shared" si="1"/>
        <v>0.64554493076848407</v>
      </c>
      <c r="K31" s="27">
        <f t="shared" si="2"/>
        <v>1.1789575258690299</v>
      </c>
      <c r="L31" s="18"/>
    </row>
    <row r="32" spans="1:12">
      <c r="A32" s="16"/>
      <c r="B32" s="11" t="s">
        <v>4</v>
      </c>
      <c r="C32" s="25">
        <v>13.935</v>
      </c>
      <c r="D32" s="25">
        <v>13.072333333333333</v>
      </c>
      <c r="E32" s="25">
        <v>10.042333333333332</v>
      </c>
      <c r="F32" s="25">
        <v>17.837</v>
      </c>
      <c r="G32" s="26">
        <v>15.830666666666666</v>
      </c>
      <c r="H32" s="28">
        <f t="shared" si="0"/>
        <v>-11.248154585038595</v>
      </c>
      <c r="I32" s="27">
        <f t="shared" si="3"/>
        <v>77.618083446742148</v>
      </c>
      <c r="J32" s="28">
        <f t="shared" si="1"/>
        <v>0.54434793153631578</v>
      </c>
      <c r="K32" s="27">
        <f t="shared" si="2"/>
        <v>0.75095758986272498</v>
      </c>
      <c r="L32" s="18"/>
    </row>
    <row r="33" spans="1:14">
      <c r="A33" s="16"/>
      <c r="B33" s="11" t="s">
        <v>16</v>
      </c>
      <c r="C33" s="25">
        <v>10.414333333333332</v>
      </c>
      <c r="D33" s="25">
        <v>12.707333333333333</v>
      </c>
      <c r="E33" s="25">
        <v>10.367666666666667</v>
      </c>
      <c r="F33" s="25">
        <v>8.6403333333333343</v>
      </c>
      <c r="G33" s="26">
        <v>15.160333333333332</v>
      </c>
      <c r="H33" s="28">
        <f t="shared" si="0"/>
        <v>75.460051695536407</v>
      </c>
      <c r="I33" s="27">
        <f t="shared" si="3"/>
        <v>-16.660772272771109</v>
      </c>
      <c r="J33" s="28">
        <f t="shared" si="1"/>
        <v>0.52129807702777686</v>
      </c>
      <c r="K33" s="27">
        <f t="shared" si="2"/>
        <v>0.36376766808379019</v>
      </c>
      <c r="L33" s="18"/>
    </row>
    <row r="34" spans="1:14">
      <c r="A34" s="16"/>
      <c r="B34" s="11" t="s">
        <v>14</v>
      </c>
      <c r="C34" s="25">
        <v>7.3873333333333333</v>
      </c>
      <c r="D34" s="25">
        <v>8.0096666666666678</v>
      </c>
      <c r="E34" s="25">
        <v>9.3239999999999981</v>
      </c>
      <c r="F34" s="25">
        <v>12.359</v>
      </c>
      <c r="G34" s="26">
        <v>12.802</v>
      </c>
      <c r="H34" s="28">
        <f t="shared" si="0"/>
        <v>3.5844323974431491</v>
      </c>
      <c r="I34" s="27">
        <f t="shared" si="3"/>
        <v>32.55040755040757</v>
      </c>
      <c r="J34" s="28">
        <f t="shared" si="1"/>
        <v>0.44020522737690021</v>
      </c>
      <c r="K34" s="27">
        <f t="shared" si="2"/>
        <v>0.52032768139896945</v>
      </c>
      <c r="L34" s="18"/>
    </row>
    <row r="35" spans="1:14">
      <c r="A35" s="16"/>
      <c r="B35" s="11" t="s">
        <v>18</v>
      </c>
      <c r="C35" s="25">
        <v>6.5436666666666667</v>
      </c>
      <c r="D35" s="25">
        <v>6.8949999999999996</v>
      </c>
      <c r="E35" s="25">
        <v>7.05</v>
      </c>
      <c r="F35" s="25">
        <v>3.3859999999999997</v>
      </c>
      <c r="G35" s="26">
        <v>11.383000000000001</v>
      </c>
      <c r="H35" s="28">
        <f t="shared" si="0"/>
        <v>236.17838157117549</v>
      </c>
      <c r="I35" s="27">
        <f t="shared" si="3"/>
        <v>-51.971631205673759</v>
      </c>
      <c r="J35" s="28">
        <f t="shared" si="1"/>
        <v>0.39141197494385682</v>
      </c>
      <c r="K35" s="27">
        <f t="shared" si="2"/>
        <v>0.14255437569519464</v>
      </c>
      <c r="L35" s="18"/>
    </row>
    <row r="36" spans="1:14">
      <c r="A36" s="16"/>
      <c r="B36" s="11" t="s">
        <v>7</v>
      </c>
      <c r="C36" s="25">
        <v>5.4143333333333343</v>
      </c>
      <c r="D36" s="25">
        <v>5.2513333333333341</v>
      </c>
      <c r="E36" s="25">
        <v>2.6080000000000001</v>
      </c>
      <c r="F36" s="25">
        <v>2.4763333333333333</v>
      </c>
      <c r="G36" s="26">
        <v>4.13</v>
      </c>
      <c r="H36" s="28">
        <f t="shared" si="0"/>
        <v>66.778839682326037</v>
      </c>
      <c r="I36" s="27">
        <f t="shared" si="3"/>
        <v>-5.0485685071574693</v>
      </c>
      <c r="J36" s="28">
        <f t="shared" si="1"/>
        <v>0.14201277839920307</v>
      </c>
      <c r="K36" s="27">
        <f t="shared" si="2"/>
        <v>0.1042563946682025</v>
      </c>
      <c r="L36" s="18"/>
    </row>
    <row r="37" spans="1:14">
      <c r="A37" s="16"/>
      <c r="B37" s="11" t="s">
        <v>13</v>
      </c>
      <c r="C37" s="25">
        <v>2.847</v>
      </c>
      <c r="D37" s="25">
        <v>1.5686666666666664</v>
      </c>
      <c r="E37" s="25">
        <v>1.054</v>
      </c>
      <c r="F37" s="25">
        <v>2.0429999999999997</v>
      </c>
      <c r="G37" s="26">
        <v>2.6216666666666666</v>
      </c>
      <c r="H37" s="28">
        <f t="shared" si="0"/>
        <v>28.324359601892656</v>
      </c>
      <c r="I37" s="27">
        <f t="shared" si="3"/>
        <v>93.833017077798829</v>
      </c>
      <c r="J37" s="28">
        <f t="shared" si="1"/>
        <v>9.0147740283271355E-2</v>
      </c>
      <c r="K37" s="27">
        <f t="shared" si="2"/>
        <v>8.6012578129144299E-2</v>
      </c>
      <c r="L37" s="18"/>
    </row>
    <row r="38" spans="1:14">
      <c r="A38" s="16"/>
      <c r="B38" s="11" t="s">
        <v>15</v>
      </c>
      <c r="C38" s="25">
        <v>1.3673333333333335</v>
      </c>
      <c r="D38" s="25">
        <v>1.5246666666666666</v>
      </c>
      <c r="E38" s="25">
        <v>0.625</v>
      </c>
      <c r="F38" s="25">
        <v>1.3933333333333333</v>
      </c>
      <c r="G38" s="26">
        <v>0.77966666666666662</v>
      </c>
      <c r="H38" s="28">
        <f t="shared" si="0"/>
        <v>-44.043062200956939</v>
      </c>
      <c r="I38" s="27">
        <f t="shared" si="3"/>
        <v>122.93333333333334</v>
      </c>
      <c r="J38" s="28">
        <f t="shared" si="1"/>
        <v>2.6809353404014205E-2</v>
      </c>
      <c r="K38" s="27">
        <f t="shared" si="2"/>
        <v>5.8660887025587083E-2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104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794.52200000000005</v>
      </c>
      <c r="D13" s="26">
        <v>665.92233333333331</v>
      </c>
      <c r="E13" s="26">
        <v>592.00333333333344</v>
      </c>
      <c r="F13" s="26">
        <v>882.24066666666658</v>
      </c>
      <c r="G13" s="26">
        <v>1063.1833333333334</v>
      </c>
      <c r="H13" s="28">
        <f t="shared" ref="H13:H39" si="0">IF(OR(OR(G13=0,F13=0),G13=""),"",(G13/F13-1)*100)</f>
        <v>20.50944526852463</v>
      </c>
      <c r="I13" s="27">
        <f>IF(OR(OR(G13=0,F13=0),F13=""),"",(F13/E13-1)*100)</f>
        <v>49.026300527587075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31</v>
      </c>
      <c r="C14" s="25">
        <f>C13-SUM(C15:C39)</f>
        <v>397.89866666666677</v>
      </c>
      <c r="D14" s="25">
        <f t="shared" ref="D14:G14" si="3">D13-SUM(D15:D39)</f>
        <v>310.68699999999995</v>
      </c>
      <c r="E14" s="25">
        <f t="shared" si="3"/>
        <v>239.08033333333344</v>
      </c>
      <c r="F14" s="25">
        <f t="shared" si="3"/>
        <v>416.91666666666652</v>
      </c>
      <c r="G14" s="26">
        <f t="shared" si="3"/>
        <v>431.32133333333365</v>
      </c>
      <c r="H14" s="28">
        <f t="shared" si="0"/>
        <v>3.4550469718170218</v>
      </c>
      <c r="I14" s="27">
        <f>IF(OR(OR(G14=0,F14=0),F14=""),"",(F14/E14-1)*100)</f>
        <v>74.383505683584588</v>
      </c>
      <c r="J14" s="28">
        <f t="shared" si="1"/>
        <v>40.568857675847717</v>
      </c>
      <c r="K14" s="27">
        <f t="shared" si="2"/>
        <v>47.256568691385034</v>
      </c>
      <c r="L14" s="18"/>
    </row>
    <row r="15" spans="1:15">
      <c r="A15" s="16"/>
      <c r="B15" s="12" t="s">
        <v>5</v>
      </c>
      <c r="C15" s="109">
        <v>118.77666666666669</v>
      </c>
      <c r="D15" s="109">
        <v>102.04166666666667</v>
      </c>
      <c r="E15" s="109">
        <v>139.78333333333333</v>
      </c>
      <c r="F15" s="109">
        <v>140.67600000000002</v>
      </c>
      <c r="G15" s="109">
        <v>286.79199999999997</v>
      </c>
      <c r="H15" s="50">
        <f t="shared" si="0"/>
        <v>103.86704199721342</v>
      </c>
      <c r="I15" s="36">
        <f t="shared" ref="I15:I39" si="4">IF(OR(OR(G15=0,F15=0),F15=""),"",(F15/E15-1)*100)</f>
        <v>0.63860736854657318</v>
      </c>
      <c r="J15" s="50">
        <f t="shared" si="1"/>
        <v>26.974839710931004</v>
      </c>
      <c r="K15" s="36">
        <f t="shared" si="2"/>
        <v>15.945308951979092</v>
      </c>
      <c r="L15" s="18"/>
      <c r="N15" s="23" t="s">
        <v>5</v>
      </c>
      <c r="O15" s="34">
        <f>J15</f>
        <v>26.974839710931004</v>
      </c>
    </row>
    <row r="16" spans="1:15">
      <c r="A16" s="16"/>
      <c r="B16" s="11" t="s">
        <v>25</v>
      </c>
      <c r="C16" s="55">
        <v>51.62</v>
      </c>
      <c r="D16" s="55">
        <v>51.376000000000005</v>
      </c>
      <c r="E16" s="55">
        <v>58.131</v>
      </c>
      <c r="F16" s="55">
        <v>94.296666666666667</v>
      </c>
      <c r="G16" s="56">
        <v>107.42266666666667</v>
      </c>
      <c r="H16" s="28">
        <f t="shared" si="0"/>
        <v>13.919898193644187</v>
      </c>
      <c r="I16" s="27">
        <f t="shared" si="4"/>
        <v>62.214079693565672</v>
      </c>
      <c r="J16" s="28">
        <f t="shared" si="1"/>
        <v>10.103870451944632</v>
      </c>
      <c r="K16" s="27">
        <f t="shared" si="2"/>
        <v>10.688315584334132</v>
      </c>
      <c r="L16" s="18"/>
      <c r="N16" s="23" t="s">
        <v>40</v>
      </c>
      <c r="O16" s="34">
        <f>100-O15</f>
        <v>73.025160289068992</v>
      </c>
    </row>
    <row r="17" spans="1:12">
      <c r="A17" s="16"/>
      <c r="B17" s="11" t="s">
        <v>26</v>
      </c>
      <c r="C17" s="25">
        <v>71.393999999999991</v>
      </c>
      <c r="D17" s="25">
        <v>60.345333333333336</v>
      </c>
      <c r="E17" s="25">
        <v>54.163000000000004</v>
      </c>
      <c r="F17" s="25">
        <v>85.963333333333324</v>
      </c>
      <c r="G17" s="26">
        <v>59.954999999999998</v>
      </c>
      <c r="H17" s="28">
        <f t="shared" si="0"/>
        <v>-30.255147543526306</v>
      </c>
      <c r="I17" s="27">
        <f t="shared" si="4"/>
        <v>58.712282062170338</v>
      </c>
      <c r="J17" s="28">
        <f t="shared" si="1"/>
        <v>5.6391967518929</v>
      </c>
      <c r="K17" s="27">
        <f t="shared" si="2"/>
        <v>9.7437509492874579</v>
      </c>
      <c r="L17" s="18"/>
    </row>
    <row r="18" spans="1:12">
      <c r="A18" s="16"/>
      <c r="B18" s="11" t="s">
        <v>21</v>
      </c>
      <c r="C18" s="25">
        <v>8.0380000000000003</v>
      </c>
      <c r="D18" s="25">
        <v>9.7686666666666664</v>
      </c>
      <c r="E18" s="25">
        <v>6.2949999999999999</v>
      </c>
      <c r="F18" s="25">
        <v>17.260999999999999</v>
      </c>
      <c r="G18" s="26">
        <v>24.238333333333333</v>
      </c>
      <c r="H18" s="28">
        <f t="shared" si="0"/>
        <v>40.422532491358169</v>
      </c>
      <c r="I18" s="27">
        <f t="shared" si="4"/>
        <v>174.20174741858619</v>
      </c>
      <c r="J18" s="28">
        <f t="shared" si="1"/>
        <v>2.2797886849242053</v>
      </c>
      <c r="K18" s="27">
        <f t="shared" si="2"/>
        <v>1.9564956198648744</v>
      </c>
      <c r="L18" s="18"/>
    </row>
    <row r="19" spans="1:12">
      <c r="A19" s="16"/>
      <c r="B19" s="11" t="s">
        <v>22</v>
      </c>
      <c r="C19" s="25">
        <v>9.6470000000000002</v>
      </c>
      <c r="D19" s="25">
        <v>17.014666666666667</v>
      </c>
      <c r="E19" s="25">
        <v>8.5373333333333328</v>
      </c>
      <c r="F19" s="25">
        <v>12.393000000000001</v>
      </c>
      <c r="G19" s="26">
        <v>23.888999999999999</v>
      </c>
      <c r="H19" s="28">
        <f t="shared" si="0"/>
        <v>92.762043088840457</v>
      </c>
      <c r="I19" s="27">
        <f t="shared" si="4"/>
        <v>45.162423863813864</v>
      </c>
      <c r="J19" s="28">
        <f t="shared" si="1"/>
        <v>2.2469313853051371</v>
      </c>
      <c r="K19" s="27">
        <f t="shared" si="2"/>
        <v>1.4047187426560102</v>
      </c>
      <c r="L19" s="18"/>
    </row>
    <row r="20" spans="1:12">
      <c r="A20" s="16"/>
      <c r="B20" s="11" t="s">
        <v>27</v>
      </c>
      <c r="C20" s="25">
        <v>25.525666666666666</v>
      </c>
      <c r="D20" s="25">
        <v>12.591333333333333</v>
      </c>
      <c r="E20" s="25">
        <v>10.268333333333333</v>
      </c>
      <c r="F20" s="25">
        <v>11.157000000000002</v>
      </c>
      <c r="G20" s="26">
        <v>19.222999999999999</v>
      </c>
      <c r="H20" s="28">
        <f t="shared" si="0"/>
        <v>72.295419915747928</v>
      </c>
      <c r="I20" s="27">
        <f t="shared" si="4"/>
        <v>8.6544392144132676</v>
      </c>
      <c r="J20" s="28">
        <f t="shared" si="1"/>
        <v>1.8080606982176166</v>
      </c>
      <c r="K20" s="27">
        <f t="shared" si="2"/>
        <v>1.2646209159858879</v>
      </c>
      <c r="L20" s="18"/>
    </row>
    <row r="21" spans="1:12">
      <c r="A21" s="16"/>
      <c r="B21" s="11" t="s">
        <v>8</v>
      </c>
      <c r="C21" s="25">
        <v>15.38</v>
      </c>
      <c r="D21" s="25">
        <v>17.143666666666665</v>
      </c>
      <c r="E21" s="25">
        <v>14.847333333333333</v>
      </c>
      <c r="F21" s="25">
        <v>21.106666666666666</v>
      </c>
      <c r="G21" s="26">
        <v>14.393333333333333</v>
      </c>
      <c r="H21" s="28">
        <f t="shared" si="0"/>
        <v>-31.806696146557169</v>
      </c>
      <c r="I21" s="27">
        <f t="shared" si="4"/>
        <v>42.157963270620982</v>
      </c>
      <c r="J21" s="28">
        <f t="shared" si="1"/>
        <v>1.3537959900299414</v>
      </c>
      <c r="K21" s="27">
        <f t="shared" si="2"/>
        <v>2.3923933076462132</v>
      </c>
      <c r="L21" s="18"/>
    </row>
    <row r="22" spans="1:12">
      <c r="A22" s="16"/>
      <c r="B22" s="11" t="s">
        <v>11</v>
      </c>
      <c r="C22" s="25">
        <v>8.2193333333333332</v>
      </c>
      <c r="D22" s="25">
        <v>6.269000000000001</v>
      </c>
      <c r="E22" s="25">
        <v>8.2433333333333341</v>
      </c>
      <c r="F22" s="25">
        <v>10.726666666666668</v>
      </c>
      <c r="G22" s="26">
        <v>14.171999999999999</v>
      </c>
      <c r="H22" s="28">
        <f t="shared" si="0"/>
        <v>32.119328775637015</v>
      </c>
      <c r="I22" s="27">
        <f t="shared" si="4"/>
        <v>30.12535382126973</v>
      </c>
      <c r="J22" s="28">
        <f t="shared" si="1"/>
        <v>1.3329780063018291</v>
      </c>
      <c r="K22" s="27">
        <f t="shared" si="2"/>
        <v>1.2158435982320777</v>
      </c>
      <c r="L22" s="18"/>
    </row>
    <row r="23" spans="1:12">
      <c r="A23" s="16"/>
      <c r="B23" s="11" t="s">
        <v>24</v>
      </c>
      <c r="C23" s="25">
        <v>11.042</v>
      </c>
      <c r="D23" s="25">
        <v>5.2069999999999999</v>
      </c>
      <c r="E23" s="25">
        <v>7.5713333333333326</v>
      </c>
      <c r="F23" s="25">
        <v>8.3823333333333334</v>
      </c>
      <c r="G23" s="26">
        <v>13.248666666666667</v>
      </c>
      <c r="H23" s="28">
        <f t="shared" si="0"/>
        <v>58.0546387243011</v>
      </c>
      <c r="I23" s="27">
        <f t="shared" si="4"/>
        <v>10.711455490006184</v>
      </c>
      <c r="J23" s="28">
        <f t="shared" si="1"/>
        <v>1.2461318994842532</v>
      </c>
      <c r="K23" s="27">
        <f t="shared" si="2"/>
        <v>0.95011867510074732</v>
      </c>
      <c r="L23" s="18"/>
    </row>
    <row r="24" spans="1:12">
      <c r="A24" s="16"/>
      <c r="B24" s="11" t="s">
        <v>10</v>
      </c>
      <c r="C24" s="25">
        <v>6.083333333333333</v>
      </c>
      <c r="D24" s="25">
        <v>10.525999999999998</v>
      </c>
      <c r="E24" s="25">
        <v>7.3183333333333325</v>
      </c>
      <c r="F24" s="25">
        <v>6.9266666666666667</v>
      </c>
      <c r="G24" s="26">
        <v>11.018666666666666</v>
      </c>
      <c r="H24" s="28">
        <f t="shared" si="0"/>
        <v>59.076034648700656</v>
      </c>
      <c r="I24" s="27">
        <f t="shared" si="4"/>
        <v>-5.3518560692325075</v>
      </c>
      <c r="J24" s="28">
        <f t="shared" si="1"/>
        <v>1.036384442946497</v>
      </c>
      <c r="K24" s="27">
        <f t="shared" si="2"/>
        <v>0.78512212465079445</v>
      </c>
      <c r="L24" s="18"/>
    </row>
    <row r="25" spans="1:12">
      <c r="A25" s="16"/>
      <c r="B25" s="11" t="s">
        <v>23</v>
      </c>
      <c r="C25" s="25">
        <v>8.1286666666666676</v>
      </c>
      <c r="D25" s="25">
        <v>7.6163333333333334</v>
      </c>
      <c r="E25" s="25">
        <v>6.0279999999999996</v>
      </c>
      <c r="F25" s="25">
        <v>7.8953333333333342</v>
      </c>
      <c r="G25" s="26">
        <v>8.8759999999999994</v>
      </c>
      <c r="H25" s="28">
        <f t="shared" si="0"/>
        <v>12.420839314362887</v>
      </c>
      <c r="I25" s="27">
        <f t="shared" si="4"/>
        <v>30.977659809776625</v>
      </c>
      <c r="J25" s="28">
        <f t="shared" si="1"/>
        <v>0.83485131131350809</v>
      </c>
      <c r="K25" s="27">
        <f t="shared" si="2"/>
        <v>0.89491831782861997</v>
      </c>
      <c r="L25" s="18"/>
    </row>
    <row r="26" spans="1:12">
      <c r="A26" s="16"/>
      <c r="B26" s="11" t="s">
        <v>4</v>
      </c>
      <c r="C26" s="25">
        <v>6.4710000000000001</v>
      </c>
      <c r="D26" s="25">
        <v>5.4963333333333333</v>
      </c>
      <c r="E26" s="25">
        <v>4.3949999999999996</v>
      </c>
      <c r="F26" s="25">
        <v>9.113666666666667</v>
      </c>
      <c r="G26" s="26">
        <v>6.7236666666666665</v>
      </c>
      <c r="H26" s="28">
        <f t="shared" si="0"/>
        <v>-26.224351706228745</v>
      </c>
      <c r="I26" s="27">
        <f t="shared" si="4"/>
        <v>107.36442927569212</v>
      </c>
      <c r="J26" s="28">
        <f t="shared" si="1"/>
        <v>0.63240896051167095</v>
      </c>
      <c r="K26" s="27">
        <f t="shared" si="2"/>
        <v>1.0330136674724435</v>
      </c>
      <c r="L26" s="18"/>
    </row>
    <row r="27" spans="1:12">
      <c r="A27" s="16"/>
      <c r="B27" s="11" t="s">
        <v>20</v>
      </c>
      <c r="C27" s="25">
        <v>7.8419999999999996</v>
      </c>
      <c r="D27" s="25">
        <v>6.375</v>
      </c>
      <c r="E27" s="25">
        <v>4.2670000000000003</v>
      </c>
      <c r="F27" s="25">
        <v>10.308666666666667</v>
      </c>
      <c r="G27" s="26">
        <v>6.1886666666666663</v>
      </c>
      <c r="H27" s="28">
        <f t="shared" si="0"/>
        <v>-39.966371338032737</v>
      </c>
      <c r="I27" s="27">
        <f t="shared" si="4"/>
        <v>141.59050074212951</v>
      </c>
      <c r="J27" s="28">
        <f t="shared" si="1"/>
        <v>0.58208838237368898</v>
      </c>
      <c r="K27" s="27">
        <f t="shared" si="2"/>
        <v>1.1684642361381363</v>
      </c>
      <c r="L27" s="18"/>
    </row>
    <row r="28" spans="1:12">
      <c r="A28" s="16"/>
      <c r="B28" s="11" t="s">
        <v>12</v>
      </c>
      <c r="C28" s="25">
        <v>6.9009999999999998</v>
      </c>
      <c r="D28" s="25">
        <v>7.6983333333333333</v>
      </c>
      <c r="E28" s="25">
        <v>3.6986666666666665</v>
      </c>
      <c r="F28" s="25">
        <v>7.5443333333333342</v>
      </c>
      <c r="G28" s="26">
        <v>5.8579999999999997</v>
      </c>
      <c r="H28" s="28">
        <f t="shared" si="0"/>
        <v>-22.352317412627599</v>
      </c>
      <c r="I28" s="27">
        <f t="shared" si="4"/>
        <v>103.97440519105987</v>
      </c>
      <c r="J28" s="28">
        <f t="shared" si="1"/>
        <v>0.5509868163220516</v>
      </c>
      <c r="K28" s="27">
        <f t="shared" si="2"/>
        <v>0.85513325540045404</v>
      </c>
      <c r="L28" s="18"/>
    </row>
    <row r="29" spans="1:12">
      <c r="A29" s="16"/>
      <c r="B29" s="11" t="s">
        <v>9</v>
      </c>
      <c r="C29" s="25">
        <v>6.6410000000000009</v>
      </c>
      <c r="D29" s="25">
        <v>6.8389999999999995</v>
      </c>
      <c r="E29" s="25">
        <v>3.9939999999999998</v>
      </c>
      <c r="F29" s="25">
        <v>2.782</v>
      </c>
      <c r="G29" s="26">
        <v>5.6153333333333331</v>
      </c>
      <c r="H29" s="28">
        <f t="shared" si="0"/>
        <v>101.84519530313922</v>
      </c>
      <c r="I29" s="27">
        <f t="shared" si="4"/>
        <v>-30.345518277416119</v>
      </c>
      <c r="J29" s="28">
        <f t="shared" si="1"/>
        <v>0.52816227994544673</v>
      </c>
      <c r="K29" s="27">
        <f t="shared" si="2"/>
        <v>0.31533345776398131</v>
      </c>
      <c r="L29" s="18"/>
    </row>
    <row r="30" spans="1:12">
      <c r="A30" s="16"/>
      <c r="B30" s="11" t="s">
        <v>19</v>
      </c>
      <c r="C30" s="25">
        <v>4.6256666666666666</v>
      </c>
      <c r="D30" s="25">
        <v>2.924666666666667</v>
      </c>
      <c r="E30" s="25">
        <v>0.47333333333333333</v>
      </c>
      <c r="F30" s="25">
        <v>1.5993333333333333</v>
      </c>
      <c r="G30" s="26">
        <v>5.5343333333333335</v>
      </c>
      <c r="H30" s="28">
        <f t="shared" si="0"/>
        <v>246.04001667361405</v>
      </c>
      <c r="I30" s="27">
        <f t="shared" si="4"/>
        <v>237.88732394366195</v>
      </c>
      <c r="J30" s="28">
        <f t="shared" si="1"/>
        <v>0.52054365035820105</v>
      </c>
      <c r="K30" s="27">
        <f t="shared" si="2"/>
        <v>0.18128084475815745</v>
      </c>
      <c r="L30" s="18"/>
    </row>
    <row r="31" spans="1:12">
      <c r="A31" s="16"/>
      <c r="B31" s="11" t="s">
        <v>6</v>
      </c>
      <c r="C31" s="25">
        <v>11.109</v>
      </c>
      <c r="D31" s="25">
        <v>8.6876666666666669</v>
      </c>
      <c r="E31" s="25">
        <v>4.1230000000000002</v>
      </c>
      <c r="F31" s="25">
        <v>4.7186666666666666</v>
      </c>
      <c r="G31" s="26">
        <v>4.6866666666666665</v>
      </c>
      <c r="H31" s="28">
        <f t="shared" si="0"/>
        <v>-0.67815767165866347</v>
      </c>
      <c r="I31" s="27">
        <f t="shared" si="4"/>
        <v>14.447408844692378</v>
      </c>
      <c r="J31" s="28">
        <f t="shared" si="1"/>
        <v>0.44081453496574746</v>
      </c>
      <c r="K31" s="27">
        <f t="shared" si="2"/>
        <v>0.53485027894882808</v>
      </c>
      <c r="L31" s="18"/>
    </row>
    <row r="32" spans="1:12">
      <c r="A32" s="16"/>
      <c r="B32" s="11" t="s">
        <v>17</v>
      </c>
      <c r="C32" s="25">
        <v>5.3436666666666666</v>
      </c>
      <c r="D32" s="25">
        <v>5.4590000000000005</v>
      </c>
      <c r="E32" s="25">
        <v>3.7976666666666667</v>
      </c>
      <c r="F32" s="25">
        <v>5.3566666666666665</v>
      </c>
      <c r="G32" s="26">
        <v>3.7739999999999996</v>
      </c>
      <c r="H32" s="28">
        <f t="shared" si="0"/>
        <v>-29.545737398879901</v>
      </c>
      <c r="I32" s="27">
        <f t="shared" si="4"/>
        <v>41.051522864917047</v>
      </c>
      <c r="J32" s="28">
        <f t="shared" si="1"/>
        <v>0.35497170447241766</v>
      </c>
      <c r="K32" s="27">
        <f t="shared" si="2"/>
        <v>0.60716614740800134</v>
      </c>
      <c r="L32" s="18"/>
    </row>
    <row r="33" spans="1:15">
      <c r="A33" s="16"/>
      <c r="B33" s="11" t="s">
        <v>16</v>
      </c>
      <c r="C33" s="25">
        <v>4.1693333333333333</v>
      </c>
      <c r="D33" s="25">
        <v>3.89</v>
      </c>
      <c r="E33" s="25">
        <v>1.8613333333333333</v>
      </c>
      <c r="F33" s="25">
        <v>1.7286666666666666</v>
      </c>
      <c r="G33" s="26">
        <v>3.1366666666666667</v>
      </c>
      <c r="H33" s="28">
        <f t="shared" si="0"/>
        <v>81.450057848052467</v>
      </c>
      <c r="I33" s="27">
        <f t="shared" si="4"/>
        <v>-7.1275071633237879</v>
      </c>
      <c r="J33" s="28">
        <f t="shared" si="1"/>
        <v>0.29502594409869731</v>
      </c>
      <c r="K33" s="27">
        <f t="shared" si="2"/>
        <v>0.19594048789408183</v>
      </c>
      <c r="L33" s="18"/>
    </row>
    <row r="34" spans="1:15">
      <c r="A34" s="16"/>
      <c r="B34" s="11" t="s">
        <v>14</v>
      </c>
      <c r="C34" s="25">
        <v>2.4113333333333333</v>
      </c>
      <c r="D34" s="25">
        <v>2.8409999999999997</v>
      </c>
      <c r="E34" s="25">
        <v>2.3450000000000002</v>
      </c>
      <c r="F34" s="25">
        <v>3.109</v>
      </c>
      <c r="G34" s="26">
        <v>2.7456666666666667</v>
      </c>
      <c r="H34" s="28">
        <f t="shared" si="0"/>
        <v>-11.68650155462635</v>
      </c>
      <c r="I34" s="27">
        <f t="shared" si="4"/>
        <v>32.579957356076747</v>
      </c>
      <c r="J34" s="28">
        <f t="shared" si="1"/>
        <v>0.25824959633804145</v>
      </c>
      <c r="K34" s="27">
        <f t="shared" si="2"/>
        <v>0.35239817404321272</v>
      </c>
      <c r="L34" s="18"/>
    </row>
    <row r="35" spans="1:15">
      <c r="A35" s="16"/>
      <c r="B35" s="11" t="s">
        <v>18</v>
      </c>
      <c r="C35" s="25">
        <v>3.0563333333333333</v>
      </c>
      <c r="D35" s="25">
        <v>2.4563333333333333</v>
      </c>
      <c r="E35" s="25">
        <v>1.6326666666666665</v>
      </c>
      <c r="F35" s="25">
        <v>1.0093333333333334</v>
      </c>
      <c r="G35" s="26">
        <v>2.7413333333333334</v>
      </c>
      <c r="H35" s="28">
        <f t="shared" si="0"/>
        <v>171.59841479524437</v>
      </c>
      <c r="I35" s="27">
        <f t="shared" si="4"/>
        <v>-38.178848509595738</v>
      </c>
      <c r="J35" s="28">
        <f t="shared" si="1"/>
        <v>0.25784201533131629</v>
      </c>
      <c r="K35" s="27">
        <f t="shared" si="2"/>
        <v>0.11440566859685303</v>
      </c>
      <c r="L35" s="18"/>
    </row>
    <row r="36" spans="1:15">
      <c r="A36" s="16"/>
      <c r="B36" s="11" t="s">
        <v>7</v>
      </c>
      <c r="C36" s="25">
        <v>2.4486666666666665</v>
      </c>
      <c r="D36" s="25">
        <v>1.806</v>
      </c>
      <c r="E36" s="25">
        <v>0.69966666666666677</v>
      </c>
      <c r="F36" s="25">
        <v>0.47933333333333333</v>
      </c>
      <c r="G36" s="26">
        <v>0.81866666666666665</v>
      </c>
      <c r="H36" s="28">
        <f t="shared" si="0"/>
        <v>70.792767732962432</v>
      </c>
      <c r="I36" s="27">
        <f t="shared" si="4"/>
        <v>-31.491186279180571</v>
      </c>
      <c r="J36" s="28">
        <f t="shared" si="1"/>
        <v>7.7001457885908661E-2</v>
      </c>
      <c r="K36" s="27">
        <f t="shared" si="2"/>
        <v>5.4331357807884631E-2</v>
      </c>
      <c r="L36" s="18"/>
    </row>
    <row r="37" spans="1:15">
      <c r="A37" s="16"/>
      <c r="B37" s="11" t="s">
        <v>13</v>
      </c>
      <c r="C37" s="25">
        <v>1.3286666666666667</v>
      </c>
      <c r="D37" s="25">
        <v>0.44066666666666671</v>
      </c>
      <c r="E37" s="25">
        <v>0.30033333333333334</v>
      </c>
      <c r="F37" s="25">
        <v>0.38733333333333331</v>
      </c>
      <c r="G37" s="26">
        <v>0.55000000000000004</v>
      </c>
      <c r="H37" s="28">
        <f t="shared" si="0"/>
        <v>41.996557659208293</v>
      </c>
      <c r="I37" s="27">
        <f t="shared" si="4"/>
        <v>28.967813540510523</v>
      </c>
      <c r="J37" s="28">
        <f t="shared" si="1"/>
        <v>5.1731435468953299E-2</v>
      </c>
      <c r="K37" s="27">
        <f t="shared" si="2"/>
        <v>4.3903364236969354E-2</v>
      </c>
      <c r="L37" s="18"/>
    </row>
    <row r="38" spans="1:15">
      <c r="A38" s="16"/>
      <c r="B38" s="11" t="s">
        <v>15</v>
      </c>
      <c r="C38" s="163">
        <v>0.42099999999999999</v>
      </c>
      <c r="D38" s="163">
        <v>0.42166666666666663</v>
      </c>
      <c r="E38" s="163">
        <v>0.14899999999999999</v>
      </c>
      <c r="F38" s="163">
        <v>0.40233333333333338</v>
      </c>
      <c r="G38" s="164">
        <v>0.26033333333333336</v>
      </c>
      <c r="H38" s="165">
        <f t="shared" si="0"/>
        <v>-35.294117647058819</v>
      </c>
      <c r="I38" s="166">
        <f t="shared" si="4"/>
        <v>170.02237136465328</v>
      </c>
      <c r="J38" s="165">
        <f t="shared" si="1"/>
        <v>2.4486212788637898E-2</v>
      </c>
      <c r="K38" s="166">
        <f t="shared" si="2"/>
        <v>4.5603580580053378E-2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902.46533333333321</v>
      </c>
      <c r="D13" s="26">
        <v>1020.1923333333334</v>
      </c>
      <c r="E13" s="26">
        <v>1064.1353333333334</v>
      </c>
      <c r="F13" s="26">
        <v>1239.9763333333333</v>
      </c>
      <c r="G13" s="26">
        <v>1595.0573333333334</v>
      </c>
      <c r="H13" s="28">
        <f t="shared" ref="H13:H38" si="0">IF(OR(OR(G13=0,F13=0),G13=""),"",(G13/F13-1)*100)</f>
        <v>28.636111065560677</v>
      </c>
      <c r="I13" s="27">
        <f>IF(OR(OR(G13=0,F13=0),F13=""),"",(F13/E13-1)*100)</f>
        <v>16.524307998418731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369.82733333333306</v>
      </c>
      <c r="D14" s="25">
        <f>D13-SUM(D15:D38)</f>
        <v>391.4126666666665</v>
      </c>
      <c r="E14" s="25">
        <f>E13-SUM(E15:E38)</f>
        <v>333.98733333333303</v>
      </c>
      <c r="F14" s="25">
        <f>F13-SUM(F15:F38)</f>
        <v>456.38166666666666</v>
      </c>
      <c r="G14" s="26">
        <f>G13-SUM(G15:G38)</f>
        <v>619.88233333333324</v>
      </c>
      <c r="H14" s="28">
        <f t="shared" si="0"/>
        <v>35.825423895935039</v>
      </c>
      <c r="I14" s="27">
        <f>IF(OR(OR(G14=0,F14=0),F14=""),"",(F14/E14-1)*100)</f>
        <v>36.646399763663815</v>
      </c>
      <c r="J14" s="28">
        <f t="shared" si="1"/>
        <v>38.862699188242338</v>
      </c>
      <c r="K14" s="27">
        <f t="shared" si="2"/>
        <v>36.805675592195442</v>
      </c>
      <c r="L14" s="18"/>
    </row>
    <row r="15" spans="1:15">
      <c r="A15" s="16"/>
      <c r="B15" s="12" t="s">
        <v>5</v>
      </c>
      <c r="C15" s="109">
        <v>174.67733333333334</v>
      </c>
      <c r="D15" s="109">
        <v>229.2</v>
      </c>
      <c r="E15" s="109">
        <v>374.98033333333336</v>
      </c>
      <c r="F15" s="109">
        <v>257.85899999999998</v>
      </c>
      <c r="G15" s="109">
        <v>394.07633333333337</v>
      </c>
      <c r="H15" s="50">
        <f t="shared" si="0"/>
        <v>52.826286200339489</v>
      </c>
      <c r="I15" s="36">
        <f t="shared" ref="I15:I38" si="3">IF(OR(OR(G15=0,F15=0),F15=""),"",(F15/E15-1)*100)</f>
        <v>-31.233993604997956</v>
      </c>
      <c r="J15" s="50">
        <f t="shared" si="1"/>
        <v>24.706092069417775</v>
      </c>
      <c r="K15" s="36">
        <f t="shared" si="2"/>
        <v>20.795477548092986</v>
      </c>
      <c r="L15" s="18"/>
      <c r="N15" s="23" t="s">
        <v>5</v>
      </c>
      <c r="O15" s="34">
        <f>J15</f>
        <v>24.706092069417775</v>
      </c>
    </row>
    <row r="16" spans="1:15">
      <c r="A16" s="16"/>
      <c r="B16" s="11" t="s">
        <v>25</v>
      </c>
      <c r="C16" s="55">
        <v>51.017666666666663</v>
      </c>
      <c r="D16" s="55">
        <v>69.653000000000006</v>
      </c>
      <c r="E16" s="55">
        <v>79.398333333333341</v>
      </c>
      <c r="F16" s="55">
        <v>128.96766666666667</v>
      </c>
      <c r="G16" s="56">
        <v>156.19233333333332</v>
      </c>
      <c r="H16" s="28">
        <f t="shared" si="0"/>
        <v>21.109683822560154</v>
      </c>
      <c r="I16" s="27">
        <f t="shared" si="3"/>
        <v>62.431201326644128</v>
      </c>
      <c r="J16" s="28">
        <f t="shared" si="1"/>
        <v>9.7922707898483043</v>
      </c>
      <c r="K16" s="27">
        <f t="shared" si="2"/>
        <v>10.400816789782818</v>
      </c>
      <c r="L16" s="18"/>
      <c r="N16" s="23" t="s">
        <v>40</v>
      </c>
      <c r="O16" s="34">
        <f>100-O15</f>
        <v>75.293907930582222</v>
      </c>
    </row>
    <row r="17" spans="1:12">
      <c r="A17" s="16"/>
      <c r="B17" s="11" t="s">
        <v>26</v>
      </c>
      <c r="C17" s="25">
        <v>76.968000000000004</v>
      </c>
      <c r="D17" s="25">
        <v>77.617000000000004</v>
      </c>
      <c r="E17" s="25">
        <v>75.510333333333335</v>
      </c>
      <c r="F17" s="25">
        <v>130.91466666666668</v>
      </c>
      <c r="G17" s="26">
        <v>99.074666666666658</v>
      </c>
      <c r="H17" s="28">
        <f t="shared" si="0"/>
        <v>-24.321186319841949</v>
      </c>
      <c r="I17" s="27">
        <f t="shared" si="3"/>
        <v>73.373180712573571</v>
      </c>
      <c r="J17" s="28">
        <f t="shared" si="1"/>
        <v>6.2113545761782429</v>
      </c>
      <c r="K17" s="27">
        <f t="shared" si="2"/>
        <v>10.557835915685489</v>
      </c>
      <c r="L17" s="18"/>
    </row>
    <row r="18" spans="1:12">
      <c r="A18" s="16"/>
      <c r="B18" s="11" t="s">
        <v>21</v>
      </c>
      <c r="C18" s="25">
        <v>11.342666666666666</v>
      </c>
      <c r="D18" s="25">
        <v>16.282666666666668</v>
      </c>
      <c r="E18" s="25">
        <v>23.392333333333337</v>
      </c>
      <c r="F18" s="25">
        <v>35.077999999999996</v>
      </c>
      <c r="G18" s="26">
        <v>54.193000000000005</v>
      </c>
      <c r="H18" s="28">
        <f t="shared" si="0"/>
        <v>54.492844517931502</v>
      </c>
      <c r="I18" s="27">
        <f t="shared" si="3"/>
        <v>49.955113498724614</v>
      </c>
      <c r="J18" s="28">
        <f t="shared" si="1"/>
        <v>3.3975581233025687</v>
      </c>
      <c r="K18" s="27">
        <f t="shared" si="2"/>
        <v>2.8289249606645717</v>
      </c>
      <c r="L18" s="18"/>
    </row>
    <row r="19" spans="1:12">
      <c r="A19" s="16"/>
      <c r="B19" s="11" t="s">
        <v>27</v>
      </c>
      <c r="C19" s="25">
        <v>43.344333333333338</v>
      </c>
      <c r="D19" s="25">
        <v>27.453333333333333</v>
      </c>
      <c r="E19" s="25">
        <v>11.832000000000001</v>
      </c>
      <c r="F19" s="25">
        <v>32.826000000000001</v>
      </c>
      <c r="G19" s="26">
        <v>33.584666666666664</v>
      </c>
      <c r="H19" s="28">
        <f t="shared" si="0"/>
        <v>2.3111761002457376</v>
      </c>
      <c r="I19" s="27">
        <f t="shared" si="3"/>
        <v>177.43407707910751</v>
      </c>
      <c r="J19" s="28">
        <f t="shared" si="1"/>
        <v>2.105546049337411</v>
      </c>
      <c r="K19" s="27">
        <f t="shared" si="2"/>
        <v>2.6473085911048302</v>
      </c>
      <c r="L19" s="18"/>
    </row>
    <row r="20" spans="1:12">
      <c r="A20" s="16"/>
      <c r="B20" s="11" t="s">
        <v>22</v>
      </c>
      <c r="C20" s="25">
        <v>11.423666666666668</v>
      </c>
      <c r="D20" s="25">
        <v>19.329999999999998</v>
      </c>
      <c r="E20" s="25">
        <v>15.447000000000001</v>
      </c>
      <c r="F20" s="25">
        <v>17.409333333333333</v>
      </c>
      <c r="G20" s="26">
        <v>31.661666666666665</v>
      </c>
      <c r="H20" s="28">
        <f t="shared" si="0"/>
        <v>81.866048862679037</v>
      </c>
      <c r="I20" s="27">
        <f t="shared" si="3"/>
        <v>12.703653352322997</v>
      </c>
      <c r="J20" s="28">
        <f t="shared" si="1"/>
        <v>1.9849861196211964</v>
      </c>
      <c r="K20" s="27">
        <f t="shared" si="2"/>
        <v>1.4040052914988432</v>
      </c>
      <c r="L20" s="18"/>
    </row>
    <row r="21" spans="1:12">
      <c r="A21" s="16"/>
      <c r="B21" s="11" t="s">
        <v>19</v>
      </c>
      <c r="C21" s="25">
        <v>10.851333333333335</v>
      </c>
      <c r="D21" s="25">
        <v>11.159666666666666</v>
      </c>
      <c r="E21" s="25">
        <v>9.0080000000000009</v>
      </c>
      <c r="F21" s="25">
        <v>14.208</v>
      </c>
      <c r="G21" s="26">
        <v>22.032</v>
      </c>
      <c r="H21" s="28">
        <f t="shared" si="0"/>
        <v>55.067567567567565</v>
      </c>
      <c r="I21" s="27">
        <f t="shared" si="3"/>
        <v>57.726465364120763</v>
      </c>
      <c r="J21" s="28">
        <f t="shared" si="1"/>
        <v>1.3812669638625319</v>
      </c>
      <c r="K21" s="27">
        <f t="shared" si="2"/>
        <v>1.1458283209168778</v>
      </c>
      <c r="L21" s="18"/>
    </row>
    <row r="22" spans="1:12">
      <c r="A22" s="16"/>
      <c r="B22" s="11" t="s">
        <v>8</v>
      </c>
      <c r="C22" s="25">
        <v>19.181333333333335</v>
      </c>
      <c r="D22" s="25">
        <v>26.996666666666666</v>
      </c>
      <c r="E22" s="25">
        <v>20.86</v>
      </c>
      <c r="F22" s="25">
        <v>26.484999999999999</v>
      </c>
      <c r="G22" s="26">
        <v>20.196000000000002</v>
      </c>
      <c r="H22" s="28">
        <f t="shared" si="0"/>
        <v>-23.745516329998107</v>
      </c>
      <c r="I22" s="27">
        <f t="shared" si="3"/>
        <v>26.965484180249288</v>
      </c>
      <c r="J22" s="28">
        <f t="shared" si="1"/>
        <v>1.2661613835406542</v>
      </c>
      <c r="K22" s="27">
        <f t="shared" si="2"/>
        <v>2.1359278631393237</v>
      </c>
      <c r="L22" s="18"/>
    </row>
    <row r="23" spans="1:12">
      <c r="A23" s="16"/>
      <c r="B23" s="11" t="s">
        <v>10</v>
      </c>
      <c r="C23" s="25">
        <v>10.962999999999999</v>
      </c>
      <c r="D23" s="25">
        <v>13.978666666666667</v>
      </c>
      <c r="E23" s="25">
        <v>14.860333333333335</v>
      </c>
      <c r="F23" s="25">
        <v>17.894000000000002</v>
      </c>
      <c r="G23" s="26">
        <v>18.635000000000002</v>
      </c>
      <c r="H23" s="28">
        <f t="shared" si="0"/>
        <v>4.1410528668827551</v>
      </c>
      <c r="I23" s="27">
        <f t="shared" si="3"/>
        <v>20.414526367735132</v>
      </c>
      <c r="J23" s="28">
        <f t="shared" si="1"/>
        <v>1.1682965627985786</v>
      </c>
      <c r="K23" s="27">
        <f t="shared" si="2"/>
        <v>1.4430920590151051</v>
      </c>
      <c r="L23" s="18"/>
    </row>
    <row r="24" spans="1:12">
      <c r="A24" s="16"/>
      <c r="B24" s="11" t="s">
        <v>6</v>
      </c>
      <c r="C24" s="25">
        <v>24.601333333333333</v>
      </c>
      <c r="D24" s="25">
        <v>28.887666666666671</v>
      </c>
      <c r="E24" s="25">
        <v>9.3109999999999999</v>
      </c>
      <c r="F24" s="25">
        <v>10.896000000000001</v>
      </c>
      <c r="G24" s="26">
        <v>18.544666666666668</v>
      </c>
      <c r="H24" s="28">
        <f t="shared" si="0"/>
        <v>70.197014194811544</v>
      </c>
      <c r="I24" s="27">
        <f t="shared" si="3"/>
        <v>17.022876167973379</v>
      </c>
      <c r="J24" s="28">
        <f t="shared" si="1"/>
        <v>1.1626332345002437</v>
      </c>
      <c r="K24" s="27">
        <f t="shared" si="2"/>
        <v>0.87872644881125428</v>
      </c>
      <c r="L24" s="18"/>
    </row>
    <row r="25" spans="1:12">
      <c r="A25" s="16"/>
      <c r="B25" s="11" t="s">
        <v>23</v>
      </c>
      <c r="C25" s="25">
        <v>10.079333333333333</v>
      </c>
      <c r="D25" s="25">
        <v>10.436</v>
      </c>
      <c r="E25" s="25">
        <v>9.6006666666666671</v>
      </c>
      <c r="F25" s="25">
        <v>13.48</v>
      </c>
      <c r="G25" s="26">
        <v>16.592666666666666</v>
      </c>
      <c r="H25" s="28">
        <f t="shared" si="0"/>
        <v>23.090999010880321</v>
      </c>
      <c r="I25" s="27">
        <f t="shared" si="3"/>
        <v>40.406916186375952</v>
      </c>
      <c r="J25" s="28">
        <f t="shared" si="1"/>
        <v>1.0402551883192495</v>
      </c>
      <c r="K25" s="27">
        <f t="shared" si="2"/>
        <v>1.0871175229419703</v>
      </c>
      <c r="L25" s="18"/>
    </row>
    <row r="26" spans="1:12">
      <c r="A26" s="16"/>
      <c r="B26" s="11" t="s">
        <v>24</v>
      </c>
      <c r="C26" s="25">
        <v>10.207000000000001</v>
      </c>
      <c r="D26" s="25">
        <v>10.566666666666665</v>
      </c>
      <c r="E26" s="25">
        <v>8.5630000000000006</v>
      </c>
      <c r="F26" s="25">
        <v>8.1796666666666678</v>
      </c>
      <c r="G26" s="26">
        <v>15.400666666666666</v>
      </c>
      <c r="H26" s="28">
        <f t="shared" si="0"/>
        <v>88.279881005745935</v>
      </c>
      <c r="I26" s="27">
        <f t="shared" si="3"/>
        <v>-4.476624236054338</v>
      </c>
      <c r="J26" s="28">
        <f t="shared" si="1"/>
        <v>0.96552433224970802</v>
      </c>
      <c r="K26" s="27">
        <f t="shared" si="2"/>
        <v>0.65966312797905569</v>
      </c>
      <c r="L26" s="18"/>
    </row>
    <row r="27" spans="1:12">
      <c r="A27" s="16"/>
      <c r="B27" s="11" t="s">
        <v>20</v>
      </c>
      <c r="C27" s="25">
        <v>11.695</v>
      </c>
      <c r="D27" s="25">
        <v>11.649000000000001</v>
      </c>
      <c r="E27" s="25">
        <v>13.364666666666666</v>
      </c>
      <c r="F27" s="25">
        <v>20.149333333333331</v>
      </c>
      <c r="G27" s="26">
        <v>13.491999999999999</v>
      </c>
      <c r="H27" s="28">
        <f t="shared" si="0"/>
        <v>-33.039968237162519</v>
      </c>
      <c r="I27" s="27">
        <f t="shared" si="3"/>
        <v>50.765700603581564</v>
      </c>
      <c r="J27" s="28">
        <f t="shared" si="1"/>
        <v>0.84586301182068258</v>
      </c>
      <c r="K27" s="27">
        <f t="shared" si="2"/>
        <v>1.6249772509098963</v>
      </c>
      <c r="L27" s="18"/>
    </row>
    <row r="28" spans="1:12">
      <c r="A28" s="16"/>
      <c r="B28" s="11" t="s">
        <v>12</v>
      </c>
      <c r="C28" s="25">
        <v>7.6386666666666665</v>
      </c>
      <c r="D28" s="25">
        <v>10.804333333333332</v>
      </c>
      <c r="E28" s="25">
        <v>6.78</v>
      </c>
      <c r="F28" s="25">
        <v>11.688666666666668</v>
      </c>
      <c r="G28" s="26">
        <v>13.039333333333333</v>
      </c>
      <c r="H28" s="28">
        <f t="shared" si="0"/>
        <v>11.555352763360505</v>
      </c>
      <c r="I28" s="27">
        <f t="shared" si="3"/>
        <v>72.399213372664704</v>
      </c>
      <c r="J28" s="28">
        <f t="shared" si="1"/>
        <v>0.81748367665780874</v>
      </c>
      <c r="K28" s="27">
        <f t="shared" si="2"/>
        <v>0.94265240008613083</v>
      </c>
      <c r="L28" s="18"/>
    </row>
    <row r="29" spans="1:12">
      <c r="A29" s="16"/>
      <c r="B29" s="11" t="s">
        <v>11</v>
      </c>
      <c r="C29" s="25">
        <v>9.9233333333333338</v>
      </c>
      <c r="D29" s="25">
        <v>10.645333333333333</v>
      </c>
      <c r="E29" s="25">
        <v>8.6796666666666678</v>
      </c>
      <c r="F29" s="25">
        <v>12.212333333333333</v>
      </c>
      <c r="G29" s="26">
        <v>12.222666666666667</v>
      </c>
      <c r="H29" s="28">
        <f t="shared" si="0"/>
        <v>8.4613914894782205E-2</v>
      </c>
      <c r="I29" s="27">
        <f t="shared" si="3"/>
        <v>40.700487729943525</v>
      </c>
      <c r="J29" s="28">
        <f t="shared" si="1"/>
        <v>0.76628384517839698</v>
      </c>
      <c r="K29" s="27">
        <f t="shared" si="2"/>
        <v>0.98488438892247676</v>
      </c>
      <c r="L29" s="18"/>
    </row>
    <row r="30" spans="1:12">
      <c r="A30" s="16"/>
      <c r="B30" s="11" t="s">
        <v>4</v>
      </c>
      <c r="C30" s="25">
        <v>8.375</v>
      </c>
      <c r="D30" s="25">
        <v>7.7830000000000004</v>
      </c>
      <c r="E30" s="25">
        <v>5.3796666666666679</v>
      </c>
      <c r="F30" s="25">
        <v>9.6853333333333325</v>
      </c>
      <c r="G30" s="26">
        <v>11.837666666666665</v>
      </c>
      <c r="H30" s="28">
        <f t="shared" si="0"/>
        <v>22.222604625550659</v>
      </c>
      <c r="I30" s="27">
        <f t="shared" si="3"/>
        <v>80.035937790445445</v>
      </c>
      <c r="J30" s="28">
        <f t="shared" si="1"/>
        <v>0.74214678176667404</v>
      </c>
      <c r="K30" s="27">
        <f t="shared" si="2"/>
        <v>0.7810901767211148</v>
      </c>
      <c r="L30" s="18"/>
    </row>
    <row r="31" spans="1:12">
      <c r="A31" s="16"/>
      <c r="B31" s="11" t="s">
        <v>16</v>
      </c>
      <c r="C31" s="25">
        <v>5.6119999999999992</v>
      </c>
      <c r="D31" s="25">
        <v>8.1219999999999999</v>
      </c>
      <c r="E31" s="25">
        <v>6.2703333333333333</v>
      </c>
      <c r="F31" s="25">
        <v>4.2426666666666675</v>
      </c>
      <c r="G31" s="26">
        <v>10.177666666666665</v>
      </c>
      <c r="H31" s="28">
        <f t="shared" si="0"/>
        <v>139.88843494657442</v>
      </c>
      <c r="I31" s="27">
        <f t="shared" si="3"/>
        <v>-32.337462123225755</v>
      </c>
      <c r="J31" s="28">
        <f t="shared" si="1"/>
        <v>0.63807528757586962</v>
      </c>
      <c r="K31" s="27">
        <f t="shared" si="2"/>
        <v>0.34215706805156776</v>
      </c>
      <c r="L31" s="18"/>
    </row>
    <row r="32" spans="1:12">
      <c r="A32" s="16"/>
      <c r="B32" s="11" t="s">
        <v>9</v>
      </c>
      <c r="C32" s="25">
        <v>9.0609999999999999</v>
      </c>
      <c r="D32" s="25">
        <v>7.6646666666666663</v>
      </c>
      <c r="E32" s="25">
        <v>10.599</v>
      </c>
      <c r="F32" s="25">
        <v>4.6973333333333329</v>
      </c>
      <c r="G32" s="26">
        <v>9.3783333333333321</v>
      </c>
      <c r="H32" s="28">
        <f t="shared" si="0"/>
        <v>99.652284984388302</v>
      </c>
      <c r="I32" s="27">
        <f t="shared" si="3"/>
        <v>-55.681353586816371</v>
      </c>
      <c r="J32" s="28">
        <f t="shared" si="1"/>
        <v>0.58796214639724542</v>
      </c>
      <c r="K32" s="27">
        <f t="shared" si="2"/>
        <v>0.37882443455237991</v>
      </c>
      <c r="L32" s="18"/>
    </row>
    <row r="33" spans="1:14">
      <c r="A33" s="16"/>
      <c r="B33" s="11" t="s">
        <v>18</v>
      </c>
      <c r="C33" s="25">
        <v>4.2573333333333334</v>
      </c>
      <c r="D33" s="25">
        <v>4.2663333333333329</v>
      </c>
      <c r="E33" s="25">
        <v>5.7920000000000007</v>
      </c>
      <c r="F33" s="25">
        <v>2.8473333333333337</v>
      </c>
      <c r="G33" s="26">
        <v>8.1389999999999993</v>
      </c>
      <c r="H33" s="28">
        <f t="shared" si="0"/>
        <v>185.84640599391236</v>
      </c>
      <c r="I33" s="27">
        <f t="shared" si="3"/>
        <v>-50.840239410681399</v>
      </c>
      <c r="J33" s="28">
        <f t="shared" si="1"/>
        <v>0.51026378989093801</v>
      </c>
      <c r="K33" s="27">
        <f t="shared" si="2"/>
        <v>0.22962803859966149</v>
      </c>
      <c r="L33" s="18"/>
    </row>
    <row r="34" spans="1:14">
      <c r="A34" s="16"/>
      <c r="B34" s="11" t="s">
        <v>14</v>
      </c>
      <c r="C34" s="25">
        <v>5.7036666666666669</v>
      </c>
      <c r="D34" s="25">
        <v>6.4470000000000001</v>
      </c>
      <c r="E34" s="25">
        <v>6.9859999999999998</v>
      </c>
      <c r="F34" s="25">
        <v>7.6559999999999997</v>
      </c>
      <c r="G34" s="26">
        <v>6.8506666666666662</v>
      </c>
      <c r="H34" s="28">
        <f t="shared" si="0"/>
        <v>-10.518982932776034</v>
      </c>
      <c r="I34" s="27">
        <f t="shared" si="3"/>
        <v>9.5906097910105856</v>
      </c>
      <c r="J34" s="28">
        <f t="shared" si="1"/>
        <v>0.42949344349586593</v>
      </c>
      <c r="K34" s="27">
        <f t="shared" si="2"/>
        <v>0.61743113914270953</v>
      </c>
      <c r="L34" s="18"/>
    </row>
    <row r="35" spans="1:14">
      <c r="A35" s="16"/>
      <c r="B35" s="11" t="s">
        <v>17</v>
      </c>
      <c r="C35" s="25">
        <v>11.152333333333333</v>
      </c>
      <c r="D35" s="25">
        <v>15.313666666666668</v>
      </c>
      <c r="E35" s="25">
        <v>10.475333333333333</v>
      </c>
      <c r="F35" s="25">
        <v>12.651000000000002</v>
      </c>
      <c r="G35" s="26">
        <v>6.2329999999999997</v>
      </c>
      <c r="H35" s="28">
        <f t="shared" si="0"/>
        <v>-50.731167496640595</v>
      </c>
      <c r="I35" s="27">
        <f t="shared" si="3"/>
        <v>20.769426589448248</v>
      </c>
      <c r="J35" s="28">
        <f t="shared" si="1"/>
        <v>0.39076965258511076</v>
      </c>
      <c r="K35" s="27">
        <f t="shared" si="2"/>
        <v>1.0202614082150494</v>
      </c>
      <c r="L35" s="18"/>
    </row>
    <row r="36" spans="1:14">
      <c r="A36" s="16"/>
      <c r="B36" s="11" t="s">
        <v>13</v>
      </c>
      <c r="C36" s="25">
        <v>1.425</v>
      </c>
      <c r="D36" s="25">
        <v>1.0960000000000001</v>
      </c>
      <c r="E36" s="25">
        <v>0.77899999999999991</v>
      </c>
      <c r="F36" s="25">
        <v>1.7823333333333331</v>
      </c>
      <c r="G36" s="26">
        <v>2.1123333333333334</v>
      </c>
      <c r="H36" s="28">
        <f t="shared" si="0"/>
        <v>18.515055171124018</v>
      </c>
      <c r="I36" s="27">
        <f t="shared" si="3"/>
        <v>128.79760376551133</v>
      </c>
      <c r="J36" s="28">
        <f t="shared" si="1"/>
        <v>0.13242993146327864</v>
      </c>
      <c r="K36" s="27">
        <f t="shared" si="2"/>
        <v>0.1437393025512046</v>
      </c>
      <c r="L36" s="18"/>
    </row>
    <row r="37" spans="1:14">
      <c r="A37" s="16"/>
      <c r="B37" s="11" t="s">
        <v>7</v>
      </c>
      <c r="C37" s="25">
        <v>2.4416666666666664</v>
      </c>
      <c r="D37" s="25">
        <v>2.6330000000000005</v>
      </c>
      <c r="E37" s="25">
        <v>1.8456666666666666</v>
      </c>
      <c r="F37" s="25">
        <v>1.1553333333333333</v>
      </c>
      <c r="G37" s="26">
        <v>0.84833333333333327</v>
      </c>
      <c r="H37" s="28">
        <f t="shared" si="0"/>
        <v>-26.572417772648592</v>
      </c>
      <c r="I37" s="27">
        <f t="shared" si="3"/>
        <v>-37.402925772078746</v>
      </c>
      <c r="J37" s="28">
        <f t="shared" si="1"/>
        <v>5.3185131067389001E-2</v>
      </c>
      <c r="K37" s="27">
        <f t="shared" si="2"/>
        <v>9.31738213283103E-2</v>
      </c>
      <c r="L37" s="18"/>
    </row>
    <row r="38" spans="1:14">
      <c r="A38" s="16"/>
      <c r="B38" s="11" t="s">
        <v>15</v>
      </c>
      <c r="C38" s="25">
        <v>0.69600000000000006</v>
      </c>
      <c r="D38" s="25">
        <v>0.79400000000000004</v>
      </c>
      <c r="E38" s="25">
        <v>0.43333333333333329</v>
      </c>
      <c r="F38" s="25">
        <v>0.62966666666666671</v>
      </c>
      <c r="G38" s="26">
        <v>0.66033333333333333</v>
      </c>
      <c r="H38" s="28">
        <f t="shared" si="0"/>
        <v>4.8703017469560628</v>
      </c>
      <c r="I38" s="27">
        <f t="shared" si="3"/>
        <v>45.307692307692335</v>
      </c>
      <c r="J38" s="28">
        <f t="shared" si="1"/>
        <v>4.1398720881924408E-2</v>
      </c>
      <c r="K38" s="27">
        <f t="shared" si="2"/>
        <v>5.0780539090934274E-2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106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1618.4443333333336</v>
      </c>
      <c r="D13" s="26">
        <v>1532.415</v>
      </c>
      <c r="E13" s="26">
        <v>1606.8280000000002</v>
      </c>
      <c r="F13" s="26">
        <v>2005.6233333333332</v>
      </c>
      <c r="G13" s="26">
        <v>2422.6953333333331</v>
      </c>
      <c r="H13" s="28">
        <f t="shared" ref="H13:H38" si="0">IF(OR(OR(G13=0,F13=0),G13=""),"",(G13/F13-1)*100)</f>
        <v>20.795131023272884</v>
      </c>
      <c r="I13" s="27">
        <f>IF(OR(OR(G13=0,F13=0),F13=""),"",(F13/E13-1)*100)</f>
        <v>24.818794129386145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737.69200000000012</v>
      </c>
      <c r="D14" s="25">
        <f>D13-SUM(D15:D38)</f>
        <v>635.14333333333332</v>
      </c>
      <c r="E14" s="25">
        <f>E13-SUM(E15:E38)</f>
        <v>568.23599999999988</v>
      </c>
      <c r="F14" s="25">
        <f>F13-SUM(F15:F38)</f>
        <v>849.31466666666665</v>
      </c>
      <c r="G14" s="26">
        <f>G13-SUM(G15:G38)</f>
        <v>1039.9653333333331</v>
      </c>
      <c r="H14" s="28">
        <f t="shared" si="0"/>
        <v>22.447589114988364</v>
      </c>
      <c r="I14" s="27">
        <f>IF(OR(OR(G14=0,F14=0),F14=""),"",(F14/E14-1)*100)</f>
        <v>49.465128338694988</v>
      </c>
      <c r="J14" s="28">
        <f t="shared" si="1"/>
        <v>42.925964277252632</v>
      </c>
      <c r="K14" s="27">
        <f t="shared" si="2"/>
        <v>42.346668616739272</v>
      </c>
      <c r="L14" s="18"/>
    </row>
    <row r="15" spans="1:15">
      <c r="A15" s="16"/>
      <c r="B15" s="12" t="s">
        <v>5</v>
      </c>
      <c r="C15" s="109">
        <v>232.5203333333333</v>
      </c>
      <c r="D15" s="109">
        <v>263.54933333333332</v>
      </c>
      <c r="E15" s="109">
        <v>448.17500000000001</v>
      </c>
      <c r="F15" s="109">
        <v>320.65266666666668</v>
      </c>
      <c r="G15" s="109">
        <v>502.07100000000008</v>
      </c>
      <c r="H15" s="50">
        <f t="shared" si="0"/>
        <v>56.57783395948681</v>
      </c>
      <c r="I15" s="36">
        <f t="shared" ref="I15:I38" si="3">IF(OR(OR(G15=0,F15=0),F15=""),"",(F15/E15-1)*100)</f>
        <v>-28.453691824250203</v>
      </c>
      <c r="J15" s="50">
        <f t="shared" si="1"/>
        <v>20.72365406793481</v>
      </c>
      <c r="K15" s="36">
        <f t="shared" si="2"/>
        <v>15.987681302737139</v>
      </c>
      <c r="L15" s="18"/>
      <c r="N15" s="23" t="s">
        <v>5</v>
      </c>
      <c r="O15" s="34">
        <f>J15</f>
        <v>20.72365406793481</v>
      </c>
    </row>
    <row r="16" spans="1:15">
      <c r="A16" s="16"/>
      <c r="B16" s="11" t="s">
        <v>25</v>
      </c>
      <c r="C16" s="55">
        <v>113.52066666666667</v>
      </c>
      <c r="D16" s="55">
        <v>114.36766666666665</v>
      </c>
      <c r="E16" s="55">
        <v>137.04499999999999</v>
      </c>
      <c r="F16" s="55">
        <v>193.06966666666668</v>
      </c>
      <c r="G16" s="56">
        <v>197.16566666666665</v>
      </c>
      <c r="H16" s="28">
        <f t="shared" si="0"/>
        <v>2.1215139958115081</v>
      </c>
      <c r="I16" s="27">
        <f t="shared" si="3"/>
        <v>40.880489376968669</v>
      </c>
      <c r="J16" s="28">
        <f t="shared" si="1"/>
        <v>8.1382773951766669</v>
      </c>
      <c r="K16" s="27">
        <f t="shared" si="2"/>
        <v>9.6264170573736862</v>
      </c>
      <c r="L16" s="18"/>
      <c r="N16" s="23" t="s">
        <v>40</v>
      </c>
      <c r="O16" s="34">
        <f>100-O15</f>
        <v>79.276345932065198</v>
      </c>
    </row>
    <row r="17" spans="1:12">
      <c r="A17" s="16"/>
      <c r="B17" s="11" t="s">
        <v>26</v>
      </c>
      <c r="C17" s="25">
        <v>127.63133333333333</v>
      </c>
      <c r="D17" s="25">
        <v>131.46299999999999</v>
      </c>
      <c r="E17" s="25">
        <v>102.97699999999999</v>
      </c>
      <c r="F17" s="25">
        <v>179.23766666666666</v>
      </c>
      <c r="G17" s="26">
        <v>149.37066666666666</v>
      </c>
      <c r="H17" s="28">
        <f t="shared" si="0"/>
        <v>-16.663350151474855</v>
      </c>
      <c r="I17" s="27">
        <f t="shared" si="3"/>
        <v>74.056018981584899</v>
      </c>
      <c r="J17" s="28">
        <f t="shared" si="1"/>
        <v>6.165474651785904</v>
      </c>
      <c r="K17" s="27">
        <f t="shared" si="2"/>
        <v>8.9367561539471527</v>
      </c>
      <c r="L17" s="18"/>
    </row>
    <row r="18" spans="1:12">
      <c r="A18" s="16"/>
      <c r="B18" s="11" t="s">
        <v>27</v>
      </c>
      <c r="C18" s="25">
        <v>90.671000000000006</v>
      </c>
      <c r="D18" s="25">
        <v>53.326666666666661</v>
      </c>
      <c r="E18" s="25">
        <v>31.27</v>
      </c>
      <c r="F18" s="25">
        <v>49.411999999999999</v>
      </c>
      <c r="G18" s="26">
        <v>73.24666666666667</v>
      </c>
      <c r="H18" s="28">
        <f t="shared" si="0"/>
        <v>48.236595698750648</v>
      </c>
      <c r="I18" s="27">
        <f t="shared" si="3"/>
        <v>58.017268947873355</v>
      </c>
      <c r="J18" s="28">
        <f t="shared" si="1"/>
        <v>3.0233544292128633</v>
      </c>
      <c r="K18" s="27">
        <f t="shared" si="2"/>
        <v>2.4636729728247415</v>
      </c>
      <c r="L18" s="18"/>
    </row>
    <row r="19" spans="1:12">
      <c r="A19" s="16"/>
      <c r="B19" s="11" t="s">
        <v>21</v>
      </c>
      <c r="C19" s="25">
        <v>29.446666666666669</v>
      </c>
      <c r="D19" s="25">
        <v>23.782</v>
      </c>
      <c r="E19" s="25">
        <v>25.248000000000001</v>
      </c>
      <c r="F19" s="25">
        <v>50.161666666666662</v>
      </c>
      <c r="G19" s="26">
        <v>69.465333333333334</v>
      </c>
      <c r="H19" s="28">
        <f t="shared" si="0"/>
        <v>38.482905272950795</v>
      </c>
      <c r="I19" s="27">
        <f t="shared" si="3"/>
        <v>98.675802703844511</v>
      </c>
      <c r="J19" s="28">
        <f t="shared" si="1"/>
        <v>2.8672748231102387</v>
      </c>
      <c r="K19" s="27">
        <f t="shared" si="2"/>
        <v>2.5010512110117054</v>
      </c>
      <c r="L19" s="18"/>
    </row>
    <row r="20" spans="1:12">
      <c r="A20" s="16"/>
      <c r="B20" s="11" t="s">
        <v>6</v>
      </c>
      <c r="C20" s="25">
        <v>35.428333333333335</v>
      </c>
      <c r="D20" s="25">
        <v>36.579000000000001</v>
      </c>
      <c r="E20" s="25">
        <v>26.116666666666671</v>
      </c>
      <c r="F20" s="25">
        <v>60.836333333333336</v>
      </c>
      <c r="G20" s="26">
        <v>49.134666666666668</v>
      </c>
      <c r="H20" s="28">
        <f t="shared" si="0"/>
        <v>-19.234667879392255</v>
      </c>
      <c r="I20" s="27">
        <f t="shared" si="3"/>
        <v>132.94065092533504</v>
      </c>
      <c r="J20" s="28">
        <f t="shared" si="1"/>
        <v>2.0280992822594563</v>
      </c>
      <c r="K20" s="27">
        <f t="shared" si="2"/>
        <v>3.0332880717050559</v>
      </c>
      <c r="L20" s="18"/>
    </row>
    <row r="21" spans="1:12">
      <c r="A21" s="16"/>
      <c r="B21" s="11" t="s">
        <v>22</v>
      </c>
      <c r="C21" s="25">
        <v>24.335999999999999</v>
      </c>
      <c r="D21" s="25">
        <v>29.061666666666667</v>
      </c>
      <c r="E21" s="25">
        <v>24.186666666666667</v>
      </c>
      <c r="F21" s="25">
        <v>29.934666666666669</v>
      </c>
      <c r="G21" s="26">
        <v>38.777999999999999</v>
      </c>
      <c r="H21" s="28">
        <f t="shared" si="0"/>
        <v>29.542113937018378</v>
      </c>
      <c r="I21" s="27">
        <f t="shared" si="3"/>
        <v>23.765159867695694</v>
      </c>
      <c r="J21" s="28">
        <f t="shared" si="1"/>
        <v>1.6006139718214671</v>
      </c>
      <c r="K21" s="27">
        <f t="shared" si="2"/>
        <v>1.4925368173153153</v>
      </c>
      <c r="L21" s="18"/>
    </row>
    <row r="22" spans="1:12">
      <c r="A22" s="16"/>
      <c r="B22" s="11" t="s">
        <v>24</v>
      </c>
      <c r="C22" s="25">
        <v>22.613333333333333</v>
      </c>
      <c r="D22" s="25">
        <v>18.495666666666668</v>
      </c>
      <c r="E22" s="25">
        <v>22.145</v>
      </c>
      <c r="F22" s="25">
        <v>25.411999999999995</v>
      </c>
      <c r="G22" s="26">
        <v>34.518666666666668</v>
      </c>
      <c r="H22" s="28">
        <f t="shared" si="0"/>
        <v>35.836087937457407</v>
      </c>
      <c r="I22" s="27">
        <f t="shared" si="3"/>
        <v>14.752765861368244</v>
      </c>
      <c r="J22" s="28">
        <f t="shared" si="1"/>
        <v>1.4248042744678586</v>
      </c>
      <c r="K22" s="27">
        <f t="shared" si="2"/>
        <v>1.267037512859676</v>
      </c>
      <c r="L22" s="18"/>
    </row>
    <row r="23" spans="1:12">
      <c r="A23" s="16"/>
      <c r="B23" s="11" t="s">
        <v>8</v>
      </c>
      <c r="C23" s="25">
        <v>37.686</v>
      </c>
      <c r="D23" s="25">
        <v>41.68866666666667</v>
      </c>
      <c r="E23" s="25">
        <v>36.411666666666669</v>
      </c>
      <c r="F23" s="25">
        <v>38.272999999999996</v>
      </c>
      <c r="G23" s="26">
        <v>33.573</v>
      </c>
      <c r="H23" s="28">
        <f t="shared" si="0"/>
        <v>-12.280197528283631</v>
      </c>
      <c r="I23" s="27">
        <f t="shared" si="3"/>
        <v>5.1119146793609849</v>
      </c>
      <c r="J23" s="28">
        <f t="shared" si="1"/>
        <v>1.3857706141616928</v>
      </c>
      <c r="K23" s="27">
        <f t="shared" si="2"/>
        <v>1.9082845399684554</v>
      </c>
      <c r="L23" s="18"/>
    </row>
    <row r="24" spans="1:12">
      <c r="A24" s="16"/>
      <c r="B24" s="11" t="s">
        <v>9</v>
      </c>
      <c r="C24" s="25">
        <v>16.468666666666667</v>
      </c>
      <c r="D24" s="25">
        <v>20.335666666666668</v>
      </c>
      <c r="E24" s="25">
        <v>18.821999999999999</v>
      </c>
      <c r="F24" s="25">
        <v>17.535</v>
      </c>
      <c r="G24" s="26">
        <v>29.863333333333333</v>
      </c>
      <c r="H24" s="28">
        <f t="shared" si="0"/>
        <v>70.307005037543973</v>
      </c>
      <c r="I24" s="27">
        <f t="shared" si="3"/>
        <v>-6.8377430666241583</v>
      </c>
      <c r="J24" s="28">
        <f t="shared" si="1"/>
        <v>1.2326491458686648</v>
      </c>
      <c r="K24" s="27">
        <f t="shared" si="2"/>
        <v>0.87429178293697563</v>
      </c>
      <c r="L24" s="18"/>
    </row>
    <row r="25" spans="1:12">
      <c r="A25" s="16"/>
      <c r="B25" s="11" t="s">
        <v>11</v>
      </c>
      <c r="C25" s="25">
        <v>17.403666666666666</v>
      </c>
      <c r="D25" s="25">
        <v>20.303333333333331</v>
      </c>
      <c r="E25" s="25">
        <v>20.193666666666669</v>
      </c>
      <c r="F25" s="25">
        <v>25.835000000000001</v>
      </c>
      <c r="G25" s="26">
        <v>26.788666666666668</v>
      </c>
      <c r="H25" s="28">
        <f t="shared" si="0"/>
        <v>3.6913747500161298</v>
      </c>
      <c r="I25" s="27">
        <f t="shared" si="3"/>
        <v>27.936151598686052</v>
      </c>
      <c r="J25" s="28">
        <f t="shared" si="1"/>
        <v>1.1057381544467142</v>
      </c>
      <c r="K25" s="27">
        <f t="shared" si="2"/>
        <v>1.2881282128415605</v>
      </c>
      <c r="L25" s="18"/>
    </row>
    <row r="26" spans="1:12">
      <c r="A26" s="16"/>
      <c r="B26" s="11" t="s">
        <v>19</v>
      </c>
      <c r="C26" s="25">
        <v>13.087333333333333</v>
      </c>
      <c r="D26" s="25">
        <v>13.537333333333335</v>
      </c>
      <c r="E26" s="25">
        <v>11.015333333333333</v>
      </c>
      <c r="F26" s="25">
        <v>15.467999999999998</v>
      </c>
      <c r="G26" s="26">
        <v>22.557000000000002</v>
      </c>
      <c r="H26" s="28">
        <f t="shared" si="0"/>
        <v>45.830100853374731</v>
      </c>
      <c r="I26" s="27">
        <f t="shared" si="3"/>
        <v>40.42244144525813</v>
      </c>
      <c r="J26" s="28">
        <f t="shared" si="1"/>
        <v>0.93107043587541494</v>
      </c>
      <c r="K26" s="27">
        <f t="shared" si="2"/>
        <v>0.77123155394748422</v>
      </c>
      <c r="L26" s="18"/>
    </row>
    <row r="27" spans="1:12">
      <c r="A27" s="16"/>
      <c r="B27" s="11" t="s">
        <v>10</v>
      </c>
      <c r="C27" s="25">
        <v>11.987333333333334</v>
      </c>
      <c r="D27" s="25">
        <v>18.222333333333335</v>
      </c>
      <c r="E27" s="25">
        <v>18.103666666666669</v>
      </c>
      <c r="F27" s="25">
        <v>21.51733333333333</v>
      </c>
      <c r="G27" s="26">
        <v>21.352</v>
      </c>
      <c r="H27" s="28">
        <f t="shared" si="0"/>
        <v>-0.76837278473167459</v>
      </c>
      <c r="I27" s="27">
        <f t="shared" si="3"/>
        <v>18.856216972620608</v>
      </c>
      <c r="J27" s="28">
        <f t="shared" si="1"/>
        <v>0.88133244433266211</v>
      </c>
      <c r="K27" s="27">
        <f t="shared" si="2"/>
        <v>1.0728501696064563</v>
      </c>
      <c r="L27" s="18"/>
    </row>
    <row r="28" spans="1:12">
      <c r="A28" s="16"/>
      <c r="B28" s="11" t="s">
        <v>20</v>
      </c>
      <c r="C28" s="25">
        <v>18.562666666666669</v>
      </c>
      <c r="D28" s="25">
        <v>17.170666666666666</v>
      </c>
      <c r="E28" s="25">
        <v>23.256</v>
      </c>
      <c r="F28" s="25">
        <v>25.301333333333332</v>
      </c>
      <c r="G28" s="26">
        <v>21.313666666666666</v>
      </c>
      <c r="H28" s="28">
        <f t="shared" si="0"/>
        <v>-15.760697723440131</v>
      </c>
      <c r="I28" s="27">
        <f t="shared" si="3"/>
        <v>8.7948629744295292</v>
      </c>
      <c r="J28" s="28">
        <f t="shared" si="1"/>
        <v>0.87975018457404053</v>
      </c>
      <c r="K28" s="27">
        <f t="shared" si="2"/>
        <v>1.2615196937942819</v>
      </c>
      <c r="L28" s="18"/>
    </row>
    <row r="29" spans="1:12">
      <c r="A29" s="16"/>
      <c r="B29" s="11" t="s">
        <v>12</v>
      </c>
      <c r="C29" s="25">
        <v>16.177</v>
      </c>
      <c r="D29" s="25">
        <v>17.765333333333334</v>
      </c>
      <c r="E29" s="25">
        <v>18.565666666666669</v>
      </c>
      <c r="F29" s="25">
        <v>19.123333333333331</v>
      </c>
      <c r="G29" s="26">
        <v>20.195333333333334</v>
      </c>
      <c r="H29" s="28">
        <f t="shared" si="0"/>
        <v>5.6057172738365191</v>
      </c>
      <c r="I29" s="27">
        <f t="shared" si="3"/>
        <v>3.0037524462717791</v>
      </c>
      <c r="J29" s="28">
        <f t="shared" si="1"/>
        <v>0.83358947596382327</v>
      </c>
      <c r="K29" s="27">
        <f t="shared" si="2"/>
        <v>0.9534857824749412</v>
      </c>
      <c r="L29" s="18"/>
    </row>
    <row r="30" spans="1:12">
      <c r="A30" s="16"/>
      <c r="B30" s="11" t="s">
        <v>23</v>
      </c>
      <c r="C30" s="25">
        <v>18.058333333333334</v>
      </c>
      <c r="D30" s="25">
        <v>14.884333333333336</v>
      </c>
      <c r="E30" s="25">
        <v>13.163333333333334</v>
      </c>
      <c r="F30" s="25">
        <v>17.513333333333332</v>
      </c>
      <c r="G30" s="26">
        <v>19.897000000000002</v>
      </c>
      <c r="H30" s="28">
        <f t="shared" si="0"/>
        <v>13.610582413399342</v>
      </c>
      <c r="I30" s="27">
        <f t="shared" si="3"/>
        <v>33.046340845783732</v>
      </c>
      <c r="J30" s="28">
        <f t="shared" si="1"/>
        <v>0.82127536740759544</v>
      </c>
      <c r="K30" s="27">
        <f t="shared" si="2"/>
        <v>0.87321148703561824</v>
      </c>
      <c r="L30" s="18"/>
    </row>
    <row r="31" spans="1:12">
      <c r="A31" s="16"/>
      <c r="B31" s="11" t="s">
        <v>17</v>
      </c>
      <c r="C31" s="25">
        <v>15.147</v>
      </c>
      <c r="D31" s="25">
        <v>21.748333333333335</v>
      </c>
      <c r="E31" s="25">
        <v>25.773666666666667</v>
      </c>
      <c r="F31" s="25">
        <v>25.755333333333336</v>
      </c>
      <c r="G31" s="26">
        <v>17.094666666666665</v>
      </c>
      <c r="H31" s="28">
        <f t="shared" si="0"/>
        <v>-33.626692206145016</v>
      </c>
      <c r="I31" s="27">
        <f t="shared" si="3"/>
        <v>-7.1132033988174914E-2</v>
      </c>
      <c r="J31" s="28">
        <f t="shared" si="1"/>
        <v>0.70560529966211194</v>
      </c>
      <c r="K31" s="27">
        <f t="shared" si="2"/>
        <v>1.2841560479119545</v>
      </c>
      <c r="L31" s="18"/>
    </row>
    <row r="32" spans="1:12">
      <c r="A32" s="16"/>
      <c r="B32" s="11" t="s">
        <v>16</v>
      </c>
      <c r="C32" s="25">
        <v>8.7816666666666663</v>
      </c>
      <c r="D32" s="25">
        <v>10.830333333333334</v>
      </c>
      <c r="E32" s="25">
        <v>9.8010000000000002</v>
      </c>
      <c r="F32" s="25">
        <v>7.926333333333333</v>
      </c>
      <c r="G32" s="26">
        <v>14.393000000000001</v>
      </c>
      <c r="H32" s="28">
        <f t="shared" si="0"/>
        <v>81.584591446234086</v>
      </c>
      <c r="I32" s="27">
        <f t="shared" si="3"/>
        <v>-19.127299935380748</v>
      </c>
      <c r="J32" s="28">
        <f t="shared" si="1"/>
        <v>0.59409038363057354</v>
      </c>
      <c r="K32" s="27">
        <f t="shared" si="2"/>
        <v>0.39520548059040667</v>
      </c>
      <c r="L32" s="18"/>
    </row>
    <row r="33" spans="1:14">
      <c r="A33" s="16"/>
      <c r="B33" s="11" t="s">
        <v>4</v>
      </c>
      <c r="C33" s="25">
        <v>11.157000000000002</v>
      </c>
      <c r="D33" s="25">
        <v>10.531000000000001</v>
      </c>
      <c r="E33" s="25">
        <v>8.1086666666666662</v>
      </c>
      <c r="F33" s="25">
        <v>13.713333333333333</v>
      </c>
      <c r="G33" s="26">
        <v>12.571</v>
      </c>
      <c r="H33" s="28">
        <f t="shared" si="0"/>
        <v>-8.3300923675255216</v>
      </c>
      <c r="I33" s="27">
        <f t="shared" si="3"/>
        <v>69.119460659376799</v>
      </c>
      <c r="J33" s="28">
        <f t="shared" si="1"/>
        <v>0.51888488936427013</v>
      </c>
      <c r="K33" s="27">
        <f t="shared" si="2"/>
        <v>0.68374420587448292</v>
      </c>
      <c r="L33" s="18"/>
    </row>
    <row r="34" spans="1:14">
      <c r="A34" s="16"/>
      <c r="B34" s="11" t="s">
        <v>14</v>
      </c>
      <c r="C34" s="25">
        <v>6.5493333333333332</v>
      </c>
      <c r="D34" s="25">
        <v>6.8639999999999999</v>
      </c>
      <c r="E34" s="25">
        <v>8.0233333333333334</v>
      </c>
      <c r="F34" s="25">
        <v>11.377333333333334</v>
      </c>
      <c r="G34" s="26">
        <v>11.875333333333332</v>
      </c>
      <c r="H34" s="28">
        <f t="shared" si="0"/>
        <v>4.3771241064103794</v>
      </c>
      <c r="I34" s="27">
        <f t="shared" si="3"/>
        <v>41.803074366431247</v>
      </c>
      <c r="J34" s="28">
        <f t="shared" si="1"/>
        <v>0.49017031444041798</v>
      </c>
      <c r="K34" s="27">
        <f t="shared" si="2"/>
        <v>0.56727168777121673</v>
      </c>
      <c r="L34" s="18"/>
    </row>
    <row r="35" spans="1:14">
      <c r="A35" s="16"/>
      <c r="B35" s="11" t="s">
        <v>18</v>
      </c>
      <c r="C35" s="25">
        <v>5.375</v>
      </c>
      <c r="D35" s="25">
        <v>5.6950000000000003</v>
      </c>
      <c r="E35" s="25">
        <v>6.3966666666666674</v>
      </c>
      <c r="F35" s="25">
        <v>3.1133333333333333</v>
      </c>
      <c r="G35" s="26">
        <v>10.661999999999999</v>
      </c>
      <c r="H35" s="28">
        <f t="shared" si="0"/>
        <v>242.46252676659529</v>
      </c>
      <c r="I35" s="27">
        <f t="shared" si="3"/>
        <v>-51.328817092235546</v>
      </c>
      <c r="J35" s="28">
        <f t="shared" si="1"/>
        <v>0.44008835338492142</v>
      </c>
      <c r="K35" s="27">
        <f t="shared" si="2"/>
        <v>0.15523021105657925</v>
      </c>
      <c r="L35" s="18"/>
    </row>
    <row r="36" spans="1:14">
      <c r="A36" s="16"/>
      <c r="B36" s="11" t="s">
        <v>7</v>
      </c>
      <c r="C36" s="25">
        <v>4.4029999999999996</v>
      </c>
      <c r="D36" s="25">
        <v>4.4450000000000003</v>
      </c>
      <c r="E36" s="25">
        <v>2.3050000000000002</v>
      </c>
      <c r="F36" s="25">
        <v>2.1229999999999998</v>
      </c>
      <c r="G36" s="26">
        <v>3.8130000000000002</v>
      </c>
      <c r="H36" s="28">
        <f t="shared" si="0"/>
        <v>79.604333490343876</v>
      </c>
      <c r="I36" s="27">
        <f t="shared" si="3"/>
        <v>-7.8958785249457879</v>
      </c>
      <c r="J36" s="28">
        <f t="shared" si="1"/>
        <v>0.15738669025105098</v>
      </c>
      <c r="K36" s="27">
        <f t="shared" si="2"/>
        <v>0.10585237839607635</v>
      </c>
      <c r="L36" s="18"/>
    </row>
    <row r="37" spans="1:14">
      <c r="A37" s="16"/>
      <c r="B37" s="11" t="s">
        <v>13</v>
      </c>
      <c r="C37" s="25">
        <v>2.5750000000000002</v>
      </c>
      <c r="D37" s="25">
        <v>1.3426666666666669</v>
      </c>
      <c r="E37" s="25">
        <v>0.97033333333333338</v>
      </c>
      <c r="F37" s="25">
        <v>1.8386666666666667</v>
      </c>
      <c r="G37" s="26">
        <v>2.3303333333333334</v>
      </c>
      <c r="H37" s="28">
        <f t="shared" si="0"/>
        <v>26.740391588107325</v>
      </c>
      <c r="I37" s="27">
        <f t="shared" si="3"/>
        <v>89.488148402610761</v>
      </c>
      <c r="J37" s="28">
        <f t="shared" si="1"/>
        <v>9.6187634543674919E-2</v>
      </c>
      <c r="K37" s="27">
        <f t="shared" si="2"/>
        <v>9.1675572182879139E-2</v>
      </c>
      <c r="L37" s="18"/>
    </row>
    <row r="38" spans="1:14">
      <c r="A38" s="16"/>
      <c r="B38" s="11" t="s">
        <v>15</v>
      </c>
      <c r="C38" s="25">
        <v>1.1656666666666666</v>
      </c>
      <c r="D38" s="25">
        <v>1.2826666666666666</v>
      </c>
      <c r="E38" s="25">
        <v>0.51866666666666672</v>
      </c>
      <c r="F38" s="25">
        <v>1.1783333333333335</v>
      </c>
      <c r="G38" s="26">
        <v>0.7</v>
      </c>
      <c r="H38" s="28">
        <f t="shared" si="0"/>
        <v>-40.594059405940605</v>
      </c>
      <c r="I38" s="27">
        <f t="shared" si="3"/>
        <v>127.18508997429305</v>
      </c>
      <c r="J38" s="28">
        <f t="shared" si="1"/>
        <v>2.8893439070478803E-2</v>
      </c>
      <c r="K38" s="27">
        <f t="shared" si="2"/>
        <v>5.8751477096895904E-2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2" t="s">
        <v>176</v>
      </c>
      <c r="D7" s="192"/>
      <c r="E7" s="192"/>
      <c r="F7" s="192"/>
      <c r="G7" s="192"/>
      <c r="H7" s="192"/>
      <c r="I7" s="192"/>
      <c r="J7" s="18"/>
    </row>
    <row r="8" spans="1:13">
      <c r="A8" s="16"/>
      <c r="B8" s="10"/>
      <c r="C8" s="192" t="s">
        <v>194</v>
      </c>
      <c r="D8" s="192"/>
      <c r="E8" s="192"/>
      <c r="F8" s="192"/>
      <c r="G8" s="192"/>
      <c r="H8" s="192"/>
      <c r="I8" s="192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3" t="s">
        <v>2</v>
      </c>
      <c r="D10" s="193"/>
      <c r="E10" s="193"/>
      <c r="F10" s="193"/>
      <c r="G10" s="194" t="s">
        <v>112</v>
      </c>
      <c r="H10" s="194"/>
      <c r="I10" s="194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4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35</v>
      </c>
      <c r="C13" s="25">
        <v>3231.627</v>
      </c>
      <c r="D13" s="25">
        <v>3374.5343333333331</v>
      </c>
      <c r="E13" s="25">
        <v>3434.2446666666669</v>
      </c>
      <c r="F13" s="29">
        <v>3736.9126666666671</v>
      </c>
      <c r="G13" s="28">
        <f>IF(OR(OR(F13=0,E13=0),F13=""),"",(F13/E13-1)*100)</f>
        <v>8.8132334582257563</v>
      </c>
      <c r="H13" s="26">
        <f>F13-E13</f>
        <v>302.66800000000012</v>
      </c>
      <c r="I13" s="28">
        <f>IF(F13=0,"",F13/$F$13*100)</f>
        <v>100</v>
      </c>
      <c r="J13" s="18"/>
    </row>
    <row r="14" spans="1:13">
      <c r="A14" s="16"/>
      <c r="B14" s="11" t="s">
        <v>66</v>
      </c>
      <c r="C14" s="25">
        <v>1810.4876666666667</v>
      </c>
      <c r="D14" s="25">
        <v>1733.4816666666666</v>
      </c>
      <c r="E14" s="25">
        <v>1806.6563333333334</v>
      </c>
      <c r="F14" s="29">
        <v>1885.9829999999999</v>
      </c>
      <c r="G14" s="28">
        <f>IF(OR(OR(F14=0,E14=0),F14=""),"",(F14/E14-1)*100)</f>
        <v>4.3908000211809295</v>
      </c>
      <c r="H14" s="26">
        <f>F14-E14</f>
        <v>79.326666666666597</v>
      </c>
      <c r="I14" s="28">
        <f>IF(F14=0,"",F14/$F$13*100)</f>
        <v>50.469014617949313</v>
      </c>
      <c r="J14" s="18"/>
    </row>
    <row r="15" spans="1:13">
      <c r="A15" s="16"/>
      <c r="B15" s="11" t="s">
        <v>67</v>
      </c>
      <c r="C15" s="25">
        <v>173.56766666666667</v>
      </c>
      <c r="D15" s="25">
        <v>175.86199999999999</v>
      </c>
      <c r="E15" s="25">
        <v>130.26266666666666</v>
      </c>
      <c r="F15" s="29">
        <v>163.89033333333333</v>
      </c>
      <c r="G15" s="28">
        <f t="shared" ref="G15:G22" si="0">IF(OR(OR(F15=0,E15=0),F15=""),"",(F15/E15-1)*100)</f>
        <v>25.815275801713454</v>
      </c>
      <c r="H15" s="26">
        <f t="shared" ref="H15:H22" si="1">F15-E15</f>
        <v>33.62766666666667</v>
      </c>
      <c r="I15" s="28">
        <f>IF(F15=0,"",F15/$F$13*100)</f>
        <v>4.3857148387554856</v>
      </c>
      <c r="J15" s="18"/>
      <c r="M15" s="34"/>
    </row>
    <row r="16" spans="1:13">
      <c r="A16" s="16"/>
      <c r="B16" s="11" t="s">
        <v>68</v>
      </c>
      <c r="C16" s="25">
        <v>128.13366666666667</v>
      </c>
      <c r="D16" s="25">
        <v>124.40966666666668</v>
      </c>
      <c r="E16" s="25">
        <v>139.82300000000001</v>
      </c>
      <c r="F16" s="29">
        <v>136.20666666666668</v>
      </c>
      <c r="G16" s="28">
        <f t="shared" si="0"/>
        <v>-2.5863651425969469</v>
      </c>
      <c r="H16" s="26">
        <f t="shared" si="1"/>
        <v>-3.6163333333333298</v>
      </c>
      <c r="I16" s="28">
        <f t="shared" ref="I16:I22" si="2">IF(F16=0,"",F16/$F$13*100)</f>
        <v>3.6448983108872937</v>
      </c>
      <c r="J16" s="18"/>
      <c r="M16" s="34"/>
    </row>
    <row r="17" spans="1:12">
      <c r="A17" s="16"/>
      <c r="B17" s="11" t="s">
        <v>69</v>
      </c>
      <c r="C17" s="25">
        <v>879.16733333333332</v>
      </c>
      <c r="D17" s="25">
        <v>1078.1869999999999</v>
      </c>
      <c r="E17" s="25">
        <v>1128.5723333333333</v>
      </c>
      <c r="F17" s="29">
        <v>1272.44</v>
      </c>
      <c r="G17" s="28">
        <f t="shared" si="0"/>
        <v>12.747757712768081</v>
      </c>
      <c r="H17" s="26">
        <f t="shared" si="1"/>
        <v>143.86766666666676</v>
      </c>
      <c r="I17" s="28">
        <f t="shared" si="2"/>
        <v>34.050568303353444</v>
      </c>
      <c r="J17" s="18"/>
    </row>
    <row r="18" spans="1:12">
      <c r="A18" s="16"/>
      <c r="B18" s="11" t="s">
        <v>70</v>
      </c>
      <c r="C18" s="25">
        <v>180.06466666666665</v>
      </c>
      <c r="D18" s="25">
        <v>199.22833333333335</v>
      </c>
      <c r="E18" s="25">
        <v>167.97933333333333</v>
      </c>
      <c r="F18" s="29">
        <v>168.34333333333333</v>
      </c>
      <c r="G18" s="28">
        <f t="shared" si="0"/>
        <v>0.216693323385031</v>
      </c>
      <c r="H18" s="26">
        <f t="shared" si="1"/>
        <v>0.36400000000000432</v>
      </c>
      <c r="I18" s="28">
        <f t="shared" si="2"/>
        <v>4.5048773773858599</v>
      </c>
      <c r="J18" s="18"/>
    </row>
    <row r="19" spans="1:12">
      <c r="A19" s="16"/>
      <c r="B19" s="11" t="s">
        <v>71</v>
      </c>
      <c r="C19" s="25">
        <v>51.609333333333332</v>
      </c>
      <c r="D19" s="25">
        <v>56.121666666666663</v>
      </c>
      <c r="E19" s="25">
        <v>53.704333333333331</v>
      </c>
      <c r="F19" s="29">
        <v>94.396000000000001</v>
      </c>
      <c r="G19" s="28">
        <f t="shared" si="0"/>
        <v>75.769801319570746</v>
      </c>
      <c r="H19" s="26">
        <f t="shared" si="1"/>
        <v>40.69166666666667</v>
      </c>
      <c r="I19" s="28">
        <f t="shared" si="2"/>
        <v>2.5260424425225172</v>
      </c>
      <c r="J19" s="18"/>
    </row>
    <row r="20" spans="1:12">
      <c r="A20" s="16"/>
      <c r="B20" s="11" t="s">
        <v>72</v>
      </c>
      <c r="C20" s="25">
        <v>6.2036666666666669</v>
      </c>
      <c r="D20" s="25">
        <v>3.8613333333333331</v>
      </c>
      <c r="E20" s="25">
        <v>2.5960000000000001</v>
      </c>
      <c r="F20" s="29">
        <v>5.3463333333333338</v>
      </c>
      <c r="G20" s="28">
        <f t="shared" si="0"/>
        <v>105.94504365690808</v>
      </c>
      <c r="H20" s="26">
        <f t="shared" si="1"/>
        <v>2.7503333333333337</v>
      </c>
      <c r="I20" s="28">
        <f t="shared" si="2"/>
        <v>0.1430681905152007</v>
      </c>
      <c r="J20" s="18"/>
    </row>
    <row r="21" spans="1:12">
      <c r="A21" s="16"/>
      <c r="B21" s="11" t="s">
        <v>73</v>
      </c>
      <c r="C21" s="25">
        <v>0.8676666666666667</v>
      </c>
      <c r="D21" s="25">
        <v>2.5816666666666666</v>
      </c>
      <c r="E21" s="25">
        <v>0</v>
      </c>
      <c r="F21" s="29">
        <v>2.7556666666666665</v>
      </c>
      <c r="G21" s="28" t="str">
        <f t="shared" si="0"/>
        <v/>
      </c>
      <c r="H21" s="26">
        <f t="shared" si="1"/>
        <v>2.7556666666666665</v>
      </c>
      <c r="I21" s="28">
        <f t="shared" si="2"/>
        <v>7.3741800049202819E-2</v>
      </c>
      <c r="J21" s="18"/>
      <c r="L21" s="23" t="s">
        <v>122</v>
      </c>
    </row>
    <row r="22" spans="1:12">
      <c r="A22" s="16"/>
      <c r="B22" s="11" t="s">
        <v>74</v>
      </c>
      <c r="C22" s="25">
        <v>1.5249999999999999</v>
      </c>
      <c r="D22" s="25">
        <v>0.80066666666666675</v>
      </c>
      <c r="E22" s="25">
        <v>4.6510000000000007</v>
      </c>
      <c r="F22" s="29">
        <v>7.5516666666666667</v>
      </c>
      <c r="G22" s="28">
        <f t="shared" si="0"/>
        <v>62.366516161398962</v>
      </c>
      <c r="H22" s="26">
        <f t="shared" si="1"/>
        <v>2.9006666666666661</v>
      </c>
      <c r="I22" s="28">
        <f t="shared" si="2"/>
        <v>0.20208303860102697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188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55</v>
      </c>
      <c r="F50" s="34">
        <f>F15-F16</f>
        <v>27.683666666666653</v>
      </c>
    </row>
  </sheetData>
  <mergeCells count="5"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6144.1276666666663</v>
      </c>
      <c r="D13" s="26">
        <v>6656.3606666666665</v>
      </c>
      <c r="E13" s="26">
        <v>6153.7773333333344</v>
      </c>
      <c r="F13" s="26">
        <v>6450.1046666666671</v>
      </c>
      <c r="G13" s="26">
        <v>6660.7733333333335</v>
      </c>
      <c r="H13" s="28">
        <f t="shared" ref="H13:H27" si="0">IF(OR(OR(G13=0,F13=0),G13=""),"",(G13/F13-1)*100)</f>
        <v>3.266127877821523</v>
      </c>
      <c r="I13" s="27">
        <f>IF(OR(OR(G13=0,F13=0),F13=""),"",(F13/E13-1)*100)</f>
        <v>4.8153730185882537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2160.5816666666665</v>
      </c>
      <c r="D14" s="25">
        <f t="shared" ref="D14:G14" si="3">D13-SUM(D15:D27)</f>
        <v>2397.5116666666672</v>
      </c>
      <c r="E14" s="25">
        <f t="shared" si="3"/>
        <v>2151.8056666666666</v>
      </c>
      <c r="F14" s="25">
        <f t="shared" si="3"/>
        <v>2256.3470000000007</v>
      </c>
      <c r="G14" s="26">
        <f t="shared" si="3"/>
        <v>2338.6113333333324</v>
      </c>
      <c r="H14" s="54">
        <f t="shared" ref="H14" si="4">IF(OR(OR(G14=0,F14=0),G14=""),"",(G14/F14-1)*100)</f>
        <v>3.6459078915313858</v>
      </c>
      <c r="I14" s="53">
        <f t="shared" ref="I14" si="5">IF(OR(OR(G14=0,F14=0),F14=""),"",(F14/E14-1)*100)</f>
        <v>4.8583073719327796</v>
      </c>
      <c r="J14" s="54">
        <f t="shared" ref="J14" si="6">IF(G14=0,"",G14/$G$13*100)</f>
        <v>35.11020742336224</v>
      </c>
      <c r="K14" s="53">
        <f t="shared" ref="K14" si="7">IF(F14=0,"",F14/$F$13*100)</f>
        <v>34.981556371643386</v>
      </c>
      <c r="L14" s="18"/>
    </row>
    <row r="15" spans="1:15">
      <c r="A15" s="16"/>
      <c r="B15" s="12" t="s">
        <v>5</v>
      </c>
      <c r="C15" s="109">
        <v>1713.7693333333334</v>
      </c>
      <c r="D15" s="109">
        <v>1810.4876666666667</v>
      </c>
      <c r="E15" s="109">
        <v>1733.4816666666666</v>
      </c>
      <c r="F15" s="109">
        <v>1806.6563333333334</v>
      </c>
      <c r="G15" s="109">
        <v>1885.9829999999999</v>
      </c>
      <c r="H15" s="50">
        <f t="shared" si="0"/>
        <v>4.3908000211809295</v>
      </c>
      <c r="I15" s="36">
        <f>IF(OR(OR(G15=0,F15=0),F15=""),"",(F15/E15-1)*100)</f>
        <v>4.2212541426743355</v>
      </c>
      <c r="J15" s="50">
        <f t="shared" si="1"/>
        <v>28.314775261331015</v>
      </c>
      <c r="K15" s="36">
        <f t="shared" si="2"/>
        <v>28.009721185919773</v>
      </c>
      <c r="L15" s="18"/>
    </row>
    <row r="16" spans="1:15">
      <c r="A16" s="16"/>
      <c r="B16" s="11" t="s">
        <v>25</v>
      </c>
      <c r="C16" s="55">
        <v>728.38733333333346</v>
      </c>
      <c r="D16" s="55">
        <v>796.63966666666659</v>
      </c>
      <c r="E16" s="55">
        <v>749.49866666666674</v>
      </c>
      <c r="F16" s="55">
        <v>776.08299999999997</v>
      </c>
      <c r="G16" s="56">
        <v>797.85300000000007</v>
      </c>
      <c r="H16" s="54">
        <f t="shared" si="0"/>
        <v>2.8051123397884181</v>
      </c>
      <c r="I16" s="53">
        <f t="shared" ref="I16:I27" si="8">IF(OR(OR(G16=0,F16=0),F16=""),"",(F16/E16-1)*100)</f>
        <v>3.5469487159416557</v>
      </c>
      <c r="J16" s="54">
        <f t="shared" si="1"/>
        <v>11.978383891359963</v>
      </c>
      <c r="K16" s="53">
        <f t="shared" si="2"/>
        <v>12.032099324072982</v>
      </c>
      <c r="L16" s="18"/>
      <c r="N16" s="23" t="s">
        <v>5</v>
      </c>
      <c r="O16" s="34">
        <f>J15</f>
        <v>28.314775261331015</v>
      </c>
    </row>
    <row r="17" spans="1:15">
      <c r="A17" s="16"/>
      <c r="B17" s="11" t="s">
        <v>26</v>
      </c>
      <c r="C17" s="55">
        <v>498.6133333333334</v>
      </c>
      <c r="D17" s="55">
        <v>499.92699999999996</v>
      </c>
      <c r="E17" s="55">
        <v>441.3576666666666</v>
      </c>
      <c r="F17" s="55">
        <v>485.755</v>
      </c>
      <c r="G17" s="56">
        <v>471.87366666666668</v>
      </c>
      <c r="H17" s="28">
        <f t="shared" si="0"/>
        <v>-2.8576820276339565</v>
      </c>
      <c r="I17" s="27">
        <f t="shared" si="8"/>
        <v>10.05926410401845</v>
      </c>
      <c r="J17" s="28">
        <f t="shared" si="1"/>
        <v>7.0843675809415529</v>
      </c>
      <c r="K17" s="27">
        <f t="shared" si="2"/>
        <v>7.5309630634417601</v>
      </c>
      <c r="L17" s="18"/>
      <c r="N17" s="23" t="s">
        <v>40</v>
      </c>
      <c r="O17" s="34">
        <f>100-O16</f>
        <v>71.685224738668978</v>
      </c>
    </row>
    <row r="18" spans="1:15">
      <c r="A18" s="16"/>
      <c r="B18" s="11" t="s">
        <v>27</v>
      </c>
      <c r="C18" s="25">
        <v>216.25</v>
      </c>
      <c r="D18" s="25">
        <v>242.84299999999999</v>
      </c>
      <c r="E18" s="25">
        <v>241.24</v>
      </c>
      <c r="F18" s="25">
        <v>255.30500000000001</v>
      </c>
      <c r="G18" s="26">
        <v>288.911</v>
      </c>
      <c r="H18" s="28">
        <f t="shared" si="0"/>
        <v>13.163079453986404</v>
      </c>
      <c r="I18" s="27">
        <f t="shared" si="8"/>
        <v>5.8302934836677256</v>
      </c>
      <c r="J18" s="28">
        <f t="shared" si="1"/>
        <v>4.337499349424891</v>
      </c>
      <c r="K18" s="27">
        <f t="shared" si="2"/>
        <v>3.958152823773299</v>
      </c>
      <c r="L18" s="18"/>
    </row>
    <row r="19" spans="1:15">
      <c r="A19" s="16"/>
      <c r="B19" s="11" t="s">
        <v>21</v>
      </c>
      <c r="C19" s="25">
        <v>184.73333333333335</v>
      </c>
      <c r="D19" s="25">
        <v>209.20733333333337</v>
      </c>
      <c r="E19" s="25">
        <v>203.48533333333333</v>
      </c>
      <c r="F19" s="25">
        <v>192.01333333333332</v>
      </c>
      <c r="G19" s="26">
        <v>181.18200000000002</v>
      </c>
      <c r="H19" s="28">
        <f t="shared" si="0"/>
        <v>-5.6409277133532276</v>
      </c>
      <c r="I19" s="27">
        <f t="shared" si="8"/>
        <v>-5.6377527618698187</v>
      </c>
      <c r="J19" s="28">
        <f t="shared" si="1"/>
        <v>2.7201345989855032</v>
      </c>
      <c r="K19" s="27">
        <f t="shared" si="2"/>
        <v>2.976902597032792</v>
      </c>
      <c r="L19" s="18"/>
    </row>
    <row r="20" spans="1:15">
      <c r="A20" s="16"/>
      <c r="B20" s="11" t="s">
        <v>24</v>
      </c>
      <c r="C20" s="25">
        <v>120.41</v>
      </c>
      <c r="D20" s="25">
        <v>125.48666666666668</v>
      </c>
      <c r="E20" s="25">
        <v>121.28133333333334</v>
      </c>
      <c r="F20" s="25">
        <v>112.99399999999999</v>
      </c>
      <c r="G20" s="26">
        <v>128.01466666666667</v>
      </c>
      <c r="H20" s="28">
        <f t="shared" si="0"/>
        <v>13.293331209326764</v>
      </c>
      <c r="I20" s="27">
        <f t="shared" si="8"/>
        <v>-6.8331482723365085</v>
      </c>
      <c r="J20" s="28">
        <f t="shared" si="1"/>
        <v>1.9219189763751157</v>
      </c>
      <c r="K20" s="27">
        <f t="shared" si="2"/>
        <v>1.7518165338298899</v>
      </c>
      <c r="L20" s="18"/>
    </row>
    <row r="21" spans="1:15">
      <c r="A21" s="16"/>
      <c r="B21" s="11" t="s">
        <v>22</v>
      </c>
      <c r="C21" s="25">
        <v>121.11533333333334</v>
      </c>
      <c r="D21" s="25">
        <v>129.55433333333335</v>
      </c>
      <c r="E21" s="25">
        <v>82.072999999999993</v>
      </c>
      <c r="F21" s="25">
        <v>121.16633333333334</v>
      </c>
      <c r="G21" s="26">
        <v>122.90233333333333</v>
      </c>
      <c r="H21" s="28">
        <f t="shared" si="0"/>
        <v>1.4327412179950816</v>
      </c>
      <c r="I21" s="27">
        <f t="shared" si="8"/>
        <v>47.63239230116281</v>
      </c>
      <c r="J21" s="28">
        <f t="shared" si="1"/>
        <v>1.8451661268561408</v>
      </c>
      <c r="K21" s="27">
        <f t="shared" si="2"/>
        <v>1.878517320184055</v>
      </c>
      <c r="L21" s="18"/>
    </row>
    <row r="22" spans="1:15">
      <c r="A22" s="16"/>
      <c r="B22" s="11" t="s">
        <v>6</v>
      </c>
      <c r="C22" s="25">
        <v>91.906999999999996</v>
      </c>
      <c r="D22" s="25">
        <v>114.35466666666667</v>
      </c>
      <c r="E22" s="25">
        <v>101.57</v>
      </c>
      <c r="F22" s="25">
        <v>117.36566666666666</v>
      </c>
      <c r="G22" s="26">
        <v>110.66199999999999</v>
      </c>
      <c r="H22" s="28">
        <f t="shared" si="0"/>
        <v>-5.7117782883693957</v>
      </c>
      <c r="I22" s="27">
        <f t="shared" si="8"/>
        <v>15.551507991204749</v>
      </c>
      <c r="J22" s="28">
        <f t="shared" si="1"/>
        <v>1.6613986764299637</v>
      </c>
      <c r="K22" s="27">
        <f t="shared" si="2"/>
        <v>1.8195932117690696</v>
      </c>
      <c r="L22" s="18"/>
    </row>
    <row r="23" spans="1:15">
      <c r="A23" s="16"/>
      <c r="B23" s="11" t="s">
        <v>8</v>
      </c>
      <c r="C23" s="25">
        <v>80.280333333333331</v>
      </c>
      <c r="D23" s="25">
        <v>92.780333333333331</v>
      </c>
      <c r="E23" s="25">
        <v>88.031666666666652</v>
      </c>
      <c r="F23" s="25">
        <v>85.979666666666674</v>
      </c>
      <c r="G23" s="26">
        <v>86.425333333333342</v>
      </c>
      <c r="H23" s="28">
        <f t="shared" si="0"/>
        <v>0.51833960742655449</v>
      </c>
      <c r="I23" s="27">
        <f t="shared" si="8"/>
        <v>-2.3309793824191849</v>
      </c>
      <c r="J23" s="28">
        <f t="shared" si="1"/>
        <v>1.2975270138802704</v>
      </c>
      <c r="K23" s="27">
        <f t="shared" si="2"/>
        <v>1.332996456801683</v>
      </c>
      <c r="L23" s="18"/>
    </row>
    <row r="24" spans="1:15">
      <c r="A24" s="16"/>
      <c r="B24" s="11" t="s">
        <v>23</v>
      </c>
      <c r="C24" s="25">
        <v>72.552333333333323</v>
      </c>
      <c r="D24" s="25">
        <v>79.628</v>
      </c>
      <c r="E24" s="25">
        <v>78.952333333333343</v>
      </c>
      <c r="F24" s="25">
        <v>76.942333333333337</v>
      </c>
      <c r="G24" s="26">
        <v>82.646333333333317</v>
      </c>
      <c r="H24" s="28">
        <f t="shared" si="0"/>
        <v>7.4133441928370347</v>
      </c>
      <c r="I24" s="27">
        <f t="shared" si="8"/>
        <v>-2.5458398949577243</v>
      </c>
      <c r="J24" s="28">
        <f t="shared" si="1"/>
        <v>1.2407918600042434</v>
      </c>
      <c r="K24" s="27">
        <f t="shared" si="2"/>
        <v>1.1928850353539482</v>
      </c>
      <c r="L24" s="18"/>
    </row>
    <row r="25" spans="1:15">
      <c r="A25" s="16"/>
      <c r="B25" s="11" t="s">
        <v>20</v>
      </c>
      <c r="C25" s="25">
        <v>60.884999999999998</v>
      </c>
      <c r="D25" s="25">
        <v>65.248666666666665</v>
      </c>
      <c r="E25" s="25">
        <v>64.275333333333336</v>
      </c>
      <c r="F25" s="25">
        <v>69.769666666666666</v>
      </c>
      <c r="G25" s="26">
        <v>65.086666666666659</v>
      </c>
      <c r="H25" s="28">
        <f t="shared" si="0"/>
        <v>-6.7120859590366511</v>
      </c>
      <c r="I25" s="27">
        <f t="shared" si="8"/>
        <v>8.5481211040004936</v>
      </c>
      <c r="J25" s="28">
        <f t="shared" si="1"/>
        <v>0.97716381281052445</v>
      </c>
      <c r="K25" s="27">
        <f t="shared" si="2"/>
        <v>1.0816827055106184</v>
      </c>
      <c r="L25" s="18"/>
    </row>
    <row r="26" spans="1:15">
      <c r="A26" s="16"/>
      <c r="B26" s="11" t="s">
        <v>11</v>
      </c>
      <c r="C26" s="25">
        <v>54.387999999999998</v>
      </c>
      <c r="D26" s="25">
        <v>50.326333333333331</v>
      </c>
      <c r="E26" s="25">
        <v>52.500666666666667</v>
      </c>
      <c r="F26" s="25">
        <v>53.601666666666667</v>
      </c>
      <c r="G26" s="26">
        <v>57.736333333333334</v>
      </c>
      <c r="H26" s="28">
        <f t="shared" si="0"/>
        <v>7.7136904946985441</v>
      </c>
      <c r="I26" s="27">
        <f t="shared" si="8"/>
        <v>2.097116227095519</v>
      </c>
      <c r="J26" s="28">
        <f t="shared" si="1"/>
        <v>0.86681126115486085</v>
      </c>
      <c r="K26" s="27">
        <f t="shared" si="2"/>
        <v>0.83102010644375068</v>
      </c>
      <c r="L26" s="18"/>
    </row>
    <row r="27" spans="1:15">
      <c r="A27" s="16"/>
      <c r="B27" s="11" t="s">
        <v>9</v>
      </c>
      <c r="C27" s="25">
        <v>40.254666666666665</v>
      </c>
      <c r="D27" s="25">
        <v>42.365333333333332</v>
      </c>
      <c r="E27" s="25">
        <v>44.223999999999997</v>
      </c>
      <c r="F27" s="25">
        <v>40.12566666666666</v>
      </c>
      <c r="G27" s="26">
        <v>42.885666666666673</v>
      </c>
      <c r="H27" s="28">
        <f t="shared" si="0"/>
        <v>6.8783903901908472</v>
      </c>
      <c r="I27" s="27">
        <f t="shared" si="8"/>
        <v>-9.2672153883261004</v>
      </c>
      <c r="J27" s="28">
        <f t="shared" si="1"/>
        <v>0.64385416708370202</v>
      </c>
      <c r="K27" s="27">
        <f t="shared" si="2"/>
        <v>0.62209326422299904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997.51200000000006</v>
      </c>
      <c r="D13" s="26">
        <v>1001.0260000000002</v>
      </c>
      <c r="E13" s="26">
        <v>932.68866666666656</v>
      </c>
      <c r="F13" s="26">
        <v>820.58466666666664</v>
      </c>
      <c r="G13" s="26">
        <v>801.8370000000001</v>
      </c>
      <c r="H13" s="28">
        <f t="shared" ref="H13:H27" si="0">IF(OR(OR(G13=0,F13=0),G13=""),"",(G13/F13-1)*100)</f>
        <v>-2.2846718234234453</v>
      </c>
      <c r="I13" s="27">
        <f>IF(OR(OR(G13=0,F13=0),F13=""),"",(F13/E13-1)*100)</f>
        <v>-12.019444859413609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575.33799999999997</v>
      </c>
      <c r="D14" s="25">
        <f t="shared" ref="D14:G14" si="3">D13-SUM(D15:D27)</f>
        <v>582.49933333333354</v>
      </c>
      <c r="E14" s="25">
        <f t="shared" si="3"/>
        <v>523.62366666666651</v>
      </c>
      <c r="F14" s="25">
        <f t="shared" si="3"/>
        <v>457.73199999999997</v>
      </c>
      <c r="G14" s="26">
        <f t="shared" si="3"/>
        <v>418.95966666666681</v>
      </c>
      <c r="H14" s="54">
        <f t="shared" si="0"/>
        <v>-8.4705315191712991</v>
      </c>
      <c r="I14" s="53">
        <f t="shared" ref="I14" si="4">IF(OR(OR(G14=0,F14=0),F14=""),"",(F14/E14-1)*100)</f>
        <v>-12.583783136871185</v>
      </c>
      <c r="J14" s="54">
        <f t="shared" si="1"/>
        <v>52.249979318323646</v>
      </c>
      <c r="K14" s="53">
        <f t="shared" si="2"/>
        <v>55.781203158398441</v>
      </c>
      <c r="L14" s="18"/>
    </row>
    <row r="15" spans="1:15">
      <c r="A15" s="16"/>
      <c r="B15" s="12" t="s">
        <v>5</v>
      </c>
      <c r="C15" s="109">
        <v>174.78399999999999</v>
      </c>
      <c r="D15" s="109">
        <v>173.56766666666667</v>
      </c>
      <c r="E15" s="109">
        <v>175.86199999999999</v>
      </c>
      <c r="F15" s="109">
        <v>130.26266666666666</v>
      </c>
      <c r="G15" s="109">
        <v>163.89033333333333</v>
      </c>
      <c r="H15" s="50">
        <f t="shared" si="0"/>
        <v>25.815275801713454</v>
      </c>
      <c r="I15" s="36">
        <f>IF(OR(OR(G15=0,F15=0),F15=""),"",(F15/E15-1)*100)</f>
        <v>-25.929042847990658</v>
      </c>
      <c r="J15" s="50">
        <f t="shared" si="1"/>
        <v>20.439357791338303</v>
      </c>
      <c r="K15" s="36">
        <f t="shared" si="2"/>
        <v>15.874372500257946</v>
      </c>
      <c r="L15" s="18"/>
    </row>
    <row r="16" spans="1:15">
      <c r="A16" s="16"/>
      <c r="B16" s="11" t="s">
        <v>25</v>
      </c>
      <c r="C16" s="55">
        <v>64.600333333333325</v>
      </c>
      <c r="D16" s="55">
        <v>62.87766666666667</v>
      </c>
      <c r="E16" s="55">
        <v>52.725333333333332</v>
      </c>
      <c r="F16" s="55">
        <v>64.472666666666669</v>
      </c>
      <c r="G16" s="56">
        <v>53.477333333333327</v>
      </c>
      <c r="H16" s="54">
        <f t="shared" si="0"/>
        <v>-17.054255550155638</v>
      </c>
      <c r="I16" s="53">
        <f t="shared" ref="I16:I27" si="5">IF(OR(OR(G16=0,F16=0),F16=""),"",(F16/E16-1)*100)</f>
        <v>22.28024479061299</v>
      </c>
      <c r="J16" s="54">
        <f t="shared" si="1"/>
        <v>6.6693521667537574</v>
      </c>
      <c r="K16" s="53">
        <f t="shared" si="2"/>
        <v>7.8569182785932306</v>
      </c>
      <c r="L16" s="18"/>
      <c r="N16" s="23" t="s">
        <v>5</v>
      </c>
      <c r="O16" s="34">
        <f>J15</f>
        <v>20.439357791338303</v>
      </c>
    </row>
    <row r="17" spans="1:15">
      <c r="A17" s="16"/>
      <c r="B17" s="11" t="s">
        <v>26</v>
      </c>
      <c r="C17" s="55">
        <v>35.31</v>
      </c>
      <c r="D17" s="55">
        <v>36.222333333333331</v>
      </c>
      <c r="E17" s="55">
        <v>27.920999999999996</v>
      </c>
      <c r="F17" s="55">
        <v>27.346666666666668</v>
      </c>
      <c r="G17" s="56">
        <v>32.370666666666665</v>
      </c>
      <c r="H17" s="28">
        <f t="shared" si="0"/>
        <v>18.371526084836653</v>
      </c>
      <c r="I17" s="27">
        <f t="shared" si="5"/>
        <v>-2.0569941382233004</v>
      </c>
      <c r="J17" s="28">
        <f t="shared" si="1"/>
        <v>4.0370632268985673</v>
      </c>
      <c r="K17" s="27">
        <f t="shared" si="2"/>
        <v>3.3325831906843657</v>
      </c>
      <c r="L17" s="18"/>
      <c r="N17" s="23" t="s">
        <v>40</v>
      </c>
      <c r="O17" s="34">
        <f>100-O16</f>
        <v>79.560642208661704</v>
      </c>
    </row>
    <row r="18" spans="1:15">
      <c r="A18" s="16"/>
      <c r="B18" s="11" t="s">
        <v>27</v>
      </c>
      <c r="C18" s="25">
        <v>20.774000000000001</v>
      </c>
      <c r="D18" s="25">
        <v>23.170666666666666</v>
      </c>
      <c r="E18" s="25">
        <v>24.786333333333335</v>
      </c>
      <c r="F18" s="25">
        <v>26.929666666666666</v>
      </c>
      <c r="G18" s="26">
        <v>24.621666666666666</v>
      </c>
      <c r="H18" s="28">
        <f t="shared" si="0"/>
        <v>-8.5704737031031435</v>
      </c>
      <c r="I18" s="27">
        <f t="shared" si="5"/>
        <v>8.6472383975039868</v>
      </c>
      <c r="J18" s="28">
        <f t="shared" si="1"/>
        <v>3.070657336424568</v>
      </c>
      <c r="K18" s="27">
        <f t="shared" si="2"/>
        <v>3.2817657653851686</v>
      </c>
      <c r="L18" s="18"/>
    </row>
    <row r="19" spans="1:15">
      <c r="A19" s="16"/>
      <c r="B19" s="11" t="s">
        <v>21</v>
      </c>
      <c r="C19" s="25">
        <v>21.152333333333335</v>
      </c>
      <c r="D19" s="25">
        <v>21.501666666666665</v>
      </c>
      <c r="E19" s="25">
        <v>21.735666666666663</v>
      </c>
      <c r="F19" s="25">
        <v>17.954666666666668</v>
      </c>
      <c r="G19" s="26">
        <v>19.052</v>
      </c>
      <c r="H19" s="28">
        <f t="shared" si="0"/>
        <v>6.1116886974602602</v>
      </c>
      <c r="I19" s="27">
        <f t="shared" si="5"/>
        <v>-17.39537166255155</v>
      </c>
      <c r="J19" s="28">
        <f t="shared" si="1"/>
        <v>2.376044008944461</v>
      </c>
      <c r="K19" s="27">
        <f t="shared" si="2"/>
        <v>2.1880334103245089</v>
      </c>
      <c r="L19" s="18"/>
    </row>
    <row r="20" spans="1:15">
      <c r="A20" s="16"/>
      <c r="B20" s="11" t="s">
        <v>6</v>
      </c>
      <c r="C20" s="25">
        <v>23.701000000000004</v>
      </c>
      <c r="D20" s="25">
        <v>22.074666666666669</v>
      </c>
      <c r="E20" s="25">
        <v>24.503666666666671</v>
      </c>
      <c r="F20" s="25">
        <v>21.767666666666667</v>
      </c>
      <c r="G20" s="26">
        <v>16.422999999999998</v>
      </c>
      <c r="H20" s="28">
        <f t="shared" si="0"/>
        <v>-24.553236451617856</v>
      </c>
      <c r="I20" s="27">
        <f t="shared" si="5"/>
        <v>-11.165675885241678</v>
      </c>
      <c r="J20" s="28">
        <f t="shared" si="1"/>
        <v>2.0481718853083604</v>
      </c>
      <c r="K20" s="27">
        <f t="shared" si="2"/>
        <v>2.6527020977725639</v>
      </c>
      <c r="L20" s="18"/>
    </row>
    <row r="21" spans="1:15">
      <c r="A21" s="16"/>
      <c r="B21" s="11" t="s">
        <v>8</v>
      </c>
      <c r="C21" s="25">
        <v>13.006</v>
      </c>
      <c r="D21" s="25">
        <v>11.173666666666668</v>
      </c>
      <c r="E21" s="25">
        <v>10.427</v>
      </c>
      <c r="F21" s="25">
        <v>12.899333333333333</v>
      </c>
      <c r="G21" s="26">
        <v>13.101333333333335</v>
      </c>
      <c r="H21" s="28">
        <f t="shared" si="0"/>
        <v>1.5659724016745091</v>
      </c>
      <c r="I21" s="27">
        <f t="shared" si="5"/>
        <v>23.710878808222247</v>
      </c>
      <c r="J21" s="28">
        <f t="shared" si="1"/>
        <v>1.6339147898305182</v>
      </c>
      <c r="K21" s="27">
        <f t="shared" si="2"/>
        <v>1.5719686044990684</v>
      </c>
      <c r="L21" s="18"/>
    </row>
    <row r="22" spans="1:15">
      <c r="A22" s="16"/>
      <c r="B22" s="11" t="s">
        <v>22</v>
      </c>
      <c r="C22" s="25">
        <v>15.342333333333334</v>
      </c>
      <c r="D22" s="25">
        <v>13.681666666666667</v>
      </c>
      <c r="E22" s="25">
        <v>13.842333333333334</v>
      </c>
      <c r="F22" s="25">
        <v>11.744999999999999</v>
      </c>
      <c r="G22" s="26">
        <v>12.459333333333333</v>
      </c>
      <c r="H22" s="28">
        <f t="shared" si="0"/>
        <v>6.0820207180360519</v>
      </c>
      <c r="I22" s="27">
        <f t="shared" si="5"/>
        <v>-15.151588123389615</v>
      </c>
      <c r="J22" s="28">
        <f t="shared" si="1"/>
        <v>1.5538486417231097</v>
      </c>
      <c r="K22" s="27">
        <f t="shared" si="2"/>
        <v>1.4312965470960948</v>
      </c>
      <c r="L22" s="18"/>
    </row>
    <row r="23" spans="1:15">
      <c r="A23" s="16"/>
      <c r="B23" s="11" t="s">
        <v>24</v>
      </c>
      <c r="C23" s="25">
        <v>13.518333333333333</v>
      </c>
      <c r="D23" s="25">
        <v>12.373666666666667</v>
      </c>
      <c r="E23" s="25">
        <v>17.469666666666665</v>
      </c>
      <c r="F23" s="25">
        <v>12.879666666666665</v>
      </c>
      <c r="G23" s="26">
        <v>11.396666666666667</v>
      </c>
      <c r="H23" s="28">
        <f t="shared" si="0"/>
        <v>-11.514273143714892</v>
      </c>
      <c r="I23" s="27">
        <f t="shared" si="5"/>
        <v>-26.274113224827801</v>
      </c>
      <c r="J23" s="28">
        <f t="shared" si="1"/>
        <v>1.4213196281372231</v>
      </c>
      <c r="K23" s="27">
        <f t="shared" si="2"/>
        <v>1.56957193935706</v>
      </c>
      <c r="L23" s="18"/>
    </row>
    <row r="24" spans="1:15">
      <c r="A24" s="16"/>
      <c r="B24" s="11" t="s">
        <v>196</v>
      </c>
      <c r="C24" s="25">
        <v>12.113666666666667</v>
      </c>
      <c r="D24" s="25">
        <v>9.2490000000000006</v>
      </c>
      <c r="E24" s="25">
        <v>9.766</v>
      </c>
      <c r="F24" s="25">
        <v>12.155666666666667</v>
      </c>
      <c r="G24" s="26">
        <v>9.6316666666666677</v>
      </c>
      <c r="H24" s="28">
        <f t="shared" si="0"/>
        <v>-20.763978391422377</v>
      </c>
      <c r="I24" s="27">
        <f t="shared" si="5"/>
        <v>24.469247047580044</v>
      </c>
      <c r="J24" s="28">
        <f t="shared" si="1"/>
        <v>1.201200077655018</v>
      </c>
      <c r="K24" s="27">
        <f t="shared" si="2"/>
        <v>1.4813421649766794</v>
      </c>
      <c r="L24" s="18"/>
    </row>
    <row r="25" spans="1:15">
      <c r="A25" s="16"/>
      <c r="B25" s="11" t="s">
        <v>11</v>
      </c>
      <c r="C25" s="25">
        <v>9.1873333333333331</v>
      </c>
      <c r="D25" s="25">
        <v>10.470333333333334</v>
      </c>
      <c r="E25" s="25">
        <v>11.329666666666668</v>
      </c>
      <c r="F25" s="25">
        <v>8.4046666666666674</v>
      </c>
      <c r="G25" s="26">
        <v>9.495333333333333</v>
      </c>
      <c r="H25" s="28">
        <f t="shared" si="0"/>
        <v>12.976917585468373</v>
      </c>
      <c r="I25" s="27">
        <f t="shared" si="5"/>
        <v>-25.817176145223453</v>
      </c>
      <c r="J25" s="28">
        <f t="shared" si="1"/>
        <v>1.1841974532646076</v>
      </c>
      <c r="K25" s="27">
        <f t="shared" si="2"/>
        <v>1.0242290659424136</v>
      </c>
      <c r="L25" s="18"/>
    </row>
    <row r="26" spans="1:15">
      <c r="A26" s="16"/>
      <c r="B26" s="11" t="s">
        <v>20</v>
      </c>
      <c r="C26" s="25">
        <v>10.649333333333333</v>
      </c>
      <c r="D26" s="25">
        <v>13.269666666666666</v>
      </c>
      <c r="E26" s="25">
        <v>12.015000000000001</v>
      </c>
      <c r="F26" s="25">
        <v>9.0890000000000004</v>
      </c>
      <c r="G26" s="26">
        <v>9.0730000000000004</v>
      </c>
      <c r="H26" s="28">
        <f t="shared" si="0"/>
        <v>-0.17603696776322675</v>
      </c>
      <c r="I26" s="27">
        <f t="shared" si="5"/>
        <v>-24.352892218060763</v>
      </c>
      <c r="J26" s="28">
        <f t="shared" si="1"/>
        <v>1.1315267317422368</v>
      </c>
      <c r="K26" s="27">
        <f t="shared" si="2"/>
        <v>1.1076248885956925</v>
      </c>
      <c r="L26" s="18"/>
    </row>
    <row r="27" spans="1:15">
      <c r="A27" s="16"/>
      <c r="B27" s="11" t="s">
        <v>9</v>
      </c>
      <c r="C27" s="25">
        <v>8.0353333333333339</v>
      </c>
      <c r="D27" s="25">
        <v>8.8940000000000001</v>
      </c>
      <c r="E27" s="25">
        <v>6.6813333333333338</v>
      </c>
      <c r="F27" s="25">
        <v>6.9453333333333331</v>
      </c>
      <c r="G27" s="26">
        <v>7.8849999999999998</v>
      </c>
      <c r="H27" s="28">
        <f t="shared" si="0"/>
        <v>13.529468228066799</v>
      </c>
      <c r="I27" s="27">
        <f t="shared" si="5"/>
        <v>3.9513071243264752</v>
      </c>
      <c r="J27" s="28">
        <f t="shared" si="1"/>
        <v>0.9833669436556306</v>
      </c>
      <c r="K27" s="27">
        <f t="shared" si="2"/>
        <v>0.84638838811676542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654.34500000000003</v>
      </c>
      <c r="D13" s="26">
        <v>655.33833333333325</v>
      </c>
      <c r="E13" s="26">
        <v>606.97166666666669</v>
      </c>
      <c r="F13" s="26">
        <v>709.97299999999996</v>
      </c>
      <c r="G13" s="26">
        <v>682.64433333333341</v>
      </c>
      <c r="H13" s="28">
        <f t="shared" ref="H13:H27" si="0">IF(OR(OR(G13=0,F13=0),G13=""),"",(G13/F13-1)*100)</f>
        <v>-3.8492543613160679</v>
      </c>
      <c r="I13" s="27">
        <f>IF(OR(OR(G13=0,F13=0),F13=""),"",(F13/E13-1)*100)</f>
        <v>16.969710283017037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285.5723333333334</v>
      </c>
      <c r="D14" s="25">
        <f t="shared" ref="D14:G14" si="3">D13-SUM(D15:D27)</f>
        <v>282.39499999999992</v>
      </c>
      <c r="E14" s="25">
        <f t="shared" si="3"/>
        <v>255.48933333333338</v>
      </c>
      <c r="F14" s="25">
        <f t="shared" si="3"/>
        <v>331.90466666666669</v>
      </c>
      <c r="G14" s="26">
        <f t="shared" si="3"/>
        <v>305.67266666666677</v>
      </c>
      <c r="H14" s="54">
        <f t="shared" si="0"/>
        <v>-7.9034742908103865</v>
      </c>
      <c r="I14" s="53">
        <f t="shared" ref="I14" si="4">IF(OR(OR(G14=0,F14=0),F14=""),"",(F14/E14-1)*100)</f>
        <v>29.909402610415547</v>
      </c>
      <c r="J14" s="54">
        <f t="shared" si="1"/>
        <v>44.777734427835298</v>
      </c>
      <c r="K14" s="53">
        <f t="shared" si="2"/>
        <v>46.748913925834742</v>
      </c>
      <c r="L14" s="18"/>
    </row>
    <row r="15" spans="1:15">
      <c r="A15" s="16"/>
      <c r="B15" s="12" t="s">
        <v>5</v>
      </c>
      <c r="C15" s="109">
        <v>141.61199999999999</v>
      </c>
      <c r="D15" s="109">
        <v>128.13366666666667</v>
      </c>
      <c r="E15" s="109">
        <v>124.40966666666668</v>
      </c>
      <c r="F15" s="109">
        <v>139.82300000000001</v>
      </c>
      <c r="G15" s="109">
        <v>136.20666666666668</v>
      </c>
      <c r="H15" s="50">
        <f t="shared" si="0"/>
        <v>-2.5863651425969469</v>
      </c>
      <c r="I15" s="36">
        <f>IF(OR(OR(G15=0,F15=0),F15=""),"",(F15/E15-1)*100)</f>
        <v>12.389176618108454</v>
      </c>
      <c r="J15" s="50">
        <f t="shared" si="1"/>
        <v>19.952801190273313</v>
      </c>
      <c r="K15" s="36">
        <f t="shared" si="2"/>
        <v>19.694129213364452</v>
      </c>
      <c r="L15" s="18"/>
    </row>
    <row r="16" spans="1:15">
      <c r="A16" s="16"/>
      <c r="B16" s="11" t="s">
        <v>25</v>
      </c>
      <c r="C16" s="55">
        <v>48.084000000000003</v>
      </c>
      <c r="D16" s="55">
        <v>63.317666666666668</v>
      </c>
      <c r="E16" s="55">
        <v>56.109333333333325</v>
      </c>
      <c r="F16" s="55">
        <v>52.920666666666669</v>
      </c>
      <c r="G16" s="56">
        <v>68.781999999999996</v>
      </c>
      <c r="H16" s="54">
        <f t="shared" si="0"/>
        <v>29.971907635328332</v>
      </c>
      <c r="I16" s="53">
        <f t="shared" ref="I16:I27" si="5">IF(OR(OR(G16=0,F16=0),F16=""),"",(F16/E16-1)*100)</f>
        <v>-5.6829523311629497</v>
      </c>
      <c r="J16" s="54">
        <f t="shared" si="1"/>
        <v>10.075817910058579</v>
      </c>
      <c r="K16" s="53">
        <f t="shared" si="2"/>
        <v>7.4538984815854512</v>
      </c>
      <c r="L16" s="18"/>
      <c r="N16" s="23" t="s">
        <v>5</v>
      </c>
      <c r="O16" s="34">
        <f>J15</f>
        <v>19.952801190273313</v>
      </c>
    </row>
    <row r="17" spans="1:15">
      <c r="A17" s="16"/>
      <c r="B17" s="11" t="s">
        <v>26</v>
      </c>
      <c r="C17" s="55">
        <v>50.374000000000002</v>
      </c>
      <c r="D17" s="55">
        <v>52.149333333333338</v>
      </c>
      <c r="E17" s="55">
        <v>52.74666666666667</v>
      </c>
      <c r="F17" s="55">
        <v>58.240666666666669</v>
      </c>
      <c r="G17" s="56">
        <v>43.191666666666663</v>
      </c>
      <c r="H17" s="28">
        <f t="shared" si="0"/>
        <v>-25.839333340964508</v>
      </c>
      <c r="I17" s="27">
        <f t="shared" si="5"/>
        <v>10.415824064711821</v>
      </c>
      <c r="J17" s="28">
        <f t="shared" si="1"/>
        <v>6.3271112873321531</v>
      </c>
      <c r="K17" s="27">
        <f t="shared" si="2"/>
        <v>8.2032227516633274</v>
      </c>
      <c r="L17" s="18"/>
      <c r="N17" s="23" t="s">
        <v>40</v>
      </c>
      <c r="O17" s="34">
        <f>100-O16</f>
        <v>80.047198809726694</v>
      </c>
    </row>
    <row r="18" spans="1:15">
      <c r="A18" s="16"/>
      <c r="B18" s="11" t="s">
        <v>27</v>
      </c>
      <c r="C18" s="25">
        <v>34.287666666666667</v>
      </c>
      <c r="D18" s="25">
        <v>31.494333333333334</v>
      </c>
      <c r="E18" s="25">
        <v>32.828333333333333</v>
      </c>
      <c r="F18" s="25">
        <v>30.006333333333334</v>
      </c>
      <c r="G18" s="26">
        <v>36.598333333333329</v>
      </c>
      <c r="H18" s="28">
        <f t="shared" si="0"/>
        <v>21.968695497617151</v>
      </c>
      <c r="I18" s="27">
        <f t="shared" si="5"/>
        <v>-8.596232928872416</v>
      </c>
      <c r="J18" s="28">
        <f t="shared" si="1"/>
        <v>5.3612593771378254</v>
      </c>
      <c r="K18" s="27">
        <f t="shared" si="2"/>
        <v>4.2264048538935057</v>
      </c>
      <c r="L18" s="18"/>
    </row>
    <row r="19" spans="1:15">
      <c r="A19" s="16"/>
      <c r="B19" s="11" t="s">
        <v>6</v>
      </c>
      <c r="C19" s="25">
        <v>20.695666666666668</v>
      </c>
      <c r="D19" s="25">
        <v>19.248666666666665</v>
      </c>
      <c r="E19" s="25">
        <v>16.972333333333331</v>
      </c>
      <c r="F19" s="25">
        <v>18.247</v>
      </c>
      <c r="G19" s="26">
        <v>17.976333333333333</v>
      </c>
      <c r="H19" s="28">
        <f t="shared" si="0"/>
        <v>-1.483348860999989</v>
      </c>
      <c r="I19" s="27">
        <f t="shared" si="5"/>
        <v>7.510261798613449</v>
      </c>
      <c r="J19" s="28">
        <f t="shared" si="1"/>
        <v>2.6333381023695597</v>
      </c>
      <c r="K19" s="27">
        <f t="shared" si="2"/>
        <v>2.5700977361110917</v>
      </c>
      <c r="L19" s="18"/>
    </row>
    <row r="20" spans="1:15">
      <c r="A20" s="16"/>
      <c r="B20" s="11" t="s">
        <v>21</v>
      </c>
      <c r="C20" s="25">
        <v>15.591666666666667</v>
      </c>
      <c r="D20" s="25">
        <v>16.290666666666667</v>
      </c>
      <c r="E20" s="25">
        <v>12.238999999999999</v>
      </c>
      <c r="F20" s="25">
        <v>16.417333333333332</v>
      </c>
      <c r="G20" s="26">
        <v>17.631666666666664</v>
      </c>
      <c r="H20" s="28">
        <f t="shared" si="0"/>
        <v>7.3966539429870748</v>
      </c>
      <c r="I20" s="27">
        <f t="shared" si="5"/>
        <v>34.139499414440166</v>
      </c>
      <c r="J20" s="28">
        <f t="shared" si="1"/>
        <v>2.5828481693492895</v>
      </c>
      <c r="K20" s="27">
        <f t="shared" si="2"/>
        <v>2.3123884053806743</v>
      </c>
      <c r="L20" s="18"/>
    </row>
    <row r="21" spans="1:15">
      <c r="A21" s="16"/>
      <c r="B21" s="11" t="s">
        <v>9</v>
      </c>
      <c r="C21" s="25">
        <v>10.649000000000001</v>
      </c>
      <c r="D21" s="25">
        <v>10.067</v>
      </c>
      <c r="E21" s="25">
        <v>10.138666666666666</v>
      </c>
      <c r="F21" s="25">
        <v>10.515333333333333</v>
      </c>
      <c r="G21" s="26">
        <v>10.779333333333334</v>
      </c>
      <c r="H21" s="28">
        <f t="shared" si="0"/>
        <v>2.5106194129208337</v>
      </c>
      <c r="I21" s="27">
        <f t="shared" si="5"/>
        <v>3.715149921094163</v>
      </c>
      <c r="J21" s="28">
        <f t="shared" si="1"/>
        <v>1.5790555648060751</v>
      </c>
      <c r="K21" s="27">
        <f t="shared" si="2"/>
        <v>1.4810891869596918</v>
      </c>
      <c r="L21" s="18"/>
    </row>
    <row r="22" spans="1:15">
      <c r="A22" s="16"/>
      <c r="B22" s="11" t="s">
        <v>22</v>
      </c>
      <c r="C22" s="25">
        <v>10.626333333333333</v>
      </c>
      <c r="D22" s="25">
        <v>12.849333333333334</v>
      </c>
      <c r="E22" s="25">
        <v>9.1726666666666663</v>
      </c>
      <c r="F22" s="25">
        <v>11.606999999999999</v>
      </c>
      <c r="G22" s="26">
        <v>9.8830000000000009</v>
      </c>
      <c r="H22" s="28">
        <f t="shared" si="0"/>
        <v>-14.853105884380103</v>
      </c>
      <c r="I22" s="27">
        <f t="shared" si="5"/>
        <v>26.538992659350246</v>
      </c>
      <c r="J22" s="28">
        <f t="shared" si="1"/>
        <v>1.4477524411198999</v>
      </c>
      <c r="K22" s="27">
        <f t="shared" si="2"/>
        <v>1.63485090278081</v>
      </c>
      <c r="L22" s="18"/>
    </row>
    <row r="23" spans="1:15">
      <c r="A23" s="16"/>
      <c r="B23" s="11" t="s">
        <v>24</v>
      </c>
      <c r="C23" s="25">
        <v>8.5436666666666667</v>
      </c>
      <c r="D23" s="25">
        <v>10.290999999999999</v>
      </c>
      <c r="E23" s="25">
        <v>8.9143333333333334</v>
      </c>
      <c r="F23" s="25">
        <v>8.3536666666666672</v>
      </c>
      <c r="G23" s="26">
        <v>8.4583333333333339</v>
      </c>
      <c r="H23" s="28">
        <f t="shared" si="0"/>
        <v>1.2529428195203751</v>
      </c>
      <c r="I23" s="27">
        <f t="shared" si="5"/>
        <v>-6.2894963167931746</v>
      </c>
      <c r="J23" s="28">
        <f t="shared" si="1"/>
        <v>1.2390542073397908</v>
      </c>
      <c r="K23" s="27">
        <f t="shared" si="2"/>
        <v>1.1766175145627606</v>
      </c>
      <c r="L23" s="18"/>
    </row>
    <row r="24" spans="1:15">
      <c r="A24" s="16"/>
      <c r="B24" s="11" t="s">
        <v>11</v>
      </c>
      <c r="C24" s="25">
        <v>7.748333333333334</v>
      </c>
      <c r="D24" s="25">
        <v>7.1739999999999995</v>
      </c>
      <c r="E24" s="25">
        <v>7.6769999999999996</v>
      </c>
      <c r="F24" s="25">
        <v>9.259666666666666</v>
      </c>
      <c r="G24" s="26">
        <v>8.0816666666666652</v>
      </c>
      <c r="H24" s="28">
        <f t="shared" si="0"/>
        <v>-12.721840239029492</v>
      </c>
      <c r="I24" s="27">
        <f t="shared" si="5"/>
        <v>20.615691893534805</v>
      </c>
      <c r="J24" s="28">
        <f t="shared" si="1"/>
        <v>1.1838766209636737</v>
      </c>
      <c r="K24" s="27">
        <f t="shared" si="2"/>
        <v>1.3042280011587295</v>
      </c>
      <c r="L24" s="18"/>
    </row>
    <row r="25" spans="1:15">
      <c r="A25" s="16"/>
      <c r="B25" s="11" t="s">
        <v>23</v>
      </c>
      <c r="C25" s="25">
        <v>7.1573333333333338</v>
      </c>
      <c r="D25" s="25">
        <v>8.6623333333333346</v>
      </c>
      <c r="E25" s="25">
        <v>8.2786666666666662</v>
      </c>
      <c r="F25" s="25">
        <v>8.3266666666666662</v>
      </c>
      <c r="G25" s="26">
        <v>6.9186666666666667</v>
      </c>
      <c r="H25" s="28">
        <f t="shared" si="0"/>
        <v>-16.909527622097677</v>
      </c>
      <c r="I25" s="27">
        <f t="shared" si="5"/>
        <v>0.57980351103237293</v>
      </c>
      <c r="J25" s="28">
        <f t="shared" si="1"/>
        <v>1.0135097193121063</v>
      </c>
      <c r="K25" s="27">
        <f t="shared" si="2"/>
        <v>1.1728145530416885</v>
      </c>
      <c r="L25" s="18"/>
    </row>
    <row r="26" spans="1:15">
      <c r="A26" s="16"/>
      <c r="B26" s="11" t="s">
        <v>8</v>
      </c>
      <c r="C26" s="25">
        <v>7.7866666666666662</v>
      </c>
      <c r="D26" s="25">
        <v>8.8249999999999993</v>
      </c>
      <c r="E26" s="25">
        <v>7.8356666666666657</v>
      </c>
      <c r="F26" s="25">
        <v>8.875</v>
      </c>
      <c r="G26" s="26">
        <v>6.6786666666666674</v>
      </c>
      <c r="H26" s="28">
        <f t="shared" si="0"/>
        <v>-24.747417840375576</v>
      </c>
      <c r="I26" s="27">
        <f t="shared" si="5"/>
        <v>13.26413408771856</v>
      </c>
      <c r="J26" s="28">
        <f t="shared" si="1"/>
        <v>0.97835231914325316</v>
      </c>
      <c r="K26" s="27">
        <f t="shared" si="2"/>
        <v>1.2500475370190134</v>
      </c>
      <c r="L26" s="18"/>
    </row>
    <row r="27" spans="1:15">
      <c r="A27" s="16"/>
      <c r="B27" s="11" t="s">
        <v>20</v>
      </c>
      <c r="C27" s="25">
        <v>5.6163333333333334</v>
      </c>
      <c r="D27" s="25">
        <v>4.4403333333333341</v>
      </c>
      <c r="E27" s="25">
        <v>4.16</v>
      </c>
      <c r="F27" s="25">
        <v>5.476</v>
      </c>
      <c r="G27" s="26">
        <v>5.7853333333333339</v>
      </c>
      <c r="H27" s="28">
        <f t="shared" si="0"/>
        <v>5.6488921353786248</v>
      </c>
      <c r="I27" s="27">
        <f t="shared" si="5"/>
        <v>31.634615384615383</v>
      </c>
      <c r="J27" s="28">
        <f t="shared" si="1"/>
        <v>0.84748866295918868</v>
      </c>
      <c r="K27" s="27">
        <f t="shared" si="2"/>
        <v>0.77129693664406962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83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6159.7176666666664</v>
      </c>
      <c r="D13" s="26">
        <v>6542.5396666666666</v>
      </c>
      <c r="E13" s="26">
        <v>7514.3319999999994</v>
      </c>
      <c r="F13" s="26">
        <v>7865.7743333333337</v>
      </c>
      <c r="G13" s="26">
        <v>8532.1726666666673</v>
      </c>
      <c r="H13" s="28">
        <f t="shared" ref="H13:H27" si="0">IF(OR(OR(G13=0,F13=0),G13=""),"",(G13/F13-1)*100)</f>
        <v>8.4721262661870522</v>
      </c>
      <c r="I13" s="27">
        <f>IF(OR(OR(G13=0,F13=0),F13=""),"",(F13/E13-1)*100)</f>
        <v>4.6769604182159474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3531.1279999999992</v>
      </c>
      <c r="D14" s="25">
        <f t="shared" ref="D14:G14" si="3">D13-SUM(D15:D27)</f>
        <v>3720.8270000000002</v>
      </c>
      <c r="E14" s="25">
        <f t="shared" si="3"/>
        <v>4269.5686666666661</v>
      </c>
      <c r="F14" s="25">
        <f t="shared" si="3"/>
        <v>4561.5349999999999</v>
      </c>
      <c r="G14" s="26">
        <f t="shared" si="3"/>
        <v>4953.4736666666668</v>
      </c>
      <c r="H14" s="54">
        <f t="shared" si="0"/>
        <v>8.5922538502207537</v>
      </c>
      <c r="I14" s="53">
        <f t="shared" ref="I14" si="4">IF(OR(OR(G14=0,F14=0),F14=""),"",(F14/E14-1)*100)</f>
        <v>6.8383098183376401</v>
      </c>
      <c r="J14" s="54">
        <f t="shared" si="1"/>
        <v>58.056416110972584</v>
      </c>
      <c r="K14" s="53">
        <f t="shared" si="2"/>
        <v>57.992192588964429</v>
      </c>
      <c r="L14" s="18"/>
    </row>
    <row r="15" spans="1:15">
      <c r="A15" s="16"/>
      <c r="B15" s="12" t="s">
        <v>5</v>
      </c>
      <c r="C15" s="109">
        <v>872.19333333333327</v>
      </c>
      <c r="D15" s="109">
        <v>879.16733333333332</v>
      </c>
      <c r="E15" s="109">
        <v>1078.1869999999999</v>
      </c>
      <c r="F15" s="109">
        <v>1128.5723333333333</v>
      </c>
      <c r="G15" s="109">
        <v>1272.44</v>
      </c>
      <c r="H15" s="50">
        <f t="shared" si="0"/>
        <v>12.747757712768081</v>
      </c>
      <c r="I15" s="36">
        <f>IF(OR(OR(G15=0,F15=0),F15=""),"",(F15/E15-1)*100)</f>
        <v>4.6731534820335874</v>
      </c>
      <c r="J15" s="50">
        <f t="shared" si="1"/>
        <v>14.913434710142997</v>
      </c>
      <c r="K15" s="36">
        <f t="shared" si="2"/>
        <v>14.347885986897749</v>
      </c>
      <c r="L15" s="18"/>
    </row>
    <row r="16" spans="1:15">
      <c r="A16" s="16"/>
      <c r="B16" s="11" t="s">
        <v>25</v>
      </c>
      <c r="C16" s="55">
        <v>365.42766666666665</v>
      </c>
      <c r="D16" s="55">
        <v>420.13933333333335</v>
      </c>
      <c r="E16" s="55">
        <v>499.85966666666667</v>
      </c>
      <c r="F16" s="55">
        <v>483.00833333333327</v>
      </c>
      <c r="G16" s="56">
        <v>535.23133333333328</v>
      </c>
      <c r="H16" s="54">
        <f t="shared" si="0"/>
        <v>10.812028777971406</v>
      </c>
      <c r="I16" s="53">
        <f t="shared" ref="I16:I27" si="5">IF(OR(OR(G16=0,F16=0),F16=""),"",(F16/E16-1)*100)</f>
        <v>-3.371212853740968</v>
      </c>
      <c r="J16" s="54">
        <f t="shared" si="1"/>
        <v>6.273095426495118</v>
      </c>
      <c r="K16" s="53">
        <f t="shared" si="2"/>
        <v>6.1406329862077991</v>
      </c>
      <c r="L16" s="18"/>
      <c r="N16" s="23" t="s">
        <v>5</v>
      </c>
      <c r="O16" s="34">
        <f>J15</f>
        <v>14.913434710142997</v>
      </c>
    </row>
    <row r="17" spans="1:15">
      <c r="A17" s="16"/>
      <c r="B17" s="11" t="s">
        <v>26</v>
      </c>
      <c r="C17" s="55">
        <v>317.20166666666665</v>
      </c>
      <c r="D17" s="55">
        <v>371.72399999999999</v>
      </c>
      <c r="E17" s="55">
        <v>426.99166666666662</v>
      </c>
      <c r="F17" s="55">
        <v>429.56700000000001</v>
      </c>
      <c r="G17" s="56">
        <v>444.71533333333332</v>
      </c>
      <c r="H17" s="28">
        <f t="shared" si="0"/>
        <v>3.5264192392183924</v>
      </c>
      <c r="I17" s="27">
        <f t="shared" si="5"/>
        <v>0.60313433127110461</v>
      </c>
      <c r="J17" s="28">
        <f t="shared" si="1"/>
        <v>5.2122167554196235</v>
      </c>
      <c r="K17" s="27">
        <f t="shared" si="2"/>
        <v>5.4612169354973021</v>
      </c>
      <c r="L17" s="18"/>
      <c r="N17" s="23" t="s">
        <v>40</v>
      </c>
      <c r="O17" s="34">
        <f>100-O16</f>
        <v>85.086565289857006</v>
      </c>
    </row>
    <row r="18" spans="1:15">
      <c r="A18" s="16"/>
      <c r="B18" s="11" t="s">
        <v>27</v>
      </c>
      <c r="C18" s="25">
        <v>307.30400000000003</v>
      </c>
      <c r="D18" s="25">
        <v>309.60033333333337</v>
      </c>
      <c r="E18" s="25">
        <v>301.596</v>
      </c>
      <c r="F18" s="25">
        <v>327.62966666666665</v>
      </c>
      <c r="G18" s="26">
        <v>333.947</v>
      </c>
      <c r="H18" s="28">
        <f t="shared" si="0"/>
        <v>1.9281933158271203</v>
      </c>
      <c r="I18" s="27">
        <f t="shared" si="5"/>
        <v>8.6319668253778801</v>
      </c>
      <c r="J18" s="28">
        <f t="shared" si="1"/>
        <v>3.9139737678382658</v>
      </c>
      <c r="K18" s="27">
        <f t="shared" si="2"/>
        <v>4.1652563725131024</v>
      </c>
      <c r="L18" s="18"/>
    </row>
    <row r="19" spans="1:15">
      <c r="A19" s="16"/>
      <c r="B19" s="11" t="s">
        <v>21</v>
      </c>
      <c r="C19" s="25">
        <v>133.31233333333333</v>
      </c>
      <c r="D19" s="25">
        <v>168.73333333333335</v>
      </c>
      <c r="E19" s="25">
        <v>192.89266666666666</v>
      </c>
      <c r="F19" s="25">
        <v>209.184</v>
      </c>
      <c r="G19" s="26">
        <v>233.44033333333331</v>
      </c>
      <c r="H19" s="28">
        <f t="shared" si="0"/>
        <v>11.595692468512553</v>
      </c>
      <c r="I19" s="27">
        <f t="shared" si="5"/>
        <v>8.4458023287562476</v>
      </c>
      <c r="J19" s="28">
        <f t="shared" si="1"/>
        <v>2.7360010451421553</v>
      </c>
      <c r="K19" s="27">
        <f t="shared" si="2"/>
        <v>2.6594203079730696</v>
      </c>
      <c r="L19" s="18"/>
    </row>
    <row r="20" spans="1:15">
      <c r="A20" s="16"/>
      <c r="B20" s="11" t="s">
        <v>6</v>
      </c>
      <c r="C20" s="25">
        <v>164.30700000000002</v>
      </c>
      <c r="D20" s="25">
        <v>173.28866666666667</v>
      </c>
      <c r="E20" s="25">
        <v>164.97666666666666</v>
      </c>
      <c r="F20" s="25">
        <v>163.98099999999999</v>
      </c>
      <c r="G20" s="26">
        <v>191.11699999999999</v>
      </c>
      <c r="H20" s="28">
        <f t="shared" si="0"/>
        <v>16.548258639720448</v>
      </c>
      <c r="I20" s="27">
        <f t="shared" si="5"/>
        <v>-0.6035196896530759</v>
      </c>
      <c r="J20" s="28">
        <f t="shared" si="1"/>
        <v>2.239957012903083</v>
      </c>
      <c r="K20" s="27">
        <f t="shared" si="2"/>
        <v>2.0847407140208234</v>
      </c>
      <c r="L20" s="18"/>
    </row>
    <row r="21" spans="1:15">
      <c r="A21" s="16"/>
      <c r="B21" s="11" t="s">
        <v>22</v>
      </c>
      <c r="C21" s="25">
        <v>112.925</v>
      </c>
      <c r="D21" s="25">
        <v>132.39366666666669</v>
      </c>
      <c r="E21" s="25">
        <v>192.68033333333335</v>
      </c>
      <c r="F21" s="25">
        <v>141.22066666666666</v>
      </c>
      <c r="G21" s="26">
        <v>142.99599999999998</v>
      </c>
      <c r="H21" s="28">
        <f t="shared" si="0"/>
        <v>1.2571342249245721</v>
      </c>
      <c r="I21" s="27">
        <f t="shared" si="5"/>
        <v>-26.707275089483286</v>
      </c>
      <c r="J21" s="28">
        <f t="shared" si="1"/>
        <v>1.6759623320640717</v>
      </c>
      <c r="K21" s="27">
        <f t="shared" si="2"/>
        <v>1.795381620194799</v>
      </c>
      <c r="L21" s="18"/>
    </row>
    <row r="22" spans="1:15">
      <c r="A22" s="16"/>
      <c r="B22" s="11" t="s">
        <v>8</v>
      </c>
      <c r="C22" s="25">
        <v>72.794333333333341</v>
      </c>
      <c r="D22" s="25">
        <v>73.695333333333323</v>
      </c>
      <c r="E22" s="25">
        <v>76.140666666666661</v>
      </c>
      <c r="F22" s="25">
        <v>84.523333333333326</v>
      </c>
      <c r="G22" s="26">
        <v>85.060333333333332</v>
      </c>
      <c r="H22" s="28">
        <f t="shared" si="0"/>
        <v>0.63532752297197348</v>
      </c>
      <c r="I22" s="27">
        <f t="shared" si="5"/>
        <v>11.009447426254916</v>
      </c>
      <c r="J22" s="28">
        <f t="shared" si="1"/>
        <v>0.99693638017483466</v>
      </c>
      <c r="K22" s="27">
        <f t="shared" si="2"/>
        <v>1.0745710435035363</v>
      </c>
      <c r="L22" s="18"/>
    </row>
    <row r="23" spans="1:15">
      <c r="A23" s="16"/>
      <c r="B23" s="11" t="s">
        <v>24</v>
      </c>
      <c r="C23" s="25">
        <v>72.463000000000008</v>
      </c>
      <c r="D23" s="25">
        <v>70.390333333333331</v>
      </c>
      <c r="E23" s="25">
        <v>78.697666666666663</v>
      </c>
      <c r="F23" s="25">
        <v>84.74</v>
      </c>
      <c r="G23" s="26">
        <v>81.563333333333333</v>
      </c>
      <c r="H23" s="28">
        <f t="shared" si="0"/>
        <v>-3.7487215797340823</v>
      </c>
      <c r="I23" s="27">
        <f t="shared" si="5"/>
        <v>7.6779065876582564</v>
      </c>
      <c r="J23" s="28">
        <f t="shared" si="1"/>
        <v>0.95595033668251284</v>
      </c>
      <c r="K23" s="27">
        <f t="shared" si="2"/>
        <v>1.0773255932463186</v>
      </c>
      <c r="L23" s="18"/>
    </row>
    <row r="24" spans="1:15">
      <c r="A24" s="16"/>
      <c r="B24" s="11" t="s">
        <v>20</v>
      </c>
      <c r="C24" s="25">
        <v>65.048000000000002</v>
      </c>
      <c r="D24" s="25">
        <v>65.016000000000005</v>
      </c>
      <c r="E24" s="25">
        <v>73.047333333333327</v>
      </c>
      <c r="F24" s="25">
        <v>76.508333333333326</v>
      </c>
      <c r="G24" s="26">
        <v>76.370666666666651</v>
      </c>
      <c r="H24" s="28">
        <f t="shared" si="0"/>
        <v>-0.179936826053817</v>
      </c>
      <c r="I24" s="27">
        <f t="shared" si="5"/>
        <v>4.73802374715937</v>
      </c>
      <c r="J24" s="28">
        <f t="shared" si="1"/>
        <v>0.89509049629328474</v>
      </c>
      <c r="K24" s="27">
        <f t="shared" si="2"/>
        <v>0.97267389186476771</v>
      </c>
      <c r="L24" s="18"/>
    </row>
    <row r="25" spans="1:15">
      <c r="A25" s="16"/>
      <c r="B25" s="11" t="s">
        <v>9</v>
      </c>
      <c r="C25" s="25">
        <v>48.499666666666663</v>
      </c>
      <c r="D25" s="25">
        <v>51.426333333333332</v>
      </c>
      <c r="E25" s="25">
        <v>57.856999999999999</v>
      </c>
      <c r="F25" s="25">
        <v>61.102666666666664</v>
      </c>
      <c r="G25" s="26">
        <v>66.908000000000001</v>
      </c>
      <c r="H25" s="28">
        <f t="shared" si="0"/>
        <v>9.5009492220743397</v>
      </c>
      <c r="I25" s="27">
        <f t="shared" si="5"/>
        <v>5.6098080900611302</v>
      </c>
      <c r="J25" s="28">
        <f t="shared" si="1"/>
        <v>0.78418478638383537</v>
      </c>
      <c r="K25" s="27">
        <f t="shared" si="2"/>
        <v>0.77681692961527871</v>
      </c>
      <c r="L25" s="18"/>
    </row>
    <row r="26" spans="1:15">
      <c r="A26" s="16"/>
      <c r="B26" s="11" t="s">
        <v>11</v>
      </c>
      <c r="C26" s="25">
        <v>50.25533333333334</v>
      </c>
      <c r="D26" s="25">
        <v>55.586999999999996</v>
      </c>
      <c r="E26" s="25">
        <v>56.790333333333336</v>
      </c>
      <c r="F26" s="25">
        <v>63.556666666666665</v>
      </c>
      <c r="G26" s="26">
        <v>65.086333333333329</v>
      </c>
      <c r="H26" s="28">
        <f t="shared" si="0"/>
        <v>2.4067761053128356</v>
      </c>
      <c r="I26" s="27">
        <f t="shared" si="5"/>
        <v>11.914586402615468</v>
      </c>
      <c r="J26" s="28">
        <f t="shared" si="1"/>
        <v>0.76283422612403751</v>
      </c>
      <c r="K26" s="27">
        <f t="shared" si="2"/>
        <v>0.80801538377891413</v>
      </c>
      <c r="L26" s="18"/>
    </row>
    <row r="27" spans="1:15">
      <c r="A27" s="16"/>
      <c r="B27" s="11" t="s">
        <v>23</v>
      </c>
      <c r="C27" s="25">
        <v>46.858333333333327</v>
      </c>
      <c r="D27" s="25">
        <v>50.551000000000009</v>
      </c>
      <c r="E27" s="25">
        <v>45.046333333333337</v>
      </c>
      <c r="F27" s="25">
        <v>50.645333333333326</v>
      </c>
      <c r="G27" s="26">
        <v>49.823333333333331</v>
      </c>
      <c r="H27" s="28">
        <f t="shared" si="0"/>
        <v>-1.6230518112889558</v>
      </c>
      <c r="I27" s="27">
        <f t="shared" si="5"/>
        <v>12.429424518458742</v>
      </c>
      <c r="J27" s="28">
        <f t="shared" si="1"/>
        <v>0.58394661336358322</v>
      </c>
      <c r="K27" s="27">
        <f t="shared" si="2"/>
        <v>0.64386964572210148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84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759.59766666666667</v>
      </c>
      <c r="D13" s="26">
        <v>850.64766666666674</v>
      </c>
      <c r="E13" s="26">
        <v>853.7</v>
      </c>
      <c r="F13" s="26">
        <v>915.43133333333333</v>
      </c>
      <c r="G13" s="26">
        <v>976.52733333333333</v>
      </c>
      <c r="H13" s="28">
        <f t="shared" ref="H13:H27" si="0">IF(OR(OR(G13=0,F13=0),G13=""),"",(G13/F13-1)*100)</f>
        <v>6.6740123235167204</v>
      </c>
      <c r="I13" s="27">
        <f>IF(OR(OR(G13=0,F13=0),F13=""),"",(F13/E13-1)*100)</f>
        <v>7.2310335402756554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425.4473333333334</v>
      </c>
      <c r="D14" s="25">
        <f t="shared" ref="D14:G14" si="3">D13-SUM(D15:D27)</f>
        <v>429.57433333333353</v>
      </c>
      <c r="E14" s="25">
        <f t="shared" si="3"/>
        <v>412.3776666666667</v>
      </c>
      <c r="F14" s="25">
        <f t="shared" si="3"/>
        <v>477.40433333333334</v>
      </c>
      <c r="G14" s="26">
        <f t="shared" si="3"/>
        <v>527.52333333333331</v>
      </c>
      <c r="H14" s="54">
        <f t="shared" si="0"/>
        <v>10.498228964546463</v>
      </c>
      <c r="I14" s="53">
        <f t="shared" ref="I14" si="4">IF(OR(OR(G14=0,F14=0),F14=""),"",(F14/E14-1)*100)</f>
        <v>15.768716863910349</v>
      </c>
      <c r="J14" s="54">
        <f t="shared" si="1"/>
        <v>54.020334641597337</v>
      </c>
      <c r="K14" s="53">
        <f t="shared" si="2"/>
        <v>52.150752978377412</v>
      </c>
      <c r="L14" s="18"/>
    </row>
    <row r="15" spans="1:15">
      <c r="A15" s="16"/>
      <c r="B15" s="12" t="s">
        <v>5</v>
      </c>
      <c r="C15" s="109">
        <v>134.17133333333334</v>
      </c>
      <c r="D15" s="109">
        <v>180.06466666666665</v>
      </c>
      <c r="E15" s="109">
        <v>199.22833333333335</v>
      </c>
      <c r="F15" s="109">
        <v>167.97933333333333</v>
      </c>
      <c r="G15" s="109">
        <v>168.34333333333333</v>
      </c>
      <c r="H15" s="50">
        <f t="shared" si="0"/>
        <v>0.216693323385031</v>
      </c>
      <c r="I15" s="36">
        <f>IF(OR(OR(G15=0,F15=0),F15=""),"",(F15/E15-1)*100)</f>
        <v>-15.685018027890951</v>
      </c>
      <c r="J15" s="50">
        <f t="shared" si="1"/>
        <v>17.238978120428104</v>
      </c>
      <c r="K15" s="36">
        <f t="shared" si="2"/>
        <v>18.349746968095914</v>
      </c>
      <c r="L15" s="18"/>
    </row>
    <row r="16" spans="1:15">
      <c r="A16" s="16"/>
      <c r="B16" s="11" t="s">
        <v>25</v>
      </c>
      <c r="C16" s="55">
        <v>54.950333333333333</v>
      </c>
      <c r="D16" s="55">
        <v>71.398333333333326</v>
      </c>
      <c r="E16" s="55">
        <v>60.212333333333333</v>
      </c>
      <c r="F16" s="55">
        <v>72.687333333333328</v>
      </c>
      <c r="G16" s="56">
        <v>91.068666666666672</v>
      </c>
      <c r="H16" s="54">
        <f t="shared" si="0"/>
        <v>25.288220781245705</v>
      </c>
      <c r="I16" s="53">
        <f t="shared" ref="I16:I27" si="5">IF(OR(OR(G16=0,F16=0),F16=""),"",(F16/E16-1)*100)</f>
        <v>20.718346739593763</v>
      </c>
      <c r="J16" s="54">
        <f t="shared" si="1"/>
        <v>9.325767293764093</v>
      </c>
      <c r="K16" s="53">
        <f t="shared" si="2"/>
        <v>7.9402278124629033</v>
      </c>
      <c r="L16" s="18"/>
      <c r="N16" s="23" t="s">
        <v>5</v>
      </c>
      <c r="O16" s="34">
        <f>J15</f>
        <v>17.238978120428104</v>
      </c>
    </row>
    <row r="17" spans="1:15">
      <c r="A17" s="16"/>
      <c r="B17" s="11" t="s">
        <v>26</v>
      </c>
      <c r="C17" s="55">
        <v>48.196333333333335</v>
      </c>
      <c r="D17" s="55">
        <v>48.829000000000001</v>
      </c>
      <c r="E17" s="55">
        <v>54.887333333333338</v>
      </c>
      <c r="F17" s="55">
        <v>46.322666666666663</v>
      </c>
      <c r="G17" s="56">
        <v>45.009666666666668</v>
      </c>
      <c r="H17" s="28">
        <f t="shared" si="0"/>
        <v>-2.8344654884577603</v>
      </c>
      <c r="I17" s="27">
        <f t="shared" si="5"/>
        <v>-15.604085945755564</v>
      </c>
      <c r="J17" s="28">
        <f t="shared" si="1"/>
        <v>4.6091558454414319</v>
      </c>
      <c r="K17" s="27">
        <f t="shared" si="2"/>
        <v>5.0602011292308831</v>
      </c>
      <c r="L17" s="18"/>
      <c r="N17" s="23" t="s">
        <v>40</v>
      </c>
      <c r="O17" s="34">
        <f>100-O16</f>
        <v>82.761021879571899</v>
      </c>
    </row>
    <row r="18" spans="1:15">
      <c r="A18" s="16"/>
      <c r="B18" s="11" t="s">
        <v>21</v>
      </c>
      <c r="C18" s="25">
        <v>14.714666666666668</v>
      </c>
      <c r="D18" s="25">
        <v>17.570999999999998</v>
      </c>
      <c r="E18" s="25">
        <v>24.543000000000003</v>
      </c>
      <c r="F18" s="25">
        <v>40.532666666666671</v>
      </c>
      <c r="G18" s="26">
        <v>40.971666666666664</v>
      </c>
      <c r="H18" s="28">
        <f t="shared" si="0"/>
        <v>1.0830770242931553</v>
      </c>
      <c r="I18" s="27">
        <f t="shared" si="5"/>
        <v>65.149601379891081</v>
      </c>
      <c r="J18" s="28">
        <f t="shared" si="1"/>
        <v>4.1956497548114369</v>
      </c>
      <c r="K18" s="27">
        <f t="shared" si="2"/>
        <v>4.4277124007844764</v>
      </c>
      <c r="L18" s="18"/>
    </row>
    <row r="19" spans="1:15">
      <c r="A19" s="16"/>
      <c r="B19" s="11" t="s">
        <v>27</v>
      </c>
      <c r="C19" s="25">
        <v>17.257999999999999</v>
      </c>
      <c r="D19" s="25">
        <v>19.690999999999999</v>
      </c>
      <c r="E19" s="25">
        <v>24.556333333333338</v>
      </c>
      <c r="F19" s="25">
        <v>25.202333333333332</v>
      </c>
      <c r="G19" s="26">
        <v>20.142666666666667</v>
      </c>
      <c r="H19" s="28">
        <f t="shared" si="0"/>
        <v>-20.076183422169901</v>
      </c>
      <c r="I19" s="27">
        <f t="shared" si="5"/>
        <v>2.6306859058762511</v>
      </c>
      <c r="J19" s="28">
        <f t="shared" si="1"/>
        <v>2.0626833452690523</v>
      </c>
      <c r="K19" s="27">
        <f t="shared" si="2"/>
        <v>2.7530555723458594</v>
      </c>
      <c r="L19" s="18"/>
    </row>
    <row r="20" spans="1:15">
      <c r="A20" s="16"/>
      <c r="B20" s="11" t="s">
        <v>22</v>
      </c>
      <c r="C20" s="25">
        <v>13.241333333333335</v>
      </c>
      <c r="D20" s="25">
        <v>19.000666666666664</v>
      </c>
      <c r="E20" s="25">
        <v>12.295333333333332</v>
      </c>
      <c r="F20" s="25">
        <v>18.734333333333336</v>
      </c>
      <c r="G20" s="26">
        <v>17.982333333333333</v>
      </c>
      <c r="H20" s="28">
        <f t="shared" si="0"/>
        <v>-4.0140206038823623</v>
      </c>
      <c r="I20" s="27">
        <f t="shared" si="5"/>
        <v>52.369462668763255</v>
      </c>
      <c r="J20" s="28">
        <f t="shared" si="1"/>
        <v>1.8414572454363798</v>
      </c>
      <c r="K20" s="27">
        <f t="shared" si="2"/>
        <v>2.0465033969414783</v>
      </c>
      <c r="L20" s="18"/>
    </row>
    <row r="21" spans="1:15">
      <c r="A21" s="16"/>
      <c r="B21" s="11" t="s">
        <v>20</v>
      </c>
      <c r="C21" s="25">
        <v>8.0173333333333332</v>
      </c>
      <c r="D21" s="25">
        <v>10.590333333333334</v>
      </c>
      <c r="E21" s="25">
        <v>11.444000000000001</v>
      </c>
      <c r="F21" s="25">
        <v>13.780333333333331</v>
      </c>
      <c r="G21" s="26">
        <v>13.887333333333336</v>
      </c>
      <c r="H21" s="28">
        <f t="shared" si="0"/>
        <v>0.77646888077214093</v>
      </c>
      <c r="I21" s="27">
        <f t="shared" si="5"/>
        <v>20.415355936152825</v>
      </c>
      <c r="J21" s="28">
        <f t="shared" si="1"/>
        <v>1.4221141446117571</v>
      </c>
      <c r="K21" s="27">
        <f t="shared" si="2"/>
        <v>1.5053377387854321</v>
      </c>
      <c r="L21" s="18"/>
    </row>
    <row r="22" spans="1:15">
      <c r="A22" s="16"/>
      <c r="B22" s="11" t="s">
        <v>8</v>
      </c>
      <c r="C22" s="25">
        <v>8.788666666666666</v>
      </c>
      <c r="D22" s="25">
        <v>13.467333333333334</v>
      </c>
      <c r="E22" s="25">
        <v>13.775</v>
      </c>
      <c r="F22" s="25">
        <v>10.868</v>
      </c>
      <c r="G22" s="26">
        <v>11.289666666666667</v>
      </c>
      <c r="H22" s="28">
        <f t="shared" si="0"/>
        <v>3.8798920377867807</v>
      </c>
      <c r="I22" s="27">
        <f t="shared" si="5"/>
        <v>-21.103448275862068</v>
      </c>
      <c r="J22" s="28">
        <f t="shared" si="1"/>
        <v>1.1561034987243914</v>
      </c>
      <c r="K22" s="27">
        <f t="shared" si="2"/>
        <v>1.1871999137747087</v>
      </c>
      <c r="L22" s="18"/>
    </row>
    <row r="23" spans="1:15">
      <c r="A23" s="16"/>
      <c r="B23" s="11" t="s">
        <v>24</v>
      </c>
      <c r="C23" s="25">
        <v>7.9483333333333333</v>
      </c>
      <c r="D23" s="25">
        <v>10.773666666666665</v>
      </c>
      <c r="E23" s="25">
        <v>11.346333333333334</v>
      </c>
      <c r="F23" s="25">
        <v>9.6143333333333327</v>
      </c>
      <c r="G23" s="26">
        <v>10.713666666666667</v>
      </c>
      <c r="H23" s="28">
        <f t="shared" si="0"/>
        <v>11.434316818638845</v>
      </c>
      <c r="I23" s="27">
        <f t="shared" si="5"/>
        <v>-15.264843268016104</v>
      </c>
      <c r="J23" s="28">
        <f t="shared" si="1"/>
        <v>1.0971189746523566</v>
      </c>
      <c r="K23" s="27">
        <f t="shared" si="2"/>
        <v>1.0502517210466178</v>
      </c>
      <c r="L23" s="18"/>
    </row>
    <row r="24" spans="1:15">
      <c r="A24" s="16"/>
      <c r="B24" s="11" t="s">
        <v>9</v>
      </c>
      <c r="C24" s="25">
        <v>7.4950000000000001</v>
      </c>
      <c r="D24" s="25">
        <v>8.4923333333333328</v>
      </c>
      <c r="E24" s="25">
        <v>8.6986666666666679</v>
      </c>
      <c r="F24" s="25">
        <v>8.3916666666666675</v>
      </c>
      <c r="G24" s="26">
        <v>8.322000000000001</v>
      </c>
      <c r="H24" s="28">
        <f t="shared" si="0"/>
        <v>-0.83018867924528061</v>
      </c>
      <c r="I24" s="27">
        <f t="shared" si="5"/>
        <v>-3.5292765174739449</v>
      </c>
      <c r="J24" s="28">
        <f t="shared" si="1"/>
        <v>0.85220348841575366</v>
      </c>
      <c r="K24" s="27">
        <f t="shared" si="2"/>
        <v>0.91668991011159051</v>
      </c>
      <c r="L24" s="18"/>
    </row>
    <row r="25" spans="1:15">
      <c r="A25" s="16"/>
      <c r="B25" s="11" t="s">
        <v>11</v>
      </c>
      <c r="C25" s="25">
        <v>9.5429999999999993</v>
      </c>
      <c r="D25" s="25">
        <v>9.4580000000000002</v>
      </c>
      <c r="E25" s="25">
        <v>8.44</v>
      </c>
      <c r="F25" s="25">
        <v>7.8120000000000003</v>
      </c>
      <c r="G25" s="26">
        <v>7.5803333333333347</v>
      </c>
      <c r="H25" s="28">
        <f t="shared" si="0"/>
        <v>-2.9655231268134408</v>
      </c>
      <c r="I25" s="27">
        <f t="shared" si="5"/>
        <v>-7.4407582938388561</v>
      </c>
      <c r="J25" s="28">
        <f t="shared" si="1"/>
        <v>0.77625408676050045</v>
      </c>
      <c r="K25" s="27">
        <f t="shared" si="2"/>
        <v>0.85336821185204492</v>
      </c>
      <c r="L25" s="18"/>
    </row>
    <row r="26" spans="1:15">
      <c r="A26" s="16"/>
      <c r="B26" s="11" t="s">
        <v>23</v>
      </c>
      <c r="C26" s="25">
        <v>5.5046666666666662</v>
      </c>
      <c r="D26" s="25">
        <v>5.7116666666666669</v>
      </c>
      <c r="E26" s="25">
        <v>6.7719999999999994</v>
      </c>
      <c r="F26" s="25">
        <v>8.6686666666666667</v>
      </c>
      <c r="G26" s="26">
        <v>6.9876666666666667</v>
      </c>
      <c r="H26" s="28">
        <f t="shared" si="0"/>
        <v>-19.39167884334384</v>
      </c>
      <c r="I26" s="27">
        <f t="shared" si="5"/>
        <v>28.00748178775352</v>
      </c>
      <c r="J26" s="28">
        <f t="shared" si="1"/>
        <v>0.71556283456138103</v>
      </c>
      <c r="K26" s="27">
        <f t="shared" si="2"/>
        <v>0.94694887000444961</v>
      </c>
      <c r="L26" s="18"/>
    </row>
    <row r="27" spans="1:15">
      <c r="A27" s="16"/>
      <c r="B27" s="11" t="s">
        <v>6</v>
      </c>
      <c r="C27" s="25">
        <v>4.3213333333333335</v>
      </c>
      <c r="D27" s="25">
        <v>6.0253333333333332</v>
      </c>
      <c r="E27" s="25">
        <v>5.1236666666666668</v>
      </c>
      <c r="F27" s="25">
        <v>7.4333333333333336</v>
      </c>
      <c r="G27" s="26">
        <v>6.7050000000000001</v>
      </c>
      <c r="H27" s="28">
        <f t="shared" si="0"/>
        <v>-9.7982062780269104</v>
      </c>
      <c r="I27" s="27">
        <f t="shared" si="5"/>
        <v>45.078394379025433</v>
      </c>
      <c r="J27" s="28">
        <f t="shared" si="1"/>
        <v>0.6866167255260307</v>
      </c>
      <c r="K27" s="27">
        <f t="shared" si="2"/>
        <v>0.81200337618623497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643.36500000000001</v>
      </c>
      <c r="D13" s="26">
        <v>720.36433333333332</v>
      </c>
      <c r="E13" s="26">
        <v>649.70899999999995</v>
      </c>
      <c r="F13" s="26">
        <v>862.83833333333325</v>
      </c>
      <c r="G13" s="26">
        <v>997.51866666666683</v>
      </c>
      <c r="H13" s="28">
        <f t="shared" ref="H13:H27" si="0">IF(OR(OR(G13=0,F13=0),G13=""),"",(G13/F13-1)*100)</f>
        <v>15.608988165029004</v>
      </c>
      <c r="I13" s="27">
        <f>IF(OR(OR(G13=0,F13=0),F13=""),"",(F13/E13-1)*100)</f>
        <v>32.803814220417649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463.255</v>
      </c>
      <c r="D14" s="25">
        <f t="shared" ref="D14:G14" si="3">D13-SUM(D15:D27)</f>
        <v>531.976</v>
      </c>
      <c r="E14" s="25">
        <f t="shared" si="3"/>
        <v>443.3893333333333</v>
      </c>
      <c r="F14" s="25">
        <f t="shared" si="3"/>
        <v>651.11133333333328</v>
      </c>
      <c r="G14" s="26">
        <f t="shared" si="3"/>
        <v>734.46866666666688</v>
      </c>
      <c r="H14" s="54">
        <f t="shared" si="0"/>
        <v>12.802316449721385</v>
      </c>
      <c r="I14" s="53">
        <f t="shared" ref="I14" si="4">IF(OR(OR(G14=0,F14=0),F14=""),"",(F14/E14-1)*100)</f>
        <v>46.848668739587772</v>
      </c>
      <c r="J14" s="54">
        <f t="shared" si="1"/>
        <v>73.62956616350705</v>
      </c>
      <c r="K14" s="53">
        <f t="shared" si="2"/>
        <v>75.461567732850682</v>
      </c>
      <c r="L14" s="18"/>
    </row>
    <row r="15" spans="1:15">
      <c r="A15" s="16"/>
      <c r="B15" s="12" t="s">
        <v>5</v>
      </c>
      <c r="C15" s="109">
        <v>57.347333333333346</v>
      </c>
      <c r="D15" s="109">
        <v>51.609333333333332</v>
      </c>
      <c r="E15" s="109">
        <v>56.121666666666663</v>
      </c>
      <c r="F15" s="109">
        <v>53.704333333333331</v>
      </c>
      <c r="G15" s="109">
        <v>94.396000000000001</v>
      </c>
      <c r="H15" s="50">
        <f t="shared" si="0"/>
        <v>75.769801319570746</v>
      </c>
      <c r="I15" s="36">
        <f>IF(OR(OR(G15=0,F15=0),F15=""),"",(F15/E15-1)*100)</f>
        <v>-4.3073085261188471</v>
      </c>
      <c r="J15" s="50">
        <f t="shared" si="1"/>
        <v>9.4630810584664058</v>
      </c>
      <c r="K15" s="36">
        <f t="shared" si="2"/>
        <v>6.2241478222069411</v>
      </c>
      <c r="L15" s="18"/>
    </row>
    <row r="16" spans="1:15">
      <c r="A16" s="16"/>
      <c r="B16" s="11" t="s">
        <v>26</v>
      </c>
      <c r="C16" s="55">
        <v>22.875</v>
      </c>
      <c r="D16" s="55">
        <v>21.472333333333335</v>
      </c>
      <c r="E16" s="55">
        <v>25.989000000000001</v>
      </c>
      <c r="F16" s="55">
        <v>27.602</v>
      </c>
      <c r="G16" s="56">
        <v>36.425666666666665</v>
      </c>
      <c r="H16" s="54">
        <f t="shared" si="0"/>
        <v>31.967490278482224</v>
      </c>
      <c r="I16" s="53">
        <f t="shared" ref="I16:I27" si="5">IF(OR(OR(G16=0,F16=0),F16=""),"",(F16/E16-1)*100)</f>
        <v>6.2064719689099324</v>
      </c>
      <c r="J16" s="54">
        <f t="shared" si="1"/>
        <v>3.6516275718816953</v>
      </c>
      <c r="K16" s="53">
        <f t="shared" si="2"/>
        <v>3.1989770196425371</v>
      </c>
      <c r="L16" s="18"/>
      <c r="N16" s="23" t="s">
        <v>5</v>
      </c>
      <c r="O16" s="34">
        <f>J15</f>
        <v>9.4630810584664058</v>
      </c>
    </row>
    <row r="17" spans="1:15">
      <c r="A17" s="16"/>
      <c r="B17" s="11" t="s">
        <v>27</v>
      </c>
      <c r="C17" s="55">
        <v>16.844999999999999</v>
      </c>
      <c r="D17" s="55">
        <v>12.069000000000001</v>
      </c>
      <c r="E17" s="55">
        <v>14.238</v>
      </c>
      <c r="F17" s="55">
        <v>16.948999999999998</v>
      </c>
      <c r="G17" s="56">
        <v>30.650333333333332</v>
      </c>
      <c r="H17" s="28">
        <f t="shared" si="0"/>
        <v>80.838594214014606</v>
      </c>
      <c r="I17" s="27">
        <f t="shared" si="5"/>
        <v>19.04059558926814</v>
      </c>
      <c r="J17" s="28">
        <f t="shared" si="1"/>
        <v>3.072657621110515</v>
      </c>
      <c r="K17" s="27">
        <f t="shared" si="2"/>
        <v>1.9643309001493132</v>
      </c>
      <c r="L17" s="18"/>
      <c r="N17" s="23" t="s">
        <v>40</v>
      </c>
      <c r="O17" s="34">
        <f>100-O16</f>
        <v>90.5369189415336</v>
      </c>
    </row>
    <row r="18" spans="1:15">
      <c r="A18" s="16"/>
      <c r="B18" s="11" t="s">
        <v>25</v>
      </c>
      <c r="C18" s="25">
        <v>18.158666666666665</v>
      </c>
      <c r="D18" s="25">
        <v>24.402000000000001</v>
      </c>
      <c r="E18" s="25">
        <v>30.199333333333332</v>
      </c>
      <c r="F18" s="25">
        <v>24.542000000000002</v>
      </c>
      <c r="G18" s="26">
        <v>30.625666666666671</v>
      </c>
      <c r="H18" s="28">
        <f t="shared" si="0"/>
        <v>24.788797435688494</v>
      </c>
      <c r="I18" s="27">
        <f t="shared" si="5"/>
        <v>-18.73330537097948</v>
      </c>
      <c r="J18" s="28">
        <f t="shared" si="1"/>
        <v>3.0701848185965441</v>
      </c>
      <c r="K18" s="27">
        <f t="shared" si="2"/>
        <v>2.8443335271381471</v>
      </c>
      <c r="L18" s="18"/>
    </row>
    <row r="19" spans="1:15">
      <c r="A19" s="16"/>
      <c r="B19" s="11" t="s">
        <v>21</v>
      </c>
      <c r="C19" s="25">
        <v>9.4026666666666667</v>
      </c>
      <c r="D19" s="25">
        <v>13.319333333333333</v>
      </c>
      <c r="E19" s="25">
        <v>16.942333333333334</v>
      </c>
      <c r="F19" s="25">
        <v>21.434666666666669</v>
      </c>
      <c r="G19" s="26">
        <v>14.689666666666668</v>
      </c>
      <c r="H19" s="28">
        <f t="shared" si="0"/>
        <v>-31.467715849713862</v>
      </c>
      <c r="I19" s="27">
        <f t="shared" si="5"/>
        <v>26.515434709898301</v>
      </c>
      <c r="J19" s="28">
        <f t="shared" si="1"/>
        <v>1.4726207295703069</v>
      </c>
      <c r="K19" s="27">
        <f t="shared" si="2"/>
        <v>2.4842042638346702</v>
      </c>
      <c r="L19" s="18"/>
    </row>
    <row r="20" spans="1:15">
      <c r="A20" s="16"/>
      <c r="B20" s="11" t="s">
        <v>20</v>
      </c>
      <c r="C20" s="25">
        <v>7.3276666666666666</v>
      </c>
      <c r="D20" s="25">
        <v>7.4743333333333331</v>
      </c>
      <c r="E20" s="25">
        <v>8.7816666666666663</v>
      </c>
      <c r="F20" s="25">
        <v>11.409333333333334</v>
      </c>
      <c r="G20" s="26">
        <v>9.8133333333333344</v>
      </c>
      <c r="H20" s="28">
        <f t="shared" si="0"/>
        <v>-13.988547388103312</v>
      </c>
      <c r="I20" s="27">
        <f t="shared" si="5"/>
        <v>29.922186373125847</v>
      </c>
      <c r="J20" s="28">
        <f t="shared" si="1"/>
        <v>0.9837744055583254</v>
      </c>
      <c r="K20" s="27">
        <f t="shared" si="2"/>
        <v>1.3223025557124453</v>
      </c>
      <c r="L20" s="18"/>
    </row>
    <row r="21" spans="1:15">
      <c r="A21" s="16"/>
      <c r="B21" s="11" t="s">
        <v>8</v>
      </c>
      <c r="C21" s="25">
        <v>11.290666666666667</v>
      </c>
      <c r="D21" s="25">
        <v>14.709333333333333</v>
      </c>
      <c r="E21" s="25">
        <v>13.641666666666666</v>
      </c>
      <c r="F21" s="25">
        <v>14.880333333333335</v>
      </c>
      <c r="G21" s="26">
        <v>8.8273333333333337</v>
      </c>
      <c r="H21" s="28">
        <f t="shared" si="0"/>
        <v>-40.677852198651465</v>
      </c>
      <c r="I21" s="27">
        <f t="shared" si="5"/>
        <v>9.0800244349419792</v>
      </c>
      <c r="J21" s="28">
        <f t="shared" si="1"/>
        <v>0.88492913749984947</v>
      </c>
      <c r="K21" s="27">
        <f t="shared" si="2"/>
        <v>1.724579536915954</v>
      </c>
      <c r="L21" s="18"/>
    </row>
    <row r="22" spans="1:15">
      <c r="A22" s="16"/>
      <c r="B22" s="11" t="s">
        <v>22</v>
      </c>
      <c r="C22" s="25">
        <v>8.9410000000000007</v>
      </c>
      <c r="D22" s="25">
        <v>13.308</v>
      </c>
      <c r="E22" s="25">
        <v>10.746666666666668</v>
      </c>
      <c r="F22" s="25">
        <v>9.2523333333333326</v>
      </c>
      <c r="G22" s="26">
        <v>7.5693333333333328</v>
      </c>
      <c r="H22" s="28">
        <f t="shared" si="0"/>
        <v>-18.190006124581181</v>
      </c>
      <c r="I22" s="27">
        <f t="shared" si="5"/>
        <v>-13.90508684863525</v>
      </c>
      <c r="J22" s="28">
        <f t="shared" si="1"/>
        <v>0.75881620928731142</v>
      </c>
      <c r="K22" s="27">
        <f t="shared" si="2"/>
        <v>1.072313662466704</v>
      </c>
      <c r="L22" s="18"/>
    </row>
    <row r="23" spans="1:15">
      <c r="A23" s="16"/>
      <c r="B23" s="11" t="s">
        <v>9</v>
      </c>
      <c r="C23" s="25">
        <v>4.4783333333333344</v>
      </c>
      <c r="D23" s="25">
        <v>7.5733333333333333</v>
      </c>
      <c r="E23" s="25">
        <v>9.7043333333333326</v>
      </c>
      <c r="F23" s="25">
        <v>9.5916666666666668</v>
      </c>
      <c r="G23" s="26">
        <v>7.4279999999999999</v>
      </c>
      <c r="H23" s="28">
        <f t="shared" si="0"/>
        <v>-22.557775847089488</v>
      </c>
      <c r="I23" s="27">
        <f t="shared" si="5"/>
        <v>-1.1609933706591469</v>
      </c>
      <c r="J23" s="28">
        <f t="shared" si="1"/>
        <v>0.74464771920725947</v>
      </c>
      <c r="K23" s="27">
        <f t="shared" si="2"/>
        <v>1.1116412305897398</v>
      </c>
      <c r="L23" s="18"/>
    </row>
    <row r="24" spans="1:15">
      <c r="A24" s="16"/>
      <c r="B24" s="11" t="s">
        <v>6</v>
      </c>
      <c r="C24" s="25">
        <v>5.6153333333333331</v>
      </c>
      <c r="D24" s="25">
        <v>7.24</v>
      </c>
      <c r="E24" s="25">
        <v>4.5516666666666667</v>
      </c>
      <c r="F24" s="25">
        <v>6.6239999999999997</v>
      </c>
      <c r="G24" s="26">
        <v>7.3623333333333347</v>
      </c>
      <c r="H24" s="28">
        <f t="shared" si="0"/>
        <v>11.146336553945279</v>
      </c>
      <c r="I24" s="27">
        <f t="shared" si="5"/>
        <v>45.52911021603807</v>
      </c>
      <c r="J24" s="28">
        <f t="shared" si="1"/>
        <v>0.73806471792006567</v>
      </c>
      <c r="K24" s="27">
        <f t="shared" si="2"/>
        <v>0.76769885436244334</v>
      </c>
      <c r="L24" s="18"/>
    </row>
    <row r="25" spans="1:15">
      <c r="A25" s="16"/>
      <c r="B25" s="11" t="s">
        <v>24</v>
      </c>
      <c r="C25" s="25">
        <v>7.3776666666666664</v>
      </c>
      <c r="D25" s="25">
        <v>7.4726666666666661</v>
      </c>
      <c r="E25" s="25">
        <v>8.8136666666666663</v>
      </c>
      <c r="F25" s="25">
        <v>7.1673333333333344</v>
      </c>
      <c r="G25" s="26">
        <v>6.4256666666666673</v>
      </c>
      <c r="H25" s="28">
        <f t="shared" si="0"/>
        <v>-10.347874616314767</v>
      </c>
      <c r="I25" s="27">
        <f t="shared" si="5"/>
        <v>-18.679323777466795</v>
      </c>
      <c r="J25" s="28">
        <f t="shared" si="1"/>
        <v>0.64416505488953257</v>
      </c>
      <c r="K25" s="27">
        <f t="shared" si="2"/>
        <v>0.83066932198577192</v>
      </c>
      <c r="L25" s="18"/>
    </row>
    <row r="26" spans="1:15">
      <c r="A26" s="16"/>
      <c r="B26" s="11" t="s">
        <v>11</v>
      </c>
      <c r="C26" s="25">
        <v>5.3589999999999991</v>
      </c>
      <c r="D26" s="25">
        <v>4.7266666666666666</v>
      </c>
      <c r="E26" s="25">
        <v>3.7936666666666667</v>
      </c>
      <c r="F26" s="25">
        <v>4.4883333333333333</v>
      </c>
      <c r="G26" s="26">
        <v>5.6453333333333333</v>
      </c>
      <c r="H26" s="28">
        <f t="shared" si="0"/>
        <v>25.777942814704801</v>
      </c>
      <c r="I26" s="27">
        <f t="shared" si="5"/>
        <v>18.311220455144529</v>
      </c>
      <c r="J26" s="28">
        <f t="shared" si="1"/>
        <v>0.56593761319754743</v>
      </c>
      <c r="K26" s="27">
        <f t="shared" si="2"/>
        <v>0.52018242119516411</v>
      </c>
      <c r="L26" s="18"/>
    </row>
    <row r="27" spans="1:15">
      <c r="A27" s="16"/>
      <c r="B27" s="11" t="s">
        <v>23</v>
      </c>
      <c r="C27" s="25">
        <v>5.0916666666666668</v>
      </c>
      <c r="D27" s="25">
        <v>3.0120000000000005</v>
      </c>
      <c r="E27" s="25">
        <v>2.7959999999999994</v>
      </c>
      <c r="F27" s="25">
        <v>4.0816666666666661</v>
      </c>
      <c r="G27" s="26">
        <v>3.1913333333333327</v>
      </c>
      <c r="H27" s="28">
        <f t="shared" si="0"/>
        <v>-21.812984891792574</v>
      </c>
      <c r="I27" s="27">
        <f t="shared" si="5"/>
        <v>45.98235574630425</v>
      </c>
      <c r="J27" s="28">
        <f t="shared" si="1"/>
        <v>0.31992717930758846</v>
      </c>
      <c r="K27" s="27">
        <f t="shared" si="2"/>
        <v>0.47305115094948263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64.338666666666668</v>
      </c>
      <c r="D13" s="26">
        <v>85.901333333333312</v>
      </c>
      <c r="E13" s="26">
        <v>67.879000000000005</v>
      </c>
      <c r="F13" s="26">
        <v>95.367999999999995</v>
      </c>
      <c r="G13" s="26">
        <v>92.858999999999995</v>
      </c>
      <c r="H13" s="28">
        <f t="shared" ref="H13:H27" si="0">IF(OR(OR(G13=0,F13=0),G13=""),"",(G13/F13-1)*100)</f>
        <v>-2.6308615049073114</v>
      </c>
      <c r="I13" s="27">
        <f>IF(OR(OR(G13=0,F13=0),F13=""),"",(F13/E13-1)*100)</f>
        <v>40.497060946684527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44.57500000000001</v>
      </c>
      <c r="D14" s="25">
        <f t="shared" ref="D14:F14" si="3">D13-SUM(D15:D27)</f>
        <v>59.883333333333312</v>
      </c>
      <c r="E14" s="25">
        <f t="shared" si="3"/>
        <v>53.134666666666675</v>
      </c>
      <c r="F14" s="25">
        <f t="shared" si="3"/>
        <v>75.727000000000004</v>
      </c>
      <c r="G14" s="26">
        <f>G13-SUM(G15:G27)</f>
        <v>71.160333333333327</v>
      </c>
      <c r="H14" s="54">
        <f t="shared" si="0"/>
        <v>-6.0304338831152382</v>
      </c>
      <c r="I14" s="53">
        <f t="shared" ref="I14" si="4">IF(OR(OR(G14=0,F14=0),F14=""),"",(F14/E14-1)*100)</f>
        <v>42.519008305939622</v>
      </c>
      <c r="J14" s="54">
        <f t="shared" si="1"/>
        <v>76.632672474755623</v>
      </c>
      <c r="K14" s="53">
        <f t="shared" si="2"/>
        <v>79.405041523362144</v>
      </c>
      <c r="L14" s="18"/>
    </row>
    <row r="15" spans="1:15">
      <c r="A15" s="16"/>
      <c r="B15" s="11" t="s">
        <v>26</v>
      </c>
      <c r="C15" s="25">
        <v>5.9936666666666669</v>
      </c>
      <c r="D15" s="25">
        <v>5.3880000000000008</v>
      </c>
      <c r="E15" s="25">
        <v>3.661</v>
      </c>
      <c r="F15" s="25">
        <v>5.9973333333333327</v>
      </c>
      <c r="G15" s="26">
        <v>8.1470000000000002</v>
      </c>
      <c r="H15" s="28">
        <f t="shared" si="0"/>
        <v>35.843708314806591</v>
      </c>
      <c r="I15" s="27">
        <f>IF(OR(OR(G15=0,F15=0),F15=""),"",(F15/E15-1)*100)</f>
        <v>63.816807793863227</v>
      </c>
      <c r="J15" s="28">
        <f t="shared" si="1"/>
        <v>8.7735168373555616</v>
      </c>
      <c r="K15" s="27">
        <f t="shared" si="2"/>
        <v>6.2886223191566701</v>
      </c>
      <c r="L15" s="18"/>
    </row>
    <row r="16" spans="1:15">
      <c r="A16" s="16"/>
      <c r="B16" s="12" t="s">
        <v>5</v>
      </c>
      <c r="C16" s="109">
        <v>3.8056666666666668</v>
      </c>
      <c r="D16" s="109">
        <v>6.2036666666666669</v>
      </c>
      <c r="E16" s="109">
        <v>3.8613333333333331</v>
      </c>
      <c r="F16" s="109">
        <v>2.5960000000000001</v>
      </c>
      <c r="G16" s="109">
        <v>5.3463333333333338</v>
      </c>
      <c r="H16" s="50">
        <f t="shared" si="0"/>
        <v>105.94504365690808</v>
      </c>
      <c r="I16" s="36">
        <f t="shared" ref="I16:I26" si="5">IF(OR(OR(G16=0,F16=0),F16=""),"",(F16/E16-1)*100)</f>
        <v>-32.769337016574575</v>
      </c>
      <c r="J16" s="50">
        <f t="shared" si="1"/>
        <v>5.7574745940978627</v>
      </c>
      <c r="K16" s="36">
        <f t="shared" si="2"/>
        <v>2.7220870732321116</v>
      </c>
      <c r="L16" s="18"/>
      <c r="N16" s="23" t="s">
        <v>5</v>
      </c>
      <c r="O16" s="34">
        <f>J16</f>
        <v>5.7574745940978627</v>
      </c>
    </row>
    <row r="17" spans="1:15">
      <c r="A17" s="16"/>
      <c r="B17" s="11" t="s">
        <v>25</v>
      </c>
      <c r="C17" s="55">
        <v>3.672333333333333</v>
      </c>
      <c r="D17" s="55">
        <v>5.2863333333333324</v>
      </c>
      <c r="E17" s="55">
        <v>3.297333333333333</v>
      </c>
      <c r="F17" s="55">
        <v>3.8719999999999999</v>
      </c>
      <c r="G17" s="56">
        <v>2.2040000000000002</v>
      </c>
      <c r="H17" s="28">
        <f t="shared" si="0"/>
        <v>-43.078512396694215</v>
      </c>
      <c r="I17" s="27">
        <f t="shared" si="5"/>
        <v>17.428224828143968</v>
      </c>
      <c r="J17" s="28">
        <f t="shared" si="1"/>
        <v>2.3734909917186275</v>
      </c>
      <c r="K17" s="27">
        <f t="shared" si="2"/>
        <v>4.0600620753292507</v>
      </c>
      <c r="L17" s="18"/>
      <c r="N17" s="23" t="s">
        <v>40</v>
      </c>
      <c r="O17" s="34">
        <f>100-O16</f>
        <v>94.242525405902143</v>
      </c>
    </row>
    <row r="18" spans="1:15">
      <c r="A18" s="16"/>
      <c r="B18" s="11" t="s">
        <v>27</v>
      </c>
      <c r="C18" s="25">
        <v>1.1340000000000001</v>
      </c>
      <c r="D18" s="25">
        <v>0.98899999999999988</v>
      </c>
      <c r="E18" s="25">
        <v>0.114</v>
      </c>
      <c r="F18" s="25">
        <v>0.99533333333333329</v>
      </c>
      <c r="G18" s="26">
        <v>1.5720000000000001</v>
      </c>
      <c r="H18" s="28">
        <f t="shared" si="0"/>
        <v>57.937039517749511</v>
      </c>
      <c r="I18" s="27">
        <f t="shared" si="5"/>
        <v>773.09941520467828</v>
      </c>
      <c r="J18" s="28">
        <f t="shared" si="1"/>
        <v>1.6928892191386942</v>
      </c>
      <c r="K18" s="27">
        <f t="shared" si="2"/>
        <v>1.0436764253558146</v>
      </c>
      <c r="L18" s="18"/>
    </row>
    <row r="19" spans="1:15">
      <c r="A19" s="16"/>
      <c r="B19" s="11" t="s">
        <v>22</v>
      </c>
      <c r="C19" s="25">
        <v>1.1116666666666666</v>
      </c>
      <c r="D19" s="25">
        <v>1.3776666666666666</v>
      </c>
      <c r="E19" s="25">
        <v>0.91700000000000015</v>
      </c>
      <c r="F19" s="25">
        <v>0.82799999999999996</v>
      </c>
      <c r="G19" s="26">
        <v>0.83299999999999985</v>
      </c>
      <c r="H19" s="28">
        <f t="shared" si="0"/>
        <v>0.60386473429949739</v>
      </c>
      <c r="I19" s="27">
        <f t="shared" si="5"/>
        <v>-9.7055616139585794</v>
      </c>
      <c r="J19" s="28">
        <f t="shared" si="1"/>
        <v>0.89705898189728506</v>
      </c>
      <c r="K19" s="27">
        <f t="shared" si="2"/>
        <v>0.86821575371193693</v>
      </c>
      <c r="L19" s="18"/>
    </row>
    <row r="20" spans="1:15">
      <c r="A20" s="16"/>
      <c r="B20" s="11" t="s">
        <v>24</v>
      </c>
      <c r="C20" s="25">
        <v>0.28699999999999998</v>
      </c>
      <c r="D20" s="25">
        <v>0.57433333333333325</v>
      </c>
      <c r="E20" s="25">
        <v>0.622</v>
      </c>
      <c r="F20" s="25">
        <v>0.56366666666666665</v>
      </c>
      <c r="G20" s="26">
        <v>0.71966666666666657</v>
      </c>
      <c r="H20" s="28">
        <f t="shared" si="0"/>
        <v>27.675931401537547</v>
      </c>
      <c r="I20" s="27">
        <f t="shared" si="5"/>
        <v>-9.3783494105037501</v>
      </c>
      <c r="J20" s="28">
        <f t="shared" si="1"/>
        <v>0.77501014082282449</v>
      </c>
      <c r="K20" s="27">
        <f t="shared" si="2"/>
        <v>0.59104381623465596</v>
      </c>
      <c r="L20" s="18"/>
    </row>
    <row r="21" spans="1:15">
      <c r="A21" s="16"/>
      <c r="B21" s="11" t="s">
        <v>21</v>
      </c>
      <c r="C21" s="25">
        <v>0.83700000000000008</v>
      </c>
      <c r="D21" s="25">
        <v>0.86799999999999999</v>
      </c>
      <c r="E21" s="25">
        <v>0.30133333333333334</v>
      </c>
      <c r="F21" s="25">
        <v>1.103</v>
      </c>
      <c r="G21" s="26">
        <v>0.68466666666666665</v>
      </c>
      <c r="H21" s="28">
        <f t="shared" si="0"/>
        <v>-37.926866122695678</v>
      </c>
      <c r="I21" s="27">
        <f t="shared" si="5"/>
        <v>266.03982300884951</v>
      </c>
      <c r="J21" s="28">
        <f t="shared" si="1"/>
        <v>0.73731858696159414</v>
      </c>
      <c r="K21" s="27">
        <f t="shared" si="2"/>
        <v>1.1565724351983895</v>
      </c>
      <c r="L21" s="18"/>
    </row>
    <row r="22" spans="1:15">
      <c r="A22" s="16"/>
      <c r="B22" s="11" t="s">
        <v>8</v>
      </c>
      <c r="C22" s="25">
        <v>1.5129999999999999</v>
      </c>
      <c r="D22" s="25">
        <v>2.8763333333333336</v>
      </c>
      <c r="E22" s="25">
        <v>0.81366666666666665</v>
      </c>
      <c r="F22" s="25">
        <v>1.6326666666666665</v>
      </c>
      <c r="G22" s="26">
        <v>0.5056666666666666</v>
      </c>
      <c r="H22" s="28">
        <f t="shared" si="0"/>
        <v>-69.028174765210295</v>
      </c>
      <c r="I22" s="27">
        <f t="shared" si="5"/>
        <v>100.65546907005323</v>
      </c>
      <c r="J22" s="28">
        <f t="shared" si="1"/>
        <v>0.54455321149987257</v>
      </c>
      <c r="K22" s="27">
        <f t="shared" si="2"/>
        <v>1.7119648799038112</v>
      </c>
      <c r="L22" s="18"/>
    </row>
    <row r="23" spans="1:15">
      <c r="A23" s="16"/>
      <c r="B23" s="11" t="s">
        <v>9</v>
      </c>
      <c r="C23" s="25">
        <v>0.23133333333333336</v>
      </c>
      <c r="D23" s="25">
        <v>0.6206666666666667</v>
      </c>
      <c r="E23" s="25">
        <v>0.46433333333333326</v>
      </c>
      <c r="F23" s="25">
        <v>0.45166666666666666</v>
      </c>
      <c r="G23" s="26">
        <v>0.43599999999999994</v>
      </c>
      <c r="H23" s="28">
        <f t="shared" si="0"/>
        <v>-3.468634686346872</v>
      </c>
      <c r="I23" s="27">
        <f t="shared" si="5"/>
        <v>-2.7279253409906556</v>
      </c>
      <c r="J23" s="28">
        <f t="shared" si="1"/>
        <v>0.46952907095704238</v>
      </c>
      <c r="K23" s="27">
        <f t="shared" si="2"/>
        <v>0.47360400413835535</v>
      </c>
      <c r="L23" s="18"/>
    </row>
    <row r="24" spans="1:15">
      <c r="A24" s="16"/>
      <c r="B24" s="11" t="s">
        <v>23</v>
      </c>
      <c r="C24" s="25">
        <v>7.166666666666667E-2</v>
      </c>
      <c r="D24" s="25">
        <v>0.33133333333333331</v>
      </c>
      <c r="E24" s="25">
        <v>0.21333333333333335</v>
      </c>
      <c r="F24" s="25">
        <v>0.498</v>
      </c>
      <c r="G24" s="26">
        <v>0.36733333333333329</v>
      </c>
      <c r="H24" s="28">
        <f t="shared" si="0"/>
        <v>-26.238286479250338</v>
      </c>
      <c r="I24" s="27">
        <f t="shared" si="5"/>
        <v>133.43749999999997</v>
      </c>
      <c r="J24" s="28">
        <f t="shared" si="1"/>
        <v>0.39558183195310448</v>
      </c>
      <c r="K24" s="27">
        <f t="shared" si="2"/>
        <v>0.52218773592819401</v>
      </c>
      <c r="L24" s="18"/>
    </row>
    <row r="25" spans="1:15">
      <c r="A25" s="16"/>
      <c r="B25" s="11" t="s">
        <v>20</v>
      </c>
      <c r="C25" s="25">
        <v>0.41933333333333334</v>
      </c>
      <c r="D25" s="25">
        <v>0.59333333333333327</v>
      </c>
      <c r="E25" s="25">
        <v>0.26666666666666666</v>
      </c>
      <c r="F25" s="25">
        <v>0.52366666666666672</v>
      </c>
      <c r="G25" s="26">
        <v>0.32733333333333331</v>
      </c>
      <c r="H25" s="28">
        <f t="shared" si="0"/>
        <v>-37.492043284532159</v>
      </c>
      <c r="I25" s="27">
        <f t="shared" si="5"/>
        <v>96.375000000000028</v>
      </c>
      <c r="J25" s="28">
        <f t="shared" si="1"/>
        <v>0.3525057703974126</v>
      </c>
      <c r="K25" s="27">
        <f t="shared" si="2"/>
        <v>0.54910102620026291</v>
      </c>
      <c r="L25" s="18"/>
    </row>
    <row r="26" spans="1:15">
      <c r="A26" s="16"/>
      <c r="B26" s="11" t="s">
        <v>11</v>
      </c>
      <c r="C26" s="25">
        <v>0.38533333333333336</v>
      </c>
      <c r="D26" s="25">
        <v>0.48399999999999999</v>
      </c>
      <c r="E26" s="25">
        <v>0.10533333333333333</v>
      </c>
      <c r="F26" s="25">
        <v>8.666666666666667E-2</v>
      </c>
      <c r="G26" s="26">
        <v>0.32700000000000001</v>
      </c>
      <c r="H26" s="28">
        <f t="shared" si="0"/>
        <v>277.30769230769232</v>
      </c>
      <c r="I26" s="27">
        <f t="shared" si="5"/>
        <v>-17.721518987341767</v>
      </c>
      <c r="J26" s="28">
        <f t="shared" si="1"/>
        <v>0.35214680321778186</v>
      </c>
      <c r="K26" s="27">
        <f t="shared" si="2"/>
        <v>9.0876045074518366E-2</v>
      </c>
      <c r="L26" s="18"/>
    </row>
    <row r="27" spans="1:15">
      <c r="A27" s="16"/>
      <c r="B27" s="11" t="s">
        <v>6</v>
      </c>
      <c r="C27" s="25">
        <v>0.30166666666666669</v>
      </c>
      <c r="D27" s="25">
        <v>0.42533333333333334</v>
      </c>
      <c r="E27" s="25">
        <v>0.107</v>
      </c>
      <c r="F27" s="25">
        <v>0.49299999999999994</v>
      </c>
      <c r="G27" s="26">
        <v>0.22866666666666666</v>
      </c>
      <c r="H27" s="28">
        <f t="shared" si="0"/>
        <v>-53.617308992562542</v>
      </c>
      <c r="I27" s="27"/>
      <c r="J27" s="28">
        <f t="shared" si="1"/>
        <v>0.2462514852267057</v>
      </c>
      <c r="K27" s="27">
        <f t="shared" si="2"/>
        <v>0.51694488717389475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87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1051.5493333333334</v>
      </c>
      <c r="D13" s="26">
        <v>912.22500000000002</v>
      </c>
      <c r="E13" s="26">
        <v>784.42099999999994</v>
      </c>
      <c r="F13" s="26">
        <v>914.80499999999995</v>
      </c>
      <c r="G13" s="26">
        <v>903.26733333333334</v>
      </c>
      <c r="H13" s="28">
        <f t="shared" ref="H13:H25" si="0">IF(OR(OR(G13=0,F13=0),G13=""),"",(G13/F13-1)*100)</f>
        <v>-1.2612159604141415</v>
      </c>
      <c r="I13" s="27">
        <f>IF(OR(OR(G13=0,F13=0),F13=""),"",(F13/E13-1)*100)</f>
        <v>16.621686568819548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1041.8110000000001</v>
      </c>
      <c r="D14" s="25">
        <f t="shared" ref="D14:G14" si="3">D13-SUM(D15:D27)</f>
        <v>905.48900000000003</v>
      </c>
      <c r="E14" s="25">
        <f t="shared" si="3"/>
        <v>775.11752733333321</v>
      </c>
      <c r="F14" s="25">
        <f t="shared" si="3"/>
        <v>905.83266666666657</v>
      </c>
      <c r="G14" s="26">
        <f t="shared" si="3"/>
        <v>892.23966666666672</v>
      </c>
      <c r="H14" s="54">
        <f t="shared" si="0"/>
        <v>-1.5006082801164777</v>
      </c>
      <c r="I14" s="53">
        <f t="shared" ref="I14" si="4">IF(OR(OR(G14=0,F14=0),F14=""),"",(F14/E14-1)*100)</f>
        <v>16.863912209937727</v>
      </c>
      <c r="J14" s="54">
        <f t="shared" si="1"/>
        <v>98.779135892585515</v>
      </c>
      <c r="K14" s="53">
        <f t="shared" si="2"/>
        <v>99.019208100815646</v>
      </c>
      <c r="L14" s="18"/>
    </row>
    <row r="15" spans="1:15">
      <c r="A15" s="16"/>
      <c r="B15" s="11" t="s">
        <v>24</v>
      </c>
      <c r="C15" s="25">
        <v>1.7789999999999999</v>
      </c>
      <c r="D15" s="25">
        <v>1.9136666666666666</v>
      </c>
      <c r="E15" s="25">
        <v>1.054</v>
      </c>
      <c r="F15" s="25">
        <v>2.4786666666666668</v>
      </c>
      <c r="G15" s="26">
        <v>3.3456666666666668</v>
      </c>
      <c r="H15" s="28">
        <f t="shared" si="0"/>
        <v>34.978483055406137</v>
      </c>
      <c r="I15" s="27">
        <f>IF(OR(OR(G15=0,F15=0),F15=""),"",(F15/E15-1)*100)</f>
        <v>135.16761543327007</v>
      </c>
      <c r="J15" s="28">
        <f t="shared" si="1"/>
        <v>0.37039606583802065</v>
      </c>
      <c r="K15" s="27">
        <f t="shared" si="2"/>
        <v>0.27095027537744842</v>
      </c>
      <c r="L15" s="18"/>
    </row>
    <row r="16" spans="1:15">
      <c r="A16" s="16"/>
      <c r="B16" s="12" t="s">
        <v>5</v>
      </c>
      <c r="C16" s="109">
        <v>1.333</v>
      </c>
      <c r="D16" s="109">
        <v>0.8676666666666667</v>
      </c>
      <c r="E16" s="109">
        <v>2.5816666666666666</v>
      </c>
      <c r="F16" s="109">
        <v>0</v>
      </c>
      <c r="G16" s="109">
        <v>2.7556666666666665</v>
      </c>
      <c r="H16" s="50" t="str">
        <f t="shared" si="0"/>
        <v/>
      </c>
      <c r="I16" s="50" t="str">
        <f t="shared" ref="I16:I25" si="5">IF(OR(OR(G16=0,F16=0),F16=""),"",(F16/E16-1)*100)</f>
        <v/>
      </c>
      <c r="J16" s="50">
        <f t="shared" si="1"/>
        <v>0.30507764035896345</v>
      </c>
      <c r="K16" s="50" t="str">
        <f t="shared" si="2"/>
        <v/>
      </c>
      <c r="L16" s="18"/>
      <c r="N16" s="23" t="s">
        <v>5</v>
      </c>
      <c r="O16" s="175">
        <f>+J16</f>
        <v>0.30507764035896345</v>
      </c>
    </row>
    <row r="17" spans="1:15">
      <c r="A17" s="16"/>
      <c r="B17" s="11" t="s">
        <v>23</v>
      </c>
      <c r="C17" s="25">
        <v>0.89533333333333331</v>
      </c>
      <c r="D17" s="25">
        <v>0.6386666666666666</v>
      </c>
      <c r="E17" s="25">
        <v>0.41499999999999998</v>
      </c>
      <c r="F17" s="25">
        <v>0.54666666666666675</v>
      </c>
      <c r="G17" s="26">
        <v>1.4513333333333334</v>
      </c>
      <c r="H17" s="28">
        <f t="shared" si="0"/>
        <v>165.48780487804873</v>
      </c>
      <c r="I17" s="27">
        <f t="shared" si="5"/>
        <v>31.726907630522106</v>
      </c>
      <c r="J17" s="28">
        <f t="shared" si="1"/>
        <v>0.16067594606543209</v>
      </c>
      <c r="K17" s="27">
        <f t="shared" si="2"/>
        <v>5.9757726145644889E-2</v>
      </c>
      <c r="L17" s="18"/>
      <c r="N17" s="23" t="s">
        <v>40</v>
      </c>
      <c r="O17" s="175">
        <f>+J14</f>
        <v>98.779135892585515</v>
      </c>
    </row>
    <row r="18" spans="1:15">
      <c r="A18" s="16"/>
      <c r="B18" s="11" t="s">
        <v>22</v>
      </c>
      <c r="C18" s="55">
        <v>0.54466666666666663</v>
      </c>
      <c r="D18" s="55">
        <v>0.30733333333333335</v>
      </c>
      <c r="E18" s="55">
        <v>0.66433333333333333</v>
      </c>
      <c r="F18" s="55">
        <v>0.502</v>
      </c>
      <c r="G18" s="56">
        <v>0.88500000000000001</v>
      </c>
      <c r="H18" s="54">
        <f t="shared" si="0"/>
        <v>76.294820717131472</v>
      </c>
      <c r="I18" s="53">
        <f t="shared" si="5"/>
        <v>-24.43552433517311</v>
      </c>
      <c r="J18" s="54">
        <f t="shared" si="1"/>
        <v>9.7977638218585711E-2</v>
      </c>
      <c r="K18" s="53">
        <f t="shared" si="2"/>
        <v>5.4875082667890977E-2</v>
      </c>
      <c r="L18" s="18"/>
    </row>
    <row r="19" spans="1:15">
      <c r="A19" s="16"/>
      <c r="B19" s="11" t="s">
        <v>8</v>
      </c>
      <c r="C19" s="25">
        <v>0.7406666666666667</v>
      </c>
      <c r="D19" s="25">
        <v>0.69700000000000006</v>
      </c>
      <c r="E19" s="25">
        <v>1.2816666666666665</v>
      </c>
      <c r="F19" s="25">
        <v>1.4260000000000002</v>
      </c>
      <c r="G19" s="26">
        <v>0.84933333333333338</v>
      </c>
      <c r="H19" s="28">
        <f t="shared" si="0"/>
        <v>-40.439457690509585</v>
      </c>
      <c r="I19" s="27">
        <f t="shared" si="5"/>
        <v>11.261378413524081</v>
      </c>
      <c r="J19" s="28">
        <f t="shared" si="1"/>
        <v>9.4029010237648369E-2</v>
      </c>
      <c r="K19" s="27">
        <f t="shared" si="2"/>
        <v>0.15588021490918832</v>
      </c>
      <c r="L19" s="18"/>
    </row>
    <row r="20" spans="1:15">
      <c r="A20" s="16"/>
      <c r="B20" s="11" t="s">
        <v>26</v>
      </c>
      <c r="C20" s="25">
        <v>0.91900000000000004</v>
      </c>
      <c r="D20" s="25">
        <v>0.6113333333333334</v>
      </c>
      <c r="E20" s="25">
        <v>1.922666666666667</v>
      </c>
      <c r="F20" s="25">
        <v>0.68033333333333335</v>
      </c>
      <c r="G20" s="26">
        <v>0.56533333333333335</v>
      </c>
      <c r="H20" s="28">
        <f t="shared" si="0"/>
        <v>-16.90347868691817</v>
      </c>
      <c r="I20" s="27">
        <f t="shared" si="5"/>
        <v>-64.615117891816936</v>
      </c>
      <c r="J20" s="28">
        <f t="shared" si="1"/>
        <v>6.2587598651119167E-2</v>
      </c>
      <c r="K20" s="27">
        <f t="shared" si="2"/>
        <v>7.4369218941012935E-2</v>
      </c>
      <c r="L20" s="18"/>
    </row>
    <row r="21" spans="1:15">
      <c r="A21" s="16"/>
      <c r="B21" s="11" t="s">
        <v>20</v>
      </c>
      <c r="C21" s="25">
        <v>0.89433333333333331</v>
      </c>
      <c r="D21" s="25">
        <v>0.18666666666666668</v>
      </c>
      <c r="E21" s="25">
        <v>0.64466666666666672</v>
      </c>
      <c r="F21" s="25">
        <v>0.82400000000000018</v>
      </c>
      <c r="G21" s="26">
        <v>0.54833333333333323</v>
      </c>
      <c r="H21" s="28">
        <f t="shared" si="0"/>
        <v>-33.454692556634335</v>
      </c>
      <c r="I21" s="27"/>
      <c r="J21" s="28">
        <f t="shared" si="1"/>
        <v>6.0705542323756481E-2</v>
      </c>
      <c r="K21" s="27">
        <f t="shared" si="2"/>
        <v>9.0073840873191577E-2</v>
      </c>
      <c r="L21" s="18"/>
    </row>
    <row r="22" spans="1:15">
      <c r="A22" s="16"/>
      <c r="B22" s="11" t="s">
        <v>21</v>
      </c>
      <c r="C22" s="25">
        <v>1.226</v>
      </c>
      <c r="D22" s="25">
        <v>0.29366666666666669</v>
      </c>
      <c r="E22" s="25">
        <v>0.4664726666666667</v>
      </c>
      <c r="F22" s="25">
        <v>1.1396666666666666</v>
      </c>
      <c r="G22" s="26">
        <v>0.4373333333333333</v>
      </c>
      <c r="H22" s="28">
        <f t="shared" si="0"/>
        <v>-61.626206493126645</v>
      </c>
      <c r="I22" s="27">
        <f t="shared" si="5"/>
        <v>144.31585130389917</v>
      </c>
      <c r="J22" s="28">
        <f t="shared" si="1"/>
        <v>4.8416821598035571E-2</v>
      </c>
      <c r="K22" s="27">
        <f t="shared" si="2"/>
        <v>0.12458028395851212</v>
      </c>
      <c r="L22" s="18"/>
    </row>
    <row r="23" spans="1:15">
      <c r="A23" s="16"/>
      <c r="B23" s="11" t="s">
        <v>9</v>
      </c>
      <c r="C23" s="25">
        <v>0.12866666666666668</v>
      </c>
      <c r="D23" s="25">
        <v>0.26966666666666667</v>
      </c>
      <c r="E23" s="25">
        <v>0.218</v>
      </c>
      <c r="F23" s="25">
        <v>0.437</v>
      </c>
      <c r="G23" s="26">
        <v>0.14133333333333334</v>
      </c>
      <c r="H23" s="28">
        <f t="shared" si="0"/>
        <v>-67.658276125095341</v>
      </c>
      <c r="I23" s="27">
        <f t="shared" si="5"/>
        <v>100.45871559633026</v>
      </c>
      <c r="J23" s="28">
        <f t="shared" si="1"/>
        <v>1.5646899662779792E-2</v>
      </c>
      <c r="K23" s="27">
        <f t="shared" si="2"/>
        <v>4.7769743278622226E-2</v>
      </c>
      <c r="L23" s="18"/>
    </row>
    <row r="24" spans="1:15">
      <c r="A24" s="16"/>
      <c r="B24" s="11" t="s">
        <v>11</v>
      </c>
      <c r="C24" s="25">
        <v>0.15233333333333335</v>
      </c>
      <c r="D24" s="25">
        <v>0.18133333333333335</v>
      </c>
      <c r="E24" s="25">
        <v>5.5E-2</v>
      </c>
      <c r="F24" s="25">
        <v>0.19666666666666666</v>
      </c>
      <c r="G24" s="26">
        <v>4.8333333333333332E-2</v>
      </c>
      <c r="H24" s="28">
        <f t="shared" si="0"/>
        <v>-75.423728813559322</v>
      </c>
      <c r="I24" s="27">
        <f t="shared" si="5"/>
        <v>257.57575757575756</v>
      </c>
      <c r="J24" s="28">
        <f t="shared" si="1"/>
        <v>5.3509444601487488E-3</v>
      </c>
      <c r="K24" s="27">
        <f t="shared" si="2"/>
        <v>2.1498206357274681E-2</v>
      </c>
      <c r="L24" s="18"/>
    </row>
    <row r="25" spans="1:15">
      <c r="A25" s="16"/>
      <c r="B25" s="11" t="s">
        <v>6</v>
      </c>
      <c r="C25" s="25">
        <v>0.17566666666666667</v>
      </c>
      <c r="D25" s="25">
        <v>0</v>
      </c>
      <c r="E25" s="25">
        <v>0</v>
      </c>
      <c r="F25" s="25">
        <v>0</v>
      </c>
      <c r="G25" s="26">
        <v>0</v>
      </c>
      <c r="H25" s="54" t="str">
        <f t="shared" si="0"/>
        <v/>
      </c>
      <c r="I25" s="53" t="str">
        <f t="shared" si="5"/>
        <v/>
      </c>
      <c r="J25" s="54" t="str">
        <f t="shared" si="1"/>
        <v/>
      </c>
      <c r="K25" s="53" t="str">
        <f t="shared" si="2"/>
        <v/>
      </c>
      <c r="L25" s="18"/>
    </row>
    <row r="26" spans="1:15">
      <c r="A26" s="16"/>
      <c r="B26" s="11" t="s">
        <v>25</v>
      </c>
      <c r="C26" s="167">
        <v>0.94966666666666677</v>
      </c>
      <c r="D26" s="167">
        <v>0.76900000000000002</v>
      </c>
      <c r="E26" s="167">
        <v>0</v>
      </c>
      <c r="F26" s="167">
        <v>0.7413333333333334</v>
      </c>
      <c r="G26" s="168">
        <v>0</v>
      </c>
      <c r="H26" s="54" t="str">
        <f t="shared" ref="H26:H27" si="6">IF(OR(OR(G26=0,F26=0),G26=""),"",(G26/F26-1)*100)</f>
        <v/>
      </c>
      <c r="I26" s="53" t="str">
        <f t="shared" ref="I26:I27" si="7">IF(OR(OR(G26=0,F26=0),F26=""),"",(F26/E26-1)*100)</f>
        <v/>
      </c>
      <c r="J26" s="54" t="str">
        <f t="shared" ref="J26:J27" si="8">IF(G26=0,"",G26/$G$13*100)</f>
        <v/>
      </c>
      <c r="K26" s="53">
        <f t="shared" ref="K26:K27" si="9">IF(F26=0,"",F26/$F$13*100)</f>
        <v>8.1037306675557461E-2</v>
      </c>
      <c r="L26" s="18"/>
    </row>
    <row r="27" spans="1:15">
      <c r="A27" s="16"/>
      <c r="B27" s="11" t="s">
        <v>27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si="6"/>
        <v/>
      </c>
      <c r="I27" s="53" t="str">
        <f t="shared" si="7"/>
        <v/>
      </c>
      <c r="J27" s="54" t="str">
        <f t="shared" si="8"/>
        <v/>
      </c>
      <c r="K27" s="53" t="str">
        <f t="shared" si="9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88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50.399333333333324</v>
      </c>
      <c r="D13" s="26">
        <v>29.466666666666669</v>
      </c>
      <c r="E13" s="26">
        <v>8.2586666666666666</v>
      </c>
      <c r="F13" s="26">
        <v>19.835000000000001</v>
      </c>
      <c r="G13" s="26">
        <v>31.112333333333336</v>
      </c>
      <c r="H13" s="28">
        <f t="shared" ref="H13:H24" si="0">IF(OR(OR(G13=0,F13=0),G13=""),"",(G13/F13-1)*100)</f>
        <v>56.855726409545412</v>
      </c>
      <c r="I13" s="27">
        <f>IF(OR(OR(G13=0,F13=0),F13=""),"",(F13/E13-1)*100)</f>
        <v>140.17194058766549</v>
      </c>
      <c r="J13" s="28">
        <f t="shared" ref="J13:J24" si="1">IF(G13=0,"",G13/$G$13*100)</f>
        <v>100</v>
      </c>
      <c r="K13" s="27">
        <f t="shared" ref="K13:K2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34.636999999999993</v>
      </c>
      <c r="D14" s="25">
        <f t="shared" ref="D14:G14" si="3">D13-SUM(D15:D27)</f>
        <v>19.808</v>
      </c>
      <c r="E14" s="25">
        <f t="shared" si="3"/>
        <v>4.602967333333333</v>
      </c>
      <c r="F14" s="25">
        <f t="shared" si="3"/>
        <v>8.1136666666666688</v>
      </c>
      <c r="G14" s="26">
        <f t="shared" si="3"/>
        <v>11.313666666666663</v>
      </c>
      <c r="H14" s="28">
        <f>IF(OR(OR(G14=0,F14=0),G14=""),"",(G14/F14-1)*100)</f>
        <v>39.439628610163837</v>
      </c>
      <c r="I14" s="27">
        <f>IF(OR(OR(G14=0,F14=0),F14=""),"",(F14/E14-1)*100)</f>
        <v>76.27035082152085</v>
      </c>
      <c r="J14" s="28">
        <f t="shared" si="1"/>
        <v>36.363928559949414</v>
      </c>
      <c r="K14" s="27">
        <f t="shared" si="2"/>
        <v>40.905806234770196</v>
      </c>
      <c r="L14" s="18"/>
    </row>
    <row r="15" spans="1:15">
      <c r="A15" s="16"/>
      <c r="B15" s="12" t="s">
        <v>5</v>
      </c>
      <c r="C15" s="109">
        <v>0</v>
      </c>
      <c r="D15" s="109">
        <v>1.5249999999999999</v>
      </c>
      <c r="E15" s="109">
        <v>0.80066666666666675</v>
      </c>
      <c r="F15" s="109">
        <v>4.6510000000000007</v>
      </c>
      <c r="G15" s="109">
        <v>7.5516666666666667</v>
      </c>
      <c r="H15" s="50">
        <f t="shared" si="0"/>
        <v>62.366516161398962</v>
      </c>
      <c r="I15" s="36"/>
      <c r="J15" s="50">
        <f t="shared" si="1"/>
        <v>24.272260732614072</v>
      </c>
      <c r="K15" s="36">
        <f t="shared" si="2"/>
        <v>23.448449710108395</v>
      </c>
      <c r="L15" s="18"/>
    </row>
    <row r="16" spans="1:15">
      <c r="A16" s="16"/>
      <c r="B16" s="11" t="s">
        <v>25</v>
      </c>
      <c r="C16" s="55">
        <v>4.1883333333333335</v>
      </c>
      <c r="D16" s="55">
        <v>0.88633333333333331</v>
      </c>
      <c r="E16" s="55">
        <v>0.247</v>
      </c>
      <c r="F16" s="55">
        <v>0.8</v>
      </c>
      <c r="G16" s="56">
        <v>3.7236666666666665</v>
      </c>
      <c r="H16" s="54">
        <f t="shared" si="0"/>
        <v>365.45833333333331</v>
      </c>
      <c r="I16" s="53">
        <f t="shared" ref="I16:I24" si="4">IF(OR(OR(G16=0,F16=0),F16=""),"",(F16/E16-1)*100)</f>
        <v>223.88663967611339</v>
      </c>
      <c r="J16" s="54">
        <f t="shared" si="1"/>
        <v>11.968458381992136</v>
      </c>
      <c r="K16" s="53">
        <f t="shared" si="2"/>
        <v>4.03327451474666</v>
      </c>
      <c r="L16" s="18"/>
      <c r="N16" s="23" t="s">
        <v>5</v>
      </c>
      <c r="O16" s="34">
        <f>J15</f>
        <v>24.272260732614072</v>
      </c>
    </row>
    <row r="17" spans="1:15">
      <c r="A17" s="16"/>
      <c r="B17" s="11" t="s">
        <v>22</v>
      </c>
      <c r="C17" s="55">
        <v>4.4106666666666667</v>
      </c>
      <c r="D17" s="55">
        <v>1.3873333333333333</v>
      </c>
      <c r="E17" s="55">
        <v>9.8999999999999991E-2</v>
      </c>
      <c r="F17" s="55">
        <v>2.1150000000000002</v>
      </c>
      <c r="G17" s="56">
        <v>2.5060000000000002</v>
      </c>
      <c r="H17" s="28">
        <f t="shared" si="0"/>
        <v>18.4869976359338</v>
      </c>
      <c r="I17" s="27">
        <f t="shared" si="4"/>
        <v>2036.3636363636367</v>
      </c>
      <c r="J17" s="28">
        <f t="shared" si="1"/>
        <v>8.0546835660027636</v>
      </c>
      <c r="K17" s="27">
        <f t="shared" si="2"/>
        <v>10.662969498361482</v>
      </c>
      <c r="L17" s="18"/>
      <c r="N17" s="23" t="s">
        <v>40</v>
      </c>
      <c r="O17" s="34">
        <f>100-O16</f>
        <v>75.727739267385928</v>
      </c>
    </row>
    <row r="18" spans="1:15">
      <c r="A18" s="16"/>
      <c r="B18" s="11" t="s">
        <v>21</v>
      </c>
      <c r="C18" s="25">
        <v>0.84366666666666656</v>
      </c>
      <c r="D18" s="25">
        <v>1.5513333333333332</v>
      </c>
      <c r="E18" s="25">
        <v>0.75300000000000011</v>
      </c>
      <c r="F18" s="25">
        <v>0.98933333333333329</v>
      </c>
      <c r="G18" s="26">
        <v>1.6606666666666667</v>
      </c>
      <c r="H18" s="28">
        <f t="shared" si="0"/>
        <v>67.85714285714289</v>
      </c>
      <c r="I18" s="27">
        <f t="shared" si="4"/>
        <v>31.385568835768019</v>
      </c>
      <c r="J18" s="28">
        <f t="shared" si="1"/>
        <v>5.3376474495644812</v>
      </c>
      <c r="K18" s="27">
        <f t="shared" si="2"/>
        <v>4.9878161499033693</v>
      </c>
      <c r="L18" s="18"/>
    </row>
    <row r="19" spans="1:15">
      <c r="A19" s="16"/>
      <c r="B19" s="11" t="s">
        <v>26</v>
      </c>
      <c r="C19" s="25">
        <v>2.7296666666666667</v>
      </c>
      <c r="D19" s="25">
        <v>2.1056666666666666</v>
      </c>
      <c r="E19" s="25">
        <v>0.25466666666666665</v>
      </c>
      <c r="F19" s="25">
        <v>1.5559999999999998</v>
      </c>
      <c r="G19" s="26">
        <v>1.4393333333333331</v>
      </c>
      <c r="H19" s="28">
        <f t="shared" ref="H19:H23" si="5">IF(OR(OR(G19=0,F19=0),G19=""),"",(G19/F19-1)*100)</f>
        <v>-7.4978577549271623</v>
      </c>
      <c r="I19" s="27">
        <f t="shared" ref="I19:I23" si="6">IF(OR(OR(G19=0,F19=0),F19=""),"",(F19/E19-1)*100)</f>
        <v>510.99476439790578</v>
      </c>
      <c r="J19" s="28">
        <f t="shared" ref="J19:J23" si="7">IF(G19=0,"",G19/$G$13*100)</f>
        <v>4.6262468260175487</v>
      </c>
      <c r="K19" s="27">
        <f t="shared" ref="K19:K23" si="8">IF(F19=0,"",F19/$F$13*100)</f>
        <v>7.8447189311822525</v>
      </c>
      <c r="L19" s="18"/>
    </row>
    <row r="20" spans="1:15">
      <c r="A20" s="16"/>
      <c r="B20" s="11" t="s">
        <v>27</v>
      </c>
      <c r="C20" s="25">
        <v>1.7220000000000002</v>
      </c>
      <c r="D20" s="25">
        <v>0.35266666666666668</v>
      </c>
      <c r="E20" s="25">
        <v>0.11066666666666668</v>
      </c>
      <c r="F20" s="25">
        <v>0.43366666666666664</v>
      </c>
      <c r="G20" s="26">
        <v>1.1739999999999997</v>
      </c>
      <c r="H20" s="28">
        <f t="shared" si="5"/>
        <v>170.71483474250573</v>
      </c>
      <c r="I20" s="27"/>
      <c r="J20" s="28">
        <f t="shared" si="7"/>
        <v>3.7734231869462258</v>
      </c>
      <c r="K20" s="27">
        <f t="shared" si="8"/>
        <v>2.1863708932022519</v>
      </c>
      <c r="L20" s="18"/>
    </row>
    <row r="21" spans="1:15">
      <c r="A21" s="16"/>
      <c r="B21" s="11" t="s">
        <v>8</v>
      </c>
      <c r="C21" s="25">
        <v>0.52599999999999991</v>
      </c>
      <c r="D21" s="25">
        <v>0.70866666666666667</v>
      </c>
      <c r="E21" s="25">
        <v>0.42333333333333334</v>
      </c>
      <c r="F21" s="25">
        <v>0.37599999999999995</v>
      </c>
      <c r="G21" s="26">
        <v>0.52466666666666673</v>
      </c>
      <c r="H21" s="28">
        <f t="shared" si="5"/>
        <v>39.539007092198617</v>
      </c>
      <c r="I21" s="27">
        <f t="shared" si="6"/>
        <v>-11.181102362204742</v>
      </c>
      <c r="J21" s="28">
        <f t="shared" si="7"/>
        <v>1.6863623214802277</v>
      </c>
      <c r="K21" s="27">
        <f t="shared" si="8"/>
        <v>1.8956390219309296</v>
      </c>
      <c r="L21" s="18"/>
    </row>
    <row r="22" spans="1:15">
      <c r="A22" s="16"/>
      <c r="B22" s="11" t="s">
        <v>20</v>
      </c>
      <c r="C22" s="25">
        <v>0.41266666666666668</v>
      </c>
      <c r="D22" s="25">
        <v>0.06</v>
      </c>
      <c r="E22" s="25">
        <v>0.124</v>
      </c>
      <c r="F22" s="25">
        <v>0.37333333333333329</v>
      </c>
      <c r="G22" s="26">
        <v>0.39233333333333337</v>
      </c>
      <c r="H22" s="28">
        <f t="shared" si="5"/>
        <v>5.0892857142857295</v>
      </c>
      <c r="I22" s="27">
        <f t="shared" si="6"/>
        <v>201.07526881720426</v>
      </c>
      <c r="J22" s="28">
        <f t="shared" si="7"/>
        <v>1.261021888425812</v>
      </c>
      <c r="K22" s="27">
        <f t="shared" si="8"/>
        <v>1.8821947735484412</v>
      </c>
      <c r="L22" s="18"/>
    </row>
    <row r="23" spans="1:15">
      <c r="A23" s="16"/>
      <c r="B23" s="11" t="s">
        <v>24</v>
      </c>
      <c r="C23" s="25">
        <v>0.123</v>
      </c>
      <c r="D23" s="25">
        <v>7.9333333333333325E-2</v>
      </c>
      <c r="E23" s="25">
        <v>0.56199999999999994</v>
      </c>
      <c r="F23" s="25">
        <v>0</v>
      </c>
      <c r="G23" s="26">
        <v>0.33766666666666673</v>
      </c>
      <c r="H23" s="28" t="str">
        <f t="shared" si="5"/>
        <v/>
      </c>
      <c r="I23" s="27" t="str">
        <f t="shared" si="6"/>
        <v/>
      </c>
      <c r="J23" s="28">
        <f t="shared" si="7"/>
        <v>1.0853145055015696</v>
      </c>
      <c r="K23" s="27" t="str">
        <f t="shared" si="8"/>
        <v/>
      </c>
      <c r="L23" s="18"/>
    </row>
    <row r="24" spans="1:15">
      <c r="A24" s="16"/>
      <c r="B24" s="11" t="s">
        <v>11</v>
      </c>
      <c r="C24" s="25">
        <v>0.152</v>
      </c>
      <c r="D24" s="25">
        <v>0.62966666666666671</v>
      </c>
      <c r="E24" s="25">
        <v>0.14199999999999999</v>
      </c>
      <c r="F24" s="25">
        <v>0.27699999999999997</v>
      </c>
      <c r="G24" s="26">
        <v>0.161</v>
      </c>
      <c r="H24" s="28">
        <f t="shared" si="0"/>
        <v>-41.877256317689529</v>
      </c>
      <c r="I24" s="27">
        <f t="shared" si="4"/>
        <v>95.07042253521125</v>
      </c>
      <c r="J24" s="28">
        <f t="shared" si="1"/>
        <v>0.51747967044151832</v>
      </c>
      <c r="K24" s="27">
        <f t="shared" si="2"/>
        <v>1.3965213007310306</v>
      </c>
      <c r="L24" s="18"/>
    </row>
    <row r="25" spans="1:15">
      <c r="A25" s="16"/>
      <c r="B25" s="11" t="s">
        <v>9</v>
      </c>
      <c r="C25" s="25">
        <v>0.26633333333333331</v>
      </c>
      <c r="D25" s="25">
        <v>0.10766666666666667</v>
      </c>
      <c r="E25" s="25">
        <v>3.1699333333333336E-2</v>
      </c>
      <c r="F25" s="25">
        <v>0.15</v>
      </c>
      <c r="G25" s="26">
        <v>0.14633333333333332</v>
      </c>
      <c r="H25" s="28">
        <f t="shared" ref="H25:H27" si="9">IF(OR(OR(G25=0,F25=0),G25=""),"",(G25/F25-1)*100)</f>
        <v>-2.4444444444444491</v>
      </c>
      <c r="I25" s="27"/>
      <c r="J25" s="28">
        <f t="shared" ref="J25:J27" si="10">IF(G25=0,"",G25/$G$13*100)</f>
        <v>0.47033866526672158</v>
      </c>
      <c r="K25" s="27">
        <f t="shared" ref="K25:K27" si="11">IF(F25=0,"",F25/$F$13*100)</f>
        <v>0.75623897151499875</v>
      </c>
      <c r="L25" s="18"/>
    </row>
    <row r="26" spans="1:15">
      <c r="A26" s="16"/>
      <c r="B26" s="11" t="s">
        <v>6</v>
      </c>
      <c r="C26" s="25">
        <v>9.9666666666666667E-2</v>
      </c>
      <c r="D26" s="25">
        <v>9.1666666666666674E-2</v>
      </c>
      <c r="E26" s="25">
        <v>0</v>
      </c>
      <c r="F26" s="25">
        <v>0</v>
      </c>
      <c r="G26" s="26">
        <v>0.14033333333333334</v>
      </c>
      <c r="H26" s="28" t="str">
        <f t="shared" si="9"/>
        <v/>
      </c>
      <c r="I26" s="27" t="str">
        <f t="shared" ref="I26:I27" si="12">IF(OR(OR(G26=0,F26=0),F26=""),"",(F26/E26-1)*100)</f>
        <v/>
      </c>
      <c r="J26" s="28">
        <f t="shared" si="10"/>
        <v>0.45105370860430477</v>
      </c>
      <c r="K26" s="27" t="str">
        <f t="shared" si="11"/>
        <v/>
      </c>
      <c r="L26" s="18"/>
    </row>
    <row r="27" spans="1:15">
      <c r="A27" s="16"/>
      <c r="B27" s="11" t="s">
        <v>23</v>
      </c>
      <c r="C27" s="25">
        <v>0.28833333333333333</v>
      </c>
      <c r="D27" s="25">
        <v>0.17333333333333334</v>
      </c>
      <c r="E27" s="25">
        <v>0.10766666666666667</v>
      </c>
      <c r="F27" s="25">
        <v>0</v>
      </c>
      <c r="G27" s="26">
        <v>4.1000000000000002E-2</v>
      </c>
      <c r="H27" s="28" t="str">
        <f t="shared" si="9"/>
        <v/>
      </c>
      <c r="I27" s="27" t="str">
        <f t="shared" si="12"/>
        <v/>
      </c>
      <c r="J27" s="28">
        <f t="shared" si="10"/>
        <v>0.1317805371931817</v>
      </c>
      <c r="K27" s="27" t="str">
        <f t="shared" si="11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92" t="s">
        <v>180</v>
      </c>
      <c r="C7" s="192"/>
      <c r="D7" s="192"/>
      <c r="E7" s="192"/>
      <c r="F7" s="192"/>
      <c r="G7" s="192"/>
      <c r="H7" s="192"/>
      <c r="I7" s="192"/>
      <c r="J7" s="18"/>
    </row>
    <row r="8" spans="1:13">
      <c r="A8" s="16"/>
      <c r="B8" s="192" t="s">
        <v>192</v>
      </c>
      <c r="C8" s="192"/>
      <c r="D8" s="192"/>
      <c r="E8" s="192"/>
      <c r="F8" s="192"/>
      <c r="G8" s="192"/>
      <c r="H8" s="192"/>
      <c r="I8" s="192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93" t="s">
        <v>2</v>
      </c>
      <c r="D10" s="193"/>
      <c r="E10" s="193"/>
      <c r="F10" s="193"/>
      <c r="G10" s="194" t="s">
        <v>112</v>
      </c>
      <c r="H10" s="194"/>
      <c r="I10" s="194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94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182</v>
      </c>
      <c r="M12" s="34">
        <f>SUM(F13:F14)</f>
        <v>3736.9126666666671</v>
      </c>
    </row>
    <row r="13" spans="1:13">
      <c r="A13" s="16"/>
      <c r="B13" s="11" t="s">
        <v>119</v>
      </c>
      <c r="C13" s="25">
        <v>1984.0553333333332</v>
      </c>
      <c r="D13" s="25">
        <v>1909.3436666666666</v>
      </c>
      <c r="E13" s="25">
        <v>1936.9190000000001</v>
      </c>
      <c r="F13" s="93">
        <v>2049.8733333333334</v>
      </c>
      <c r="G13" s="73">
        <f>IF(OR(OR(F13=0,E13=0),F13=""),"",(F13/E13-1)*100)</f>
        <v>5.8316498177432008</v>
      </c>
      <c r="H13" s="26">
        <f>F13-E13</f>
        <v>112.95433333333335</v>
      </c>
      <c r="I13" s="28">
        <f>IF(F13=0,"",F13/$M$12*100)</f>
        <v>54.85472945670481</v>
      </c>
      <c r="J13" s="18"/>
      <c r="L13" s="23" t="s">
        <v>114</v>
      </c>
    </row>
    <row r="14" spans="1:13">
      <c r="A14" s="16"/>
      <c r="B14" s="11" t="s">
        <v>77</v>
      </c>
      <c r="C14" s="25">
        <v>1247.5716666666667</v>
      </c>
      <c r="D14" s="25">
        <v>1465.1906666666664</v>
      </c>
      <c r="E14" s="25">
        <v>1497.3256666666668</v>
      </c>
      <c r="F14" s="93">
        <v>1687.0393333333336</v>
      </c>
      <c r="G14" s="73">
        <f t="shared" ref="G14" si="0">IF(OR(OR(F14=0,E14=0),F14=""),"",(F14/E14-1)*100)</f>
        <v>12.670167278238509</v>
      </c>
      <c r="H14" s="26">
        <f t="shared" ref="H14" si="1">F14-E14</f>
        <v>189.71366666666677</v>
      </c>
      <c r="I14" s="28">
        <f>IF(F14=0,"",F14/$M$12*100)</f>
        <v>45.14527054329519</v>
      </c>
      <c r="J14" s="18"/>
      <c r="L14" s="23" t="s">
        <v>115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92" t="s">
        <v>179</v>
      </c>
      <c r="C25" s="192"/>
      <c r="D25" s="192"/>
      <c r="E25" s="192"/>
      <c r="F25" s="192"/>
      <c r="G25" s="192"/>
      <c r="H25" s="192"/>
      <c r="I25" s="192"/>
      <c r="J25" s="91"/>
      <c r="K25" s="80"/>
      <c r="L25" s="23"/>
      <c r="M25" s="23"/>
    </row>
    <row r="26" spans="1:13" s="58" customFormat="1">
      <c r="A26" s="89"/>
      <c r="B26" s="192" t="s">
        <v>193</v>
      </c>
      <c r="C26" s="192"/>
      <c r="D26" s="192"/>
      <c r="E26" s="192"/>
      <c r="F26" s="192"/>
      <c r="G26" s="192"/>
      <c r="H26" s="192"/>
      <c r="I26" s="192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93" t="s">
        <v>2</v>
      </c>
      <c r="D28" s="193"/>
      <c r="E28" s="193"/>
      <c r="F28" s="193"/>
      <c r="G28" s="193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78</v>
      </c>
      <c r="C31" s="52">
        <v>60.94042549209442</v>
      </c>
      <c r="D31" s="52">
        <v>61.394936152388048</v>
      </c>
      <c r="E31" s="52">
        <v>56.580952453390367</v>
      </c>
      <c r="F31" s="52">
        <v>56.400145825370238</v>
      </c>
      <c r="G31" s="36">
        <v>54.85472945670481</v>
      </c>
      <c r="H31" s="8"/>
      <c r="I31" s="87"/>
      <c r="J31" s="18"/>
    </row>
    <row r="32" spans="1:13">
      <c r="A32" s="16"/>
      <c r="B32" s="11" t="s">
        <v>79</v>
      </c>
      <c r="C32" s="52">
        <v>60.94042549209442</v>
      </c>
      <c r="D32" s="52">
        <v>38.605063847611952</v>
      </c>
      <c r="E32" s="52">
        <v>43.41904754660964</v>
      </c>
      <c r="F32" s="52">
        <v>43.599854174629762</v>
      </c>
      <c r="G32" s="36">
        <v>45.145270543295183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188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120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80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80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80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5" t="s">
        <v>89</v>
      </c>
      <c r="D7" s="195"/>
      <c r="E7" s="195"/>
      <c r="F7" s="195"/>
      <c r="G7" s="195"/>
      <c r="H7" s="195"/>
      <c r="I7" s="195"/>
      <c r="J7" s="195"/>
      <c r="K7" s="195"/>
      <c r="L7" s="18"/>
      <c r="M7" s="16"/>
    </row>
    <row r="8" spans="1:15">
      <c r="A8" s="67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94"/>
      <c r="I11" s="194"/>
      <c r="J11" s="194"/>
      <c r="K11" s="194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28</v>
      </c>
      <c r="C13" s="26">
        <v>7141.639666666666</v>
      </c>
      <c r="D13" s="26">
        <v>7657.3866666666663</v>
      </c>
      <c r="E13" s="26">
        <v>7086.4660000000013</v>
      </c>
      <c r="F13" s="26">
        <v>7270.6893333333337</v>
      </c>
      <c r="G13" s="26">
        <v>7462.610333333334</v>
      </c>
      <c r="H13" s="28">
        <f t="shared" ref="H13:H27" si="0">IF(OR(OR(G13=0,F13=0),G13=""),"",(G13/F13-1)*100)</f>
        <v>2.639653424883881</v>
      </c>
      <c r="I13" s="27">
        <f>IF(OR(OR(G13=0,F13=0),F13=""),"",(F13/E13-1)*100)</f>
        <v>2.5996502817247968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31</v>
      </c>
      <c r="C14" s="25">
        <f>C13-SUM(C15:C27)</f>
        <v>2735.9196666666667</v>
      </c>
      <c r="D14" s="25">
        <f t="shared" ref="D14:G14" si="3">D13-SUM(D15:D27)</f>
        <v>2980.0109999999986</v>
      </c>
      <c r="E14" s="25">
        <f t="shared" si="3"/>
        <v>2675.4293333333344</v>
      </c>
      <c r="F14" s="25">
        <f t="shared" si="3"/>
        <v>2714.0789999999997</v>
      </c>
      <c r="G14" s="26">
        <f t="shared" si="3"/>
        <v>2757.5710000000008</v>
      </c>
      <c r="H14" s="54">
        <f t="shared" ref="H14" si="4">IF(OR(OR(G14=0,F14=0),G14=""),"",(G14/F14-1)*100)</f>
        <v>1.6024588820001684</v>
      </c>
      <c r="I14" s="53">
        <f t="shared" ref="I14" si="5">IF(OR(OR(G14=0,F14=0),F14=""),"",(F14/E14-1)*100)</f>
        <v>1.4446154934883548</v>
      </c>
      <c r="J14" s="54">
        <f t="shared" ref="J14" si="6">IF(G14=0,"",G14/$G$13*100)</f>
        <v>36.951828875249241</v>
      </c>
      <c r="K14" s="53">
        <f t="shared" ref="K14" si="7">IF(F14=0,"",F14/$F$13*100)</f>
        <v>37.329046470971932</v>
      </c>
      <c r="L14" s="18"/>
      <c r="M14" s="16"/>
    </row>
    <row r="15" spans="1:15">
      <c r="A15" s="67"/>
      <c r="B15" s="12" t="s">
        <v>5</v>
      </c>
      <c r="C15" s="109">
        <v>1888.5533333333333</v>
      </c>
      <c r="D15" s="109">
        <v>1984.0553333333332</v>
      </c>
      <c r="E15" s="109">
        <v>1909.3436666666666</v>
      </c>
      <c r="F15" s="109">
        <v>1936.9190000000001</v>
      </c>
      <c r="G15" s="109">
        <v>2049.8733333333334</v>
      </c>
      <c r="H15" s="50">
        <f t="shared" si="0"/>
        <v>5.8316498177432008</v>
      </c>
      <c r="I15" s="36">
        <f>IF(OR(OR(G15=0,F15=0),F15=""),"",(F15/E15-1)*100)</f>
        <v>1.4442310106212775</v>
      </c>
      <c r="J15" s="50">
        <f t="shared" si="1"/>
        <v>27.468583267400938</v>
      </c>
      <c r="K15" s="36">
        <f t="shared" si="2"/>
        <v>26.640101250372041</v>
      </c>
      <c r="L15" s="18"/>
      <c r="M15" s="16"/>
      <c r="O15" s="58"/>
    </row>
    <row r="16" spans="1:15">
      <c r="A16" s="67"/>
      <c r="B16" s="11" t="s">
        <v>25</v>
      </c>
      <c r="C16" s="55">
        <v>792.98766666666677</v>
      </c>
      <c r="D16" s="55">
        <v>859.51733333333323</v>
      </c>
      <c r="E16" s="55">
        <v>802.22400000000005</v>
      </c>
      <c r="F16" s="55">
        <v>840.55566666666664</v>
      </c>
      <c r="G16" s="56">
        <v>851.33033333333344</v>
      </c>
      <c r="H16" s="54">
        <f t="shared" si="0"/>
        <v>1.2818504584467538</v>
      </c>
      <c r="I16" s="53">
        <f t="shared" ref="I16:I27" si="8">IF(OR(OR(G16=0,F16=0),F16=""),"",(F16/E16-1)*100)</f>
        <v>4.7781750068143891</v>
      </c>
      <c r="J16" s="54">
        <f t="shared" si="1"/>
        <v>11.407943002607086</v>
      </c>
      <c r="K16" s="53">
        <f t="shared" si="2"/>
        <v>11.560879967915008</v>
      </c>
      <c r="L16" s="18"/>
      <c r="M16" s="16"/>
      <c r="N16" s="23" t="s">
        <v>5</v>
      </c>
      <c r="O16" s="34">
        <f>J15</f>
        <v>27.468583267400938</v>
      </c>
    </row>
    <row r="17" spans="1:15">
      <c r="A17" s="67"/>
      <c r="B17" s="11" t="s">
        <v>26</v>
      </c>
      <c r="C17" s="55">
        <v>533.9233333333334</v>
      </c>
      <c r="D17" s="55">
        <v>536.14933333333329</v>
      </c>
      <c r="E17" s="55">
        <v>469.2786666666666</v>
      </c>
      <c r="F17" s="55">
        <v>513.10166666666669</v>
      </c>
      <c r="G17" s="56">
        <v>504.24433333333332</v>
      </c>
      <c r="H17" s="28">
        <f t="shared" si="0"/>
        <v>-1.7262335924329575</v>
      </c>
      <c r="I17" s="27">
        <f t="shared" si="8"/>
        <v>9.3383746402279968</v>
      </c>
      <c r="J17" s="28">
        <f t="shared" si="1"/>
        <v>6.7569430910926558</v>
      </c>
      <c r="K17" s="27">
        <f t="shared" si="2"/>
        <v>7.0571254408339463</v>
      </c>
      <c r="L17" s="18"/>
      <c r="M17" s="16"/>
      <c r="N17" s="23" t="s">
        <v>40</v>
      </c>
      <c r="O17" s="34">
        <f>100-O16</f>
        <v>72.53141673259907</v>
      </c>
    </row>
    <row r="18" spans="1:15">
      <c r="A18" s="67"/>
      <c r="B18" s="11" t="s">
        <v>27</v>
      </c>
      <c r="C18" s="25">
        <v>237.024</v>
      </c>
      <c r="D18" s="25">
        <v>266.01366666666667</v>
      </c>
      <c r="E18" s="25">
        <v>266.02633333333335</v>
      </c>
      <c r="F18" s="25">
        <v>282.23466666666667</v>
      </c>
      <c r="G18" s="26">
        <v>313.53266666666667</v>
      </c>
      <c r="H18" s="28">
        <f t="shared" si="0"/>
        <v>11.089353540316328</v>
      </c>
      <c r="I18" s="27">
        <f t="shared" si="8"/>
        <v>6.0927552284924191</v>
      </c>
      <c r="J18" s="28">
        <f t="shared" si="1"/>
        <v>4.2013806518371517</v>
      </c>
      <c r="K18" s="27">
        <f t="shared" si="2"/>
        <v>3.8818144157628702</v>
      </c>
      <c r="L18" s="18"/>
      <c r="M18" s="16"/>
    </row>
    <row r="19" spans="1:15">
      <c r="A19" s="67"/>
      <c r="B19" s="11" t="s">
        <v>21</v>
      </c>
      <c r="C19" s="25">
        <v>205.88566666666668</v>
      </c>
      <c r="D19" s="25">
        <v>230.70900000000003</v>
      </c>
      <c r="E19" s="25">
        <v>225.221</v>
      </c>
      <c r="F19" s="25">
        <v>209.96799999999999</v>
      </c>
      <c r="G19" s="26">
        <v>200.23400000000001</v>
      </c>
      <c r="H19" s="28">
        <f t="shared" si="0"/>
        <v>-4.6359445248799762</v>
      </c>
      <c r="I19" s="27">
        <f t="shared" si="8"/>
        <v>-6.7724590513318139</v>
      </c>
      <c r="J19" s="28">
        <f t="shared" si="1"/>
        <v>2.6831630094045287</v>
      </c>
      <c r="K19" s="27">
        <f t="shared" si="2"/>
        <v>2.8878692290891443</v>
      </c>
      <c r="L19" s="18"/>
      <c r="M19" s="16"/>
    </row>
    <row r="20" spans="1:15">
      <c r="A20" s="67"/>
      <c r="B20" s="11" t="s">
        <v>24</v>
      </c>
      <c r="C20" s="25">
        <v>133.92833333333334</v>
      </c>
      <c r="D20" s="25">
        <v>137.86033333333336</v>
      </c>
      <c r="E20" s="25">
        <v>138.751</v>
      </c>
      <c r="F20" s="25">
        <v>125.87366666666665</v>
      </c>
      <c r="G20" s="26">
        <v>139.41133333333335</v>
      </c>
      <c r="H20" s="28">
        <f t="shared" si="0"/>
        <v>10.75496330977359</v>
      </c>
      <c r="I20" s="27">
        <f t="shared" si="8"/>
        <v>-9.2808940716343375</v>
      </c>
      <c r="J20" s="28">
        <f t="shared" si="1"/>
        <v>1.8681309502470336</v>
      </c>
      <c r="K20" s="27">
        <f t="shared" si="2"/>
        <v>1.7312480412219506</v>
      </c>
      <c r="L20" s="18"/>
      <c r="M20" s="16"/>
    </row>
    <row r="21" spans="1:15">
      <c r="A21" s="67"/>
      <c r="B21" s="11" t="s">
        <v>22</v>
      </c>
      <c r="C21" s="25">
        <v>136.45766666666668</v>
      </c>
      <c r="D21" s="25">
        <v>143.23600000000002</v>
      </c>
      <c r="E21" s="25">
        <v>95.915333333333322</v>
      </c>
      <c r="F21" s="25">
        <v>132.91133333333335</v>
      </c>
      <c r="G21" s="26">
        <v>135.36166666666668</v>
      </c>
      <c r="H21" s="28">
        <f t="shared" si="0"/>
        <v>1.8435849463552145</v>
      </c>
      <c r="I21" s="27">
        <f t="shared" si="8"/>
        <v>38.571517935957431</v>
      </c>
      <c r="J21" s="28">
        <f t="shared" si="1"/>
        <v>1.8138648625675262</v>
      </c>
      <c r="K21" s="27">
        <f t="shared" si="2"/>
        <v>1.8280430814721467</v>
      </c>
      <c r="L21" s="18"/>
      <c r="M21" s="16"/>
    </row>
    <row r="22" spans="1:15">
      <c r="A22" s="67"/>
      <c r="B22" s="11" t="s">
        <v>6</v>
      </c>
      <c r="C22" s="25">
        <v>115.608</v>
      </c>
      <c r="D22" s="25">
        <v>136.42933333333335</v>
      </c>
      <c r="E22" s="25">
        <v>126.07366666666667</v>
      </c>
      <c r="F22" s="25">
        <v>139.13333333333333</v>
      </c>
      <c r="G22" s="26">
        <v>127.08499999999999</v>
      </c>
      <c r="H22" s="28">
        <f t="shared" si="0"/>
        <v>-8.6595591758505073</v>
      </c>
      <c r="I22" s="27">
        <f t="shared" si="8"/>
        <v>10.358758503626175</v>
      </c>
      <c r="J22" s="28">
        <f t="shared" si="1"/>
        <v>1.7029563962672398</v>
      </c>
      <c r="K22" s="27">
        <f t="shared" si="2"/>
        <v>1.9136195614281049</v>
      </c>
      <c r="L22" s="18"/>
      <c r="M22" s="16"/>
    </row>
    <row r="23" spans="1:15">
      <c r="A23" s="67"/>
      <c r="B23" s="11" t="s">
        <v>8</v>
      </c>
      <c r="C23" s="25">
        <v>93.286333333333332</v>
      </c>
      <c r="D23" s="25">
        <v>103.95399999999999</v>
      </c>
      <c r="E23" s="25">
        <v>98.458666666666659</v>
      </c>
      <c r="F23" s="25">
        <v>98.879000000000005</v>
      </c>
      <c r="G23" s="26">
        <v>99.526666666666671</v>
      </c>
      <c r="H23" s="28">
        <f t="shared" si="0"/>
        <v>0.65500932115682975</v>
      </c>
      <c r="I23" s="27">
        <f t="shared" si="8"/>
        <v>0.42691349331023254</v>
      </c>
      <c r="J23" s="28">
        <f t="shared" si="1"/>
        <v>1.3336709572267185</v>
      </c>
      <c r="K23" s="27">
        <f t="shared" si="2"/>
        <v>1.3599673355135333</v>
      </c>
      <c r="L23" s="18"/>
      <c r="M23" s="16"/>
    </row>
    <row r="24" spans="1:15">
      <c r="A24" s="67"/>
      <c r="B24" s="11" t="s">
        <v>23</v>
      </c>
      <c r="C24" s="25">
        <v>84.665999999999997</v>
      </c>
      <c r="D24" s="25">
        <v>88.876999999999995</v>
      </c>
      <c r="E24" s="25">
        <v>88.718333333333348</v>
      </c>
      <c r="F24" s="25">
        <v>89.097999999999999</v>
      </c>
      <c r="G24" s="26">
        <v>92.277999999999992</v>
      </c>
      <c r="H24" s="28">
        <f t="shared" si="0"/>
        <v>3.5691036835843626</v>
      </c>
      <c r="I24" s="27">
        <f t="shared" si="8"/>
        <v>0.427946121620848</v>
      </c>
      <c r="J24" s="28">
        <f t="shared" si="1"/>
        <v>1.2365378316461293</v>
      </c>
      <c r="K24" s="27">
        <f t="shared" si="2"/>
        <v>1.2254408889611017</v>
      </c>
      <c r="L24" s="18"/>
      <c r="M24" s="16"/>
    </row>
    <row r="25" spans="1:15">
      <c r="A25" s="67"/>
      <c r="B25" s="11" t="s">
        <v>20</v>
      </c>
      <c r="C25" s="25">
        <v>71.534333333333336</v>
      </c>
      <c r="D25" s="25">
        <v>78.518333333333331</v>
      </c>
      <c r="E25" s="25">
        <v>76.290333333333336</v>
      </c>
      <c r="F25" s="25">
        <v>78.858666666666664</v>
      </c>
      <c r="G25" s="26">
        <v>74.159666666666652</v>
      </c>
      <c r="H25" s="28">
        <f t="shared" si="0"/>
        <v>-5.9587616664412479</v>
      </c>
      <c r="I25" s="27">
        <f t="shared" si="8"/>
        <v>3.3665252478470409</v>
      </c>
      <c r="J25" s="28">
        <f t="shared" si="1"/>
        <v>0.99374968481761339</v>
      </c>
      <c r="K25" s="27">
        <f t="shared" si="2"/>
        <v>1.084610592631565</v>
      </c>
      <c r="L25" s="18"/>
      <c r="M25" s="16"/>
    </row>
    <row r="26" spans="1:15">
      <c r="A26" s="67"/>
      <c r="B26" s="11" t="s">
        <v>11</v>
      </c>
      <c r="C26" s="25">
        <v>63.575333333333333</v>
      </c>
      <c r="D26" s="25">
        <v>60.796666666666667</v>
      </c>
      <c r="E26" s="25">
        <v>63.830333333333336</v>
      </c>
      <c r="F26" s="25">
        <v>62.00633333333333</v>
      </c>
      <c r="G26" s="26">
        <v>67.231666666666669</v>
      </c>
      <c r="H26" s="28">
        <f t="shared" si="0"/>
        <v>8.427096156844204</v>
      </c>
      <c r="I26" s="27">
        <f t="shared" si="8"/>
        <v>-2.8575755518536194</v>
      </c>
      <c r="J26" s="28">
        <f t="shared" si="1"/>
        <v>0.90091353646541283</v>
      </c>
      <c r="K26" s="27">
        <f t="shared" si="2"/>
        <v>0.85282605940894729</v>
      </c>
      <c r="L26" s="18"/>
      <c r="M26" s="16"/>
    </row>
    <row r="27" spans="1:15">
      <c r="A27" s="67"/>
      <c r="B27" s="11" t="s">
        <v>9</v>
      </c>
      <c r="C27" s="25">
        <v>48.29</v>
      </c>
      <c r="D27" s="25">
        <v>51.259333333333331</v>
      </c>
      <c r="E27" s="25">
        <v>50.905333333333331</v>
      </c>
      <c r="F27" s="25">
        <v>47.070999999999991</v>
      </c>
      <c r="G27" s="26">
        <v>50.770666666666671</v>
      </c>
      <c r="H27" s="28">
        <f t="shared" si="0"/>
        <v>7.8597579542960316</v>
      </c>
      <c r="I27" s="27">
        <f t="shared" si="8"/>
        <v>-7.532282144634495</v>
      </c>
      <c r="J27" s="28">
        <f t="shared" si="1"/>
        <v>0.68033388317072785</v>
      </c>
      <c r="K27" s="27">
        <f t="shared" si="2"/>
        <v>0.64740766441769748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90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4"/>
      <c r="I11" s="194"/>
      <c r="J11" s="194"/>
      <c r="K11" s="194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9383.3133333333317</v>
      </c>
      <c r="D13" s="26">
        <v>9796.4836666666706</v>
      </c>
      <c r="E13" s="26">
        <v>10485.271999999997</v>
      </c>
      <c r="F13" s="26">
        <v>11384.024666666663</v>
      </c>
      <c r="G13" s="26">
        <v>12216.101333333332</v>
      </c>
      <c r="H13" s="28">
        <f t="shared" ref="H13:H27" si="0">IF(OR(OR(G13=0,F13=0),G13=""),"",(G13/F13-1)*100)</f>
        <v>7.3091607847886708</v>
      </c>
      <c r="I13" s="27">
        <f>IF(OR(OR(G13=0,F13=0),F13=""),"",(F13/E13-1)*100)</f>
        <v>8.5715722650463011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5826.4283333333324</v>
      </c>
      <c r="D14" s="25">
        <f t="shared" ref="D14:G14" si="3">D13-SUM(D15:D27)</f>
        <v>5949.9023333333371</v>
      </c>
      <c r="E14" s="25">
        <f t="shared" si="3"/>
        <v>6213.681999999998</v>
      </c>
      <c r="F14" s="25">
        <f t="shared" si="3"/>
        <v>7011.6286666666629</v>
      </c>
      <c r="G14" s="26">
        <f t="shared" si="3"/>
        <v>7495.8523333333333</v>
      </c>
      <c r="H14" s="54">
        <f t="shared" si="0"/>
        <v>6.9060084280942347</v>
      </c>
      <c r="I14" s="53">
        <f t="shared" ref="I14" si="4">IF(OR(OR(G14=0,F14=0),F14=""),"",(F14/E14-1)*100)</f>
        <v>12.84176864324027</v>
      </c>
      <c r="J14" s="54">
        <f t="shared" si="1"/>
        <v>61.360430212541353</v>
      </c>
      <c r="K14" s="53">
        <f t="shared" si="2"/>
        <v>61.591826019116724</v>
      </c>
      <c r="L14" s="18"/>
    </row>
    <row r="15" spans="1:15">
      <c r="A15" s="16"/>
      <c r="B15" s="12" t="s">
        <v>5</v>
      </c>
      <c r="C15" s="29">
        <v>1210.4623333333334</v>
      </c>
      <c r="D15" s="29">
        <v>1247.5716666666667</v>
      </c>
      <c r="E15" s="29">
        <v>1465.1906666666664</v>
      </c>
      <c r="F15" s="29">
        <v>1497.3256666666668</v>
      </c>
      <c r="G15" s="109">
        <v>1687.0393333333336</v>
      </c>
      <c r="H15" s="50">
        <f t="shared" si="0"/>
        <v>12.670167278238509</v>
      </c>
      <c r="I15" s="36">
        <f>IF(OR(OR(G15=0,F15=0),F15=""),"",(F15/E15-1)*100)</f>
        <v>2.1932299141044886</v>
      </c>
      <c r="J15" s="50">
        <f t="shared" si="1"/>
        <v>13.809965121441914</v>
      </c>
      <c r="K15" s="36">
        <f t="shared" si="2"/>
        <v>13.152867377834804</v>
      </c>
      <c r="L15" s="18"/>
    </row>
    <row r="16" spans="1:15">
      <c r="A16" s="16"/>
      <c r="B16" s="11" t="s">
        <v>25</v>
      </c>
      <c r="C16" s="55">
        <v>495.43133333333333</v>
      </c>
      <c r="D16" s="55">
        <v>586.19966666666664</v>
      </c>
      <c r="E16" s="55">
        <v>649.92533333333347</v>
      </c>
      <c r="F16" s="55">
        <v>638.57199999999989</v>
      </c>
      <c r="G16" s="56">
        <v>731.63566666666622</v>
      </c>
      <c r="H16" s="54">
        <f t="shared" si="0"/>
        <v>14.573715519419327</v>
      </c>
      <c r="I16" s="53">
        <f t="shared" ref="I16:I27" si="5">IF(OR(OR(G16=0,F16=0),F16=""),"",(F16/E16-1)*100)</f>
        <v>-1.7468673324525841</v>
      </c>
      <c r="J16" s="54">
        <f t="shared" si="1"/>
        <v>5.9891093459604541</v>
      </c>
      <c r="K16" s="53">
        <f t="shared" si="2"/>
        <v>5.6093694339031952</v>
      </c>
      <c r="L16" s="18"/>
      <c r="N16" s="23" t="s">
        <v>5</v>
      </c>
      <c r="O16" s="34">
        <f>J15</f>
        <v>13.809965121441914</v>
      </c>
    </row>
    <row r="17" spans="1:15">
      <c r="A17" s="16"/>
      <c r="B17" s="11" t="s">
        <v>26</v>
      </c>
      <c r="C17" s="55">
        <v>448.28933333333327</v>
      </c>
      <c r="D17" s="55">
        <v>502.2793333333334</v>
      </c>
      <c r="E17" s="55">
        <v>566.45299999999997</v>
      </c>
      <c r="F17" s="55">
        <v>569.96533333333332</v>
      </c>
      <c r="G17" s="56">
        <v>579.49366666666674</v>
      </c>
      <c r="H17" s="28">
        <f t="shared" si="0"/>
        <v>1.6717390999218873</v>
      </c>
      <c r="I17" s="27">
        <f t="shared" si="5"/>
        <v>0.62005732749819131</v>
      </c>
      <c r="J17" s="28">
        <f t="shared" si="1"/>
        <v>4.743687456860215</v>
      </c>
      <c r="K17" s="27">
        <f t="shared" si="2"/>
        <v>5.0067120374592786</v>
      </c>
      <c r="L17" s="18"/>
      <c r="N17" s="23" t="s">
        <v>40</v>
      </c>
      <c r="O17" s="34">
        <f>100-O16</f>
        <v>86.19003487855808</v>
      </c>
    </row>
    <row r="18" spans="1:15">
      <c r="A18" s="16"/>
      <c r="B18" s="11" t="s">
        <v>27</v>
      </c>
      <c r="C18" s="25">
        <v>378.55033333333336</v>
      </c>
      <c r="D18" s="25">
        <v>374.19666666666666</v>
      </c>
      <c r="E18" s="25">
        <v>373.44366666666667</v>
      </c>
      <c r="F18" s="25">
        <v>401.21666666666664</v>
      </c>
      <c r="G18" s="26">
        <v>424.08499999999998</v>
      </c>
      <c r="H18" s="28">
        <f t="shared" si="0"/>
        <v>5.6997466040792588</v>
      </c>
      <c r="I18" s="27">
        <f t="shared" si="5"/>
        <v>7.4369985298987418</v>
      </c>
      <c r="J18" s="28">
        <f t="shared" si="1"/>
        <v>3.4715249033079405</v>
      </c>
      <c r="K18" s="27">
        <f t="shared" si="2"/>
        <v>3.5243833214931555</v>
      </c>
      <c r="L18" s="18"/>
    </row>
    <row r="19" spans="1:15">
      <c r="A19" s="16"/>
      <c r="B19" s="11" t="s">
        <v>21</v>
      </c>
      <c r="C19" s="25">
        <v>175.928</v>
      </c>
      <c r="D19" s="25">
        <v>218.62799999999996</v>
      </c>
      <c r="E19" s="25">
        <v>248.13766666666669</v>
      </c>
      <c r="F19" s="25">
        <v>290.80066666666664</v>
      </c>
      <c r="G19" s="26">
        <v>309.51599999999996</v>
      </c>
      <c r="H19" s="28">
        <f t="shared" si="0"/>
        <v>6.4357945075779188</v>
      </c>
      <c r="I19" s="27">
        <f t="shared" si="5"/>
        <v>17.193278462358919</v>
      </c>
      <c r="J19" s="28">
        <f t="shared" si="1"/>
        <v>2.5336724995514115</v>
      </c>
      <c r="K19" s="27">
        <f t="shared" si="2"/>
        <v>2.5544627245771374</v>
      </c>
      <c r="L19" s="18"/>
    </row>
    <row r="20" spans="1:15">
      <c r="A20" s="16"/>
      <c r="B20" s="11" t="s">
        <v>6</v>
      </c>
      <c r="C20" s="25">
        <v>195.51666666666665</v>
      </c>
      <c r="D20" s="25">
        <v>206.31900000000005</v>
      </c>
      <c r="E20" s="25">
        <v>191.73133333333334</v>
      </c>
      <c r="F20" s="25">
        <v>196.77833333333336</v>
      </c>
      <c r="G20" s="26">
        <v>223.52933333333328</v>
      </c>
      <c r="H20" s="28">
        <f t="shared" si="0"/>
        <v>13.594484487621393</v>
      </c>
      <c r="I20" s="27">
        <f t="shared" si="5"/>
        <v>2.6323292662997266</v>
      </c>
      <c r="J20" s="28">
        <f t="shared" si="1"/>
        <v>1.8297927238324587</v>
      </c>
      <c r="K20" s="27">
        <f t="shared" si="2"/>
        <v>1.7285480231742305</v>
      </c>
      <c r="L20" s="18"/>
    </row>
    <row r="21" spans="1:15">
      <c r="A21" s="16"/>
      <c r="B21" s="11" t="s">
        <v>22</v>
      </c>
      <c r="C21" s="25">
        <v>151.79933333333332</v>
      </c>
      <c r="D21" s="25">
        <v>180.62366666666665</v>
      </c>
      <c r="E21" s="25">
        <v>226.57500000000005</v>
      </c>
      <c r="F21" s="25">
        <v>184.26</v>
      </c>
      <c r="G21" s="26">
        <v>182.65466666666663</v>
      </c>
      <c r="H21" s="28">
        <f t="shared" si="0"/>
        <v>-0.87123267846160868</v>
      </c>
      <c r="I21" s="27">
        <f t="shared" si="5"/>
        <v>-18.675935120820942</v>
      </c>
      <c r="J21" s="28">
        <f t="shared" si="1"/>
        <v>1.4951960669175848</v>
      </c>
      <c r="K21" s="27">
        <f t="shared" si="2"/>
        <v>1.6185839840942022</v>
      </c>
      <c r="L21" s="18"/>
    </row>
    <row r="22" spans="1:15">
      <c r="A22" s="16"/>
      <c r="B22" s="11" t="s">
        <v>8</v>
      </c>
      <c r="C22" s="25">
        <v>103.43966666666667</v>
      </c>
      <c r="D22" s="25">
        <v>114.97833333333334</v>
      </c>
      <c r="E22" s="25">
        <v>113.91099999999997</v>
      </c>
      <c r="F22" s="25">
        <v>122.581</v>
      </c>
      <c r="G22" s="26">
        <v>113.73566666666667</v>
      </c>
      <c r="H22" s="28">
        <f t="shared" si="0"/>
        <v>-7.215908936403947</v>
      </c>
      <c r="I22" s="27">
        <f t="shared" si="5"/>
        <v>7.6112052391779761</v>
      </c>
      <c r="J22" s="28">
        <f t="shared" si="1"/>
        <v>0.93103080568203123</v>
      </c>
      <c r="K22" s="27">
        <f t="shared" si="2"/>
        <v>1.0767808713462033</v>
      </c>
      <c r="L22" s="18"/>
    </row>
    <row r="23" spans="1:15">
      <c r="A23" s="16"/>
      <c r="B23" s="11" t="s">
        <v>24</v>
      </c>
      <c r="C23" s="25">
        <v>98.521333333333303</v>
      </c>
      <c r="D23" s="25">
        <v>101.49499999999998</v>
      </c>
      <c r="E23" s="25">
        <v>110.00966666666665</v>
      </c>
      <c r="F23" s="25">
        <v>112.91733333333337</v>
      </c>
      <c r="G23" s="26">
        <v>111.56466666666665</v>
      </c>
      <c r="H23" s="28">
        <f t="shared" si="0"/>
        <v>-1.1979265067070144</v>
      </c>
      <c r="I23" s="27">
        <f t="shared" si="5"/>
        <v>2.6431010608159333</v>
      </c>
      <c r="J23" s="28">
        <f t="shared" si="1"/>
        <v>0.91325917837835002</v>
      </c>
      <c r="K23" s="27">
        <f t="shared" si="2"/>
        <v>0.99189290817301534</v>
      </c>
      <c r="L23" s="18"/>
    </row>
    <row r="24" spans="1:15">
      <c r="A24" s="16"/>
      <c r="B24" s="11" t="s">
        <v>20</v>
      </c>
      <c r="C24" s="25">
        <v>87.735666666666674</v>
      </c>
      <c r="D24" s="25">
        <v>88.36066666666666</v>
      </c>
      <c r="E24" s="25">
        <v>98.468666666666678</v>
      </c>
      <c r="F24" s="25">
        <v>108.89499999999998</v>
      </c>
      <c r="G24" s="26">
        <v>107.12466666666671</v>
      </c>
      <c r="H24" s="28">
        <f t="shared" si="0"/>
        <v>-1.6257250868573103</v>
      </c>
      <c r="I24" s="27">
        <f t="shared" si="5"/>
        <v>10.588478229961451</v>
      </c>
      <c r="J24" s="28">
        <f t="shared" si="1"/>
        <v>0.87691370383742773</v>
      </c>
      <c r="K24" s="27">
        <f t="shared" si="2"/>
        <v>0.95655976852240376</v>
      </c>
      <c r="L24" s="18"/>
    </row>
    <row r="25" spans="1:15">
      <c r="A25" s="16"/>
      <c r="B25" s="11" t="s">
        <v>9</v>
      </c>
      <c r="C25" s="25">
        <v>71.747666666666674</v>
      </c>
      <c r="D25" s="25">
        <v>78.556666666666672</v>
      </c>
      <c r="E25" s="25">
        <v>87.112333333333325</v>
      </c>
      <c r="F25" s="25">
        <v>90.639999999999986</v>
      </c>
      <c r="G25" s="26">
        <v>94.160666666666657</v>
      </c>
      <c r="H25" s="28">
        <f t="shared" si="0"/>
        <v>3.884230656075327</v>
      </c>
      <c r="I25" s="27">
        <f t="shared" si="5"/>
        <v>4.0495605291252179</v>
      </c>
      <c r="J25" s="28">
        <f t="shared" si="1"/>
        <v>0.77079146691208411</v>
      </c>
      <c r="K25" s="27">
        <f t="shared" si="2"/>
        <v>0.79620347508031297</v>
      </c>
      <c r="L25" s="18"/>
    </row>
    <row r="26" spans="1:15">
      <c r="A26" s="16"/>
      <c r="B26" s="11" t="s">
        <v>11</v>
      </c>
      <c r="C26" s="25">
        <v>73.595666666666688</v>
      </c>
      <c r="D26" s="25">
        <v>78.240666666666655</v>
      </c>
      <c r="E26" s="25">
        <v>77.002333333333326</v>
      </c>
      <c r="F26" s="25">
        <v>85.677000000000007</v>
      </c>
      <c r="G26" s="26">
        <v>86.929333333333332</v>
      </c>
      <c r="H26" s="28">
        <f t="shared" si="0"/>
        <v>1.4616913913107599</v>
      </c>
      <c r="I26" s="27">
        <f t="shared" si="5"/>
        <v>11.265459488240626</v>
      </c>
      <c r="J26" s="28">
        <f t="shared" si="1"/>
        <v>0.71159636746082444</v>
      </c>
      <c r="K26" s="27">
        <f t="shared" si="2"/>
        <v>0.75260729406946147</v>
      </c>
      <c r="L26" s="18"/>
    </row>
    <row r="27" spans="1:15">
      <c r="A27" s="16"/>
      <c r="B27" s="11" t="s">
        <v>23</v>
      </c>
      <c r="C27" s="25">
        <v>65.867666666666679</v>
      </c>
      <c r="D27" s="25">
        <v>69.132000000000019</v>
      </c>
      <c r="E27" s="25">
        <v>63.629333333333321</v>
      </c>
      <c r="F27" s="25">
        <v>72.76700000000001</v>
      </c>
      <c r="G27" s="26">
        <v>68.780333333333317</v>
      </c>
      <c r="H27" s="28">
        <f t="shared" si="0"/>
        <v>-5.4786739410264129</v>
      </c>
      <c r="I27" s="27">
        <f t="shared" si="5"/>
        <v>14.360777000125768</v>
      </c>
      <c r="J27" s="28">
        <f t="shared" si="1"/>
        <v>0.56303014731595757</v>
      </c>
      <c r="K27" s="27">
        <f t="shared" si="2"/>
        <v>0.63920276115588204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5" t="s">
        <v>91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6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6" t="s">
        <v>2</v>
      </c>
      <c r="D10" s="196"/>
      <c r="E10" s="196"/>
      <c r="F10" s="196"/>
      <c r="G10" s="196"/>
      <c r="H10" s="196"/>
      <c r="I10" s="196"/>
      <c r="J10" s="196"/>
      <c r="K10" s="194" t="s">
        <v>54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4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68" t="s">
        <v>23</v>
      </c>
      <c r="C13" s="143">
        <v>56.24389671413482</v>
      </c>
      <c r="D13" s="143">
        <v>56.248061819263448</v>
      </c>
      <c r="E13" s="143">
        <v>58.234126767065682</v>
      </c>
      <c r="F13" s="143">
        <v>55.044635962067147</v>
      </c>
      <c r="G13" s="144">
        <v>57.294768976043883</v>
      </c>
      <c r="H13" s="144">
        <v>59.918332863981973</v>
      </c>
      <c r="I13" s="144">
        <v>55.851567993966512</v>
      </c>
      <c r="J13" s="153">
        <v>55.827009992951034</v>
      </c>
      <c r="K13" s="183">
        <v>1</v>
      </c>
      <c r="L13" s="18"/>
    </row>
    <row r="14" spans="1:16" s="51" customFormat="1">
      <c r="A14" s="94"/>
      <c r="B14" s="68" t="s">
        <v>24</v>
      </c>
      <c r="C14" s="143">
        <v>57.616057383032036</v>
      </c>
      <c r="D14" s="143">
        <v>57.596516197675435</v>
      </c>
      <c r="E14" s="143">
        <v>55.77690470894381</v>
      </c>
      <c r="F14" s="143">
        <v>52.712902356733139</v>
      </c>
      <c r="G14" s="144">
        <v>55.547675209316168</v>
      </c>
      <c r="H14" s="144">
        <v>56.244943588838382</v>
      </c>
      <c r="I14" s="142">
        <v>56.107527347322126</v>
      </c>
      <c r="J14" s="153">
        <v>55.276596880974253</v>
      </c>
      <c r="K14" s="150">
        <v>2</v>
      </c>
      <c r="L14" s="95"/>
      <c r="N14" s="81"/>
      <c r="O14" s="81"/>
      <c r="P14" s="81"/>
    </row>
    <row r="15" spans="1:16">
      <c r="A15" s="16"/>
      <c r="B15" s="155" t="s">
        <v>5</v>
      </c>
      <c r="C15" s="184">
        <v>60.94042549209442</v>
      </c>
      <c r="D15" s="184">
        <v>61.394936152388048</v>
      </c>
      <c r="E15" s="184">
        <v>56.580952453390367</v>
      </c>
      <c r="F15" s="184">
        <v>56.400145825370238</v>
      </c>
      <c r="G15" s="185">
        <v>54.85472945670481</v>
      </c>
      <c r="H15" s="185">
        <v>54.814375113930666</v>
      </c>
      <c r="I15" s="182">
        <v>57.650279331137988</v>
      </c>
      <c r="J15" s="154">
        <v>54.43141974453571</v>
      </c>
      <c r="K15" s="186">
        <v>3</v>
      </c>
      <c r="L15" s="18"/>
    </row>
    <row r="16" spans="1:16">
      <c r="A16" s="16"/>
      <c r="B16" s="68" t="s">
        <v>25</v>
      </c>
      <c r="C16" s="143">
        <v>61.547343423736123</v>
      </c>
      <c r="D16" s="143">
        <v>59.452668353027136</v>
      </c>
      <c r="E16" s="143">
        <v>55.243905126378188</v>
      </c>
      <c r="F16" s="143">
        <v>56.827796924448492</v>
      </c>
      <c r="G16" s="144">
        <v>53.780708703366564</v>
      </c>
      <c r="H16" s="144">
        <v>56.490661142758498</v>
      </c>
      <c r="I16" s="142">
        <v>53.656854621189794</v>
      </c>
      <c r="J16" s="153">
        <v>53.102898813934772</v>
      </c>
      <c r="K16" s="150">
        <v>4</v>
      </c>
      <c r="L16" s="18"/>
    </row>
    <row r="17" spans="1:16">
      <c r="A17" s="16"/>
      <c r="B17" s="68" t="s">
        <v>8</v>
      </c>
      <c r="C17" s="143">
        <v>47.419422614872126</v>
      </c>
      <c r="D17" s="143">
        <v>47.482250984703036</v>
      </c>
      <c r="E17" s="143">
        <v>46.361925510391472</v>
      </c>
      <c r="F17" s="143">
        <v>44.648695023932085</v>
      </c>
      <c r="G17" s="144">
        <v>46.668656912378651</v>
      </c>
      <c r="H17" s="144">
        <v>46.395648647693321</v>
      </c>
      <c r="I17" s="142">
        <v>46.824493182639181</v>
      </c>
      <c r="J17" s="153">
        <v>48.012677081404377</v>
      </c>
      <c r="K17" s="150">
        <v>5</v>
      </c>
      <c r="L17" s="18"/>
    </row>
    <row r="18" spans="1:16">
      <c r="A18" s="16"/>
      <c r="B18" s="68" t="s">
        <v>26</v>
      </c>
      <c r="C18" s="143">
        <v>54.359239241467741</v>
      </c>
      <c r="D18" s="143">
        <v>51.630829400575095</v>
      </c>
      <c r="E18" s="143">
        <v>45.308904011495898</v>
      </c>
      <c r="F18" s="143">
        <v>47.37487770070242</v>
      </c>
      <c r="G18" s="144">
        <v>46.528250678054413</v>
      </c>
      <c r="H18" s="144">
        <v>49.207880828950188</v>
      </c>
      <c r="I18" s="142">
        <v>43.918012052674662</v>
      </c>
      <c r="J18" s="153">
        <v>46.075009237014783</v>
      </c>
      <c r="K18" s="150">
        <v>6</v>
      </c>
      <c r="L18" s="18"/>
    </row>
    <row r="19" spans="1:16">
      <c r="A19" s="16"/>
      <c r="B19" s="68" t="s">
        <v>11</v>
      </c>
      <c r="C19" s="143">
        <v>46.347502995045105</v>
      </c>
      <c r="D19" s="143">
        <v>43.726864726979812</v>
      </c>
      <c r="E19" s="143">
        <v>45.323528158713188</v>
      </c>
      <c r="F19" s="143">
        <v>41.986006094120299</v>
      </c>
      <c r="G19" s="144">
        <v>43.611332740879128</v>
      </c>
      <c r="H19" s="144">
        <v>29.83024038740599</v>
      </c>
      <c r="I19" s="142">
        <v>42.730820478520315</v>
      </c>
      <c r="J19" s="153">
        <v>43.379610239864327</v>
      </c>
      <c r="K19" s="150">
        <v>7</v>
      </c>
      <c r="L19" s="18"/>
    </row>
    <row r="20" spans="1:16">
      <c r="A20" s="16"/>
      <c r="B20" s="68" t="s">
        <v>22</v>
      </c>
      <c r="C20" s="143">
        <v>47.338890874000171</v>
      </c>
      <c r="D20" s="143">
        <v>44.227798254182119</v>
      </c>
      <c r="E20" s="143">
        <v>29.742080124365483</v>
      </c>
      <c r="F20" s="143">
        <v>41.905216318414659</v>
      </c>
      <c r="G20" s="144">
        <v>42.564375624312802</v>
      </c>
      <c r="H20" s="144">
        <v>41.779856927789893</v>
      </c>
      <c r="I20" s="142">
        <v>43.028279958355284</v>
      </c>
      <c r="J20" s="153">
        <v>42.977163975663608</v>
      </c>
      <c r="K20" s="150">
        <v>8</v>
      </c>
      <c r="L20" s="18"/>
    </row>
    <row r="21" spans="1:16">
      <c r="A21" s="16"/>
      <c r="B21" s="68" t="s">
        <v>27</v>
      </c>
      <c r="C21" s="145">
        <v>38.50452937446493</v>
      </c>
      <c r="D21" s="145">
        <v>41.550979860264668</v>
      </c>
      <c r="E21" s="145">
        <v>41.601065465672093</v>
      </c>
      <c r="F21" s="145">
        <v>41.295503117998166</v>
      </c>
      <c r="G21" s="146">
        <v>42.50612218705897</v>
      </c>
      <c r="H21" s="146">
        <v>44.853122861704556</v>
      </c>
      <c r="I21" s="142">
        <v>42.556281771968045</v>
      </c>
      <c r="J21" s="153">
        <v>42.601077477815387</v>
      </c>
      <c r="K21" s="150">
        <v>9</v>
      </c>
      <c r="L21" s="18"/>
    </row>
    <row r="22" spans="1:16" s="51" customFormat="1">
      <c r="A22" s="94"/>
      <c r="B22" s="68" t="s">
        <v>20</v>
      </c>
      <c r="C22" s="143">
        <v>44.91387790125782</v>
      </c>
      <c r="D22" s="143">
        <v>47.051056953441318</v>
      </c>
      <c r="E22" s="143">
        <v>43.654594803891833</v>
      </c>
      <c r="F22" s="143">
        <v>42.00113268981876</v>
      </c>
      <c r="G22" s="144">
        <v>40.907929164682351</v>
      </c>
      <c r="H22" s="144">
        <v>43.380988780475398</v>
      </c>
      <c r="I22" s="142">
        <v>42.013128707903398</v>
      </c>
      <c r="J22" s="153">
        <v>41.237051586515669</v>
      </c>
      <c r="K22" s="150">
        <v>10</v>
      </c>
      <c r="L22" s="95"/>
      <c r="N22" s="81"/>
      <c r="O22" s="81"/>
      <c r="P22" s="81"/>
    </row>
    <row r="23" spans="1:16">
      <c r="A23" s="16"/>
      <c r="B23" s="68" t="s">
        <v>21</v>
      </c>
      <c r="C23" s="143">
        <v>53.923074169686615</v>
      </c>
      <c r="D23" s="143">
        <v>51.344313955895025</v>
      </c>
      <c r="E23" s="143">
        <v>47.579354907765492</v>
      </c>
      <c r="F23" s="143">
        <v>41.929140934004124</v>
      </c>
      <c r="G23" s="144">
        <v>39.280823933300638</v>
      </c>
      <c r="H23" s="144">
        <v>43.214145905084401</v>
      </c>
      <c r="I23" s="142">
        <v>41.778238511514132</v>
      </c>
      <c r="J23" s="153">
        <v>40.210191957020449</v>
      </c>
      <c r="K23" s="150">
        <v>11</v>
      </c>
      <c r="L23" s="18"/>
      <c r="O23" s="78"/>
    </row>
    <row r="24" spans="1:16" s="51" customFormat="1">
      <c r="A24" s="94"/>
      <c r="B24" s="155" t="s">
        <v>28</v>
      </c>
      <c r="C24" s="147">
        <v>43.217306982154</v>
      </c>
      <c r="D24" s="147">
        <v>43.872141367079017</v>
      </c>
      <c r="E24" s="147">
        <v>40.328771120989863</v>
      </c>
      <c r="F24" s="147">
        <v>38.975078006199048</v>
      </c>
      <c r="G24" s="148">
        <v>37.922250499630444</v>
      </c>
      <c r="H24" s="148">
        <v>41.320077396860306</v>
      </c>
      <c r="I24" s="149">
        <v>39.665833765145649</v>
      </c>
      <c r="J24" s="154">
        <v>38.839483681483351</v>
      </c>
      <c r="K24" s="150" t="s">
        <v>63</v>
      </c>
      <c r="L24" s="95"/>
      <c r="N24" s="81"/>
      <c r="O24" s="138"/>
      <c r="P24" s="81"/>
    </row>
    <row r="25" spans="1:16">
      <c r="A25" s="16"/>
      <c r="B25" s="68" t="s">
        <v>6</v>
      </c>
      <c r="C25" s="143">
        <v>37.158095254421063</v>
      </c>
      <c r="D25" s="143">
        <v>39.804521295994626</v>
      </c>
      <c r="E25" s="143">
        <v>39.670133152929203</v>
      </c>
      <c r="F25" s="143">
        <v>41.419619245138847</v>
      </c>
      <c r="G25" s="144">
        <v>36.246378974808984</v>
      </c>
      <c r="H25" s="144">
        <v>36.666226474572511</v>
      </c>
      <c r="I25" s="142">
        <v>43.556317080968832</v>
      </c>
      <c r="J25" s="153">
        <v>38.644080532374034</v>
      </c>
      <c r="K25" s="150">
        <v>12</v>
      </c>
      <c r="L25" s="18"/>
    </row>
    <row r="26" spans="1:16">
      <c r="A26" s="16"/>
      <c r="B26" s="68" t="s">
        <v>9</v>
      </c>
      <c r="C26" s="143">
        <v>40.229039218245383</v>
      </c>
      <c r="D26" s="143">
        <v>39.486144491690801</v>
      </c>
      <c r="E26" s="143">
        <v>36.88320094287446</v>
      </c>
      <c r="F26" s="143">
        <v>34.181002243829468</v>
      </c>
      <c r="G26" s="144">
        <v>35.030842191934582</v>
      </c>
      <c r="H26" s="144">
        <v>36.659539662145853</v>
      </c>
      <c r="I26" s="142">
        <v>35.479836852367626</v>
      </c>
      <c r="J26" s="153">
        <v>34.876067315160043</v>
      </c>
      <c r="K26" s="150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188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5" t="s">
        <v>92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6">
      <c r="A8" s="16"/>
      <c r="B8" s="10"/>
      <c r="C8" s="192" t="s">
        <v>193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93" t="s">
        <v>2</v>
      </c>
      <c r="D10" s="193"/>
      <c r="E10" s="193"/>
      <c r="F10" s="193"/>
      <c r="G10" s="193"/>
      <c r="H10" s="193"/>
      <c r="I10" s="193"/>
      <c r="J10" s="193"/>
      <c r="K10" s="197" t="s">
        <v>54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8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68" t="s">
        <v>9</v>
      </c>
      <c r="C13" s="143">
        <v>59.770960781754624</v>
      </c>
      <c r="D13" s="143">
        <v>60.513855508309199</v>
      </c>
      <c r="E13" s="143">
        <v>63.116799057125533</v>
      </c>
      <c r="F13" s="143">
        <v>65.818997756170532</v>
      </c>
      <c r="G13" s="144">
        <v>64.969157808065418</v>
      </c>
      <c r="H13" s="144">
        <v>63.340460337854147</v>
      </c>
      <c r="I13" s="144">
        <v>64.520163147632374</v>
      </c>
      <c r="J13" s="139">
        <v>65.123932684839957</v>
      </c>
      <c r="K13" s="172">
        <v>1</v>
      </c>
      <c r="L13" s="18"/>
    </row>
    <row r="14" spans="1:16" s="12" customFormat="1">
      <c r="A14" s="94"/>
      <c r="B14" s="68" t="s">
        <v>6</v>
      </c>
      <c r="C14" s="140">
        <v>62.841904745578937</v>
      </c>
      <c r="D14" s="140">
        <v>60.195478704005374</v>
      </c>
      <c r="E14" s="140">
        <v>60.329866847070797</v>
      </c>
      <c r="F14" s="140">
        <v>58.580380754861153</v>
      </c>
      <c r="G14" s="141">
        <v>63.753621025191016</v>
      </c>
      <c r="H14" s="141">
        <v>63.333773525427489</v>
      </c>
      <c r="I14" s="142">
        <v>56.443682919031168</v>
      </c>
      <c r="J14" s="152">
        <v>61.355919467625966</v>
      </c>
      <c r="K14" s="151">
        <v>2</v>
      </c>
      <c r="L14" s="95"/>
      <c r="N14" s="82"/>
      <c r="O14" s="82"/>
      <c r="P14" s="82"/>
    </row>
    <row r="15" spans="1:16">
      <c r="A15" s="16"/>
      <c r="B15" s="155" t="s">
        <v>28</v>
      </c>
      <c r="C15" s="147">
        <v>56.782693017846</v>
      </c>
      <c r="D15" s="147">
        <v>56.12785863292099</v>
      </c>
      <c r="E15" s="147">
        <v>59.671228879010137</v>
      </c>
      <c r="F15" s="147">
        <v>61.024921993800952</v>
      </c>
      <c r="G15" s="148">
        <v>62.077749500369563</v>
      </c>
      <c r="H15" s="148">
        <v>58.679922603139694</v>
      </c>
      <c r="I15" s="149">
        <v>60.334166234854358</v>
      </c>
      <c r="J15" s="182">
        <v>61.160516318516649</v>
      </c>
      <c r="K15" s="151"/>
      <c r="L15" s="18"/>
    </row>
    <row r="16" spans="1:16">
      <c r="A16" s="16"/>
      <c r="B16" s="68" t="s">
        <v>21</v>
      </c>
      <c r="C16" s="143">
        <v>46.076925830313385</v>
      </c>
      <c r="D16" s="143">
        <v>48.655686044104975</v>
      </c>
      <c r="E16" s="143">
        <v>52.420645092234501</v>
      </c>
      <c r="F16" s="143">
        <v>58.070859065995876</v>
      </c>
      <c r="G16" s="144">
        <v>60.719176066699355</v>
      </c>
      <c r="H16" s="144">
        <v>56.785854094915614</v>
      </c>
      <c r="I16" s="142">
        <v>58.221761488485861</v>
      </c>
      <c r="J16" s="152">
        <v>59.789808042979544</v>
      </c>
      <c r="K16" s="151">
        <v>3</v>
      </c>
      <c r="L16" s="18"/>
    </row>
    <row r="17" spans="1:16">
      <c r="A17" s="16"/>
      <c r="B17" s="68" t="s">
        <v>20</v>
      </c>
      <c r="C17" s="143">
        <v>55.08612209874218</v>
      </c>
      <c r="D17" s="143">
        <v>52.948943046558682</v>
      </c>
      <c r="E17" s="143">
        <v>56.345405196108167</v>
      </c>
      <c r="F17" s="143">
        <v>57.998867310181247</v>
      </c>
      <c r="G17" s="144">
        <v>59.092070835317642</v>
      </c>
      <c r="H17" s="144">
        <v>56.619011219524594</v>
      </c>
      <c r="I17" s="142">
        <v>57.986871292096602</v>
      </c>
      <c r="J17" s="152">
        <v>58.762948413484331</v>
      </c>
      <c r="K17" s="151">
        <v>4</v>
      </c>
      <c r="L17" s="18"/>
    </row>
    <row r="18" spans="1:16">
      <c r="A18" s="16"/>
      <c r="B18" s="68" t="s">
        <v>27</v>
      </c>
      <c r="C18" s="143">
        <v>61.495470625535063</v>
      </c>
      <c r="D18" s="143">
        <v>58.449020139735325</v>
      </c>
      <c r="E18" s="143">
        <v>58.398934534327907</v>
      </c>
      <c r="F18" s="143">
        <v>58.704496882001841</v>
      </c>
      <c r="G18" s="144">
        <v>57.49387781294103</v>
      </c>
      <c r="H18" s="144">
        <v>55.146877138295437</v>
      </c>
      <c r="I18" s="142">
        <v>57.443718228031962</v>
      </c>
      <c r="J18" s="152">
        <v>57.398922522184613</v>
      </c>
      <c r="K18" s="151">
        <v>5</v>
      </c>
      <c r="L18" s="18"/>
    </row>
    <row r="19" spans="1:16">
      <c r="A19" s="16"/>
      <c r="B19" s="68" t="s">
        <v>22</v>
      </c>
      <c r="C19" s="143">
        <v>52.661109125999829</v>
      </c>
      <c r="D19" s="143">
        <v>55.772201745817881</v>
      </c>
      <c r="E19" s="143">
        <v>70.257919875634528</v>
      </c>
      <c r="F19" s="143">
        <v>58.094783681585348</v>
      </c>
      <c r="G19" s="144">
        <v>57.435624375687198</v>
      </c>
      <c r="H19" s="144">
        <v>58.220143072210107</v>
      </c>
      <c r="I19" s="142">
        <v>56.971720041644723</v>
      </c>
      <c r="J19" s="152">
        <v>57.022836024336399</v>
      </c>
      <c r="K19" s="151">
        <v>6</v>
      </c>
      <c r="L19" s="18"/>
    </row>
    <row r="20" spans="1:16">
      <c r="A20" s="16"/>
      <c r="B20" s="68" t="s">
        <v>11</v>
      </c>
      <c r="C20" s="143">
        <v>53.652497004954888</v>
      </c>
      <c r="D20" s="143">
        <v>56.273135273020195</v>
      </c>
      <c r="E20" s="143">
        <v>54.676471841286826</v>
      </c>
      <c r="F20" s="143">
        <v>58.013993905879701</v>
      </c>
      <c r="G20" s="144">
        <v>56.388667259120872</v>
      </c>
      <c r="H20" s="144">
        <v>70.169759612594007</v>
      </c>
      <c r="I20" s="142">
        <v>57.269179521479685</v>
      </c>
      <c r="J20" s="152">
        <v>56.62038976013568</v>
      </c>
      <c r="K20" s="151">
        <v>7</v>
      </c>
      <c r="L20" s="18"/>
    </row>
    <row r="21" spans="1:16">
      <c r="A21" s="16"/>
      <c r="B21" s="68" t="s">
        <v>26</v>
      </c>
      <c r="C21" s="145">
        <v>45.640760758532259</v>
      </c>
      <c r="D21" s="145">
        <v>48.369170599424905</v>
      </c>
      <c r="E21" s="145">
        <v>54.691095988504102</v>
      </c>
      <c r="F21" s="145">
        <v>52.62512229929758</v>
      </c>
      <c r="G21" s="146">
        <v>53.471749321945595</v>
      </c>
      <c r="H21" s="146">
        <v>50.792119171049819</v>
      </c>
      <c r="I21" s="142">
        <v>56.081987947325338</v>
      </c>
      <c r="J21" s="152">
        <v>53.924990762985217</v>
      </c>
      <c r="K21" s="151">
        <v>8</v>
      </c>
      <c r="L21" s="18"/>
    </row>
    <row r="22" spans="1:16" s="12" customFormat="1">
      <c r="A22" s="94"/>
      <c r="B22" s="68" t="s">
        <v>8</v>
      </c>
      <c r="C22" s="143">
        <v>52.580577385127881</v>
      </c>
      <c r="D22" s="143">
        <v>52.517749015296964</v>
      </c>
      <c r="E22" s="143">
        <v>53.63807448960852</v>
      </c>
      <c r="F22" s="143">
        <v>55.351304976067915</v>
      </c>
      <c r="G22" s="144">
        <v>53.331343087621349</v>
      </c>
      <c r="H22" s="144">
        <v>53.604351352306679</v>
      </c>
      <c r="I22" s="142">
        <v>53.175506817360819</v>
      </c>
      <c r="J22" s="152">
        <v>51.987322918595616</v>
      </c>
      <c r="K22" s="151">
        <v>9</v>
      </c>
      <c r="L22" s="95"/>
      <c r="N22" s="82"/>
      <c r="O22" s="82"/>
      <c r="P22" s="82"/>
    </row>
    <row r="23" spans="1:16">
      <c r="A23" s="16"/>
      <c r="B23" s="68" t="s">
        <v>25</v>
      </c>
      <c r="C23" s="143">
        <v>38.452656576263877</v>
      </c>
      <c r="D23" s="143">
        <v>40.547331646972864</v>
      </c>
      <c r="E23" s="143">
        <v>44.756094873621819</v>
      </c>
      <c r="F23" s="143">
        <v>43.172203075551508</v>
      </c>
      <c r="G23" s="144">
        <v>46.219291296633429</v>
      </c>
      <c r="H23" s="144">
        <v>43.509338857241502</v>
      </c>
      <c r="I23" s="142">
        <v>46.343145378810206</v>
      </c>
      <c r="J23" s="152">
        <v>46.897101186065228</v>
      </c>
      <c r="K23" s="151">
        <v>10</v>
      </c>
      <c r="L23" s="18"/>
      <c r="O23" s="83"/>
    </row>
    <row r="24" spans="1:16">
      <c r="A24" s="16"/>
      <c r="B24" s="155" t="s">
        <v>5</v>
      </c>
      <c r="C24" s="184">
        <v>39.059574507905573</v>
      </c>
      <c r="D24" s="184">
        <v>38.605063847611952</v>
      </c>
      <c r="E24" s="184">
        <v>43.41904754660964</v>
      </c>
      <c r="F24" s="184">
        <v>43.599854174629762</v>
      </c>
      <c r="G24" s="185">
        <v>45.145270543295183</v>
      </c>
      <c r="H24" s="185">
        <v>45.185624886069334</v>
      </c>
      <c r="I24" s="182">
        <v>42.34972066886202</v>
      </c>
      <c r="J24" s="182">
        <v>45.56858025546429</v>
      </c>
      <c r="K24" s="132">
        <v>11</v>
      </c>
      <c r="L24" s="18"/>
      <c r="O24" s="83"/>
    </row>
    <row r="25" spans="1:16">
      <c r="A25" s="16"/>
      <c r="B25" s="68" t="s">
        <v>24</v>
      </c>
      <c r="C25" s="143">
        <v>42.383942616967964</v>
      </c>
      <c r="D25" s="143">
        <v>42.403483802324573</v>
      </c>
      <c r="E25" s="143">
        <v>44.223095291056197</v>
      </c>
      <c r="F25" s="143">
        <v>47.287097643266854</v>
      </c>
      <c r="G25" s="144">
        <v>44.452324790683832</v>
      </c>
      <c r="H25" s="144">
        <v>43.755056411161618</v>
      </c>
      <c r="I25" s="142">
        <v>43.892472652677881</v>
      </c>
      <c r="J25" s="152">
        <v>44.723403119025747</v>
      </c>
      <c r="K25" s="187">
        <v>12</v>
      </c>
      <c r="L25" s="18"/>
    </row>
    <row r="26" spans="1:16">
      <c r="A26" s="16"/>
      <c r="B26" s="68" t="s">
        <v>23</v>
      </c>
      <c r="C26" s="143">
        <v>43.756103285865187</v>
      </c>
      <c r="D26" s="143">
        <v>43.751938180736545</v>
      </c>
      <c r="E26" s="143">
        <v>41.765873232934311</v>
      </c>
      <c r="F26" s="143">
        <v>44.955364037932846</v>
      </c>
      <c r="G26" s="144">
        <v>42.705231023956124</v>
      </c>
      <c r="H26" s="144">
        <v>40.081667136018019</v>
      </c>
      <c r="I26" s="142">
        <v>44.148432006033495</v>
      </c>
      <c r="J26" s="152">
        <v>44.172990007048966</v>
      </c>
      <c r="K26" s="187">
        <v>13</v>
      </c>
      <c r="L26" s="18"/>
    </row>
    <row r="27" spans="1:16">
      <c r="A27" s="16"/>
      <c r="C27" s="4"/>
      <c r="D27" s="4"/>
      <c r="E27" s="4"/>
      <c r="F27" s="5"/>
      <c r="G27" s="5"/>
      <c r="H27" s="5"/>
      <c r="I27" s="8"/>
      <c r="J27" s="8"/>
      <c r="K27" s="8"/>
      <c r="L27" s="18"/>
      <c r="N27" s="61" t="str">
        <f>IF(F27="","",1)</f>
        <v/>
      </c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  <c r="N28" s="61" t="str">
        <f>IF(F28="","",1)</f>
        <v/>
      </c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  <c r="N29" s="61" t="str">
        <f>IF(F29="","",1)</f>
        <v/>
      </c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  <c r="N30" s="61" t="str">
        <f>IF(F30="","",1)</f>
        <v/>
      </c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  <c r="N32" s="61" t="str">
        <f>IF(F32="","",1)</f>
        <v/>
      </c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  <c r="N33" s="61" t="str">
        <f>IF(F33="","",1)</f>
        <v/>
      </c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  <c r="N34" s="61" t="str">
        <f>IF(F34="","",1)</f>
        <v/>
      </c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  <c r="N35" s="61" t="str">
        <f>IF(F35="","",1)</f>
        <v/>
      </c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6"/>
      <c r="L38" s="18"/>
    </row>
    <row r="39" spans="1:14">
      <c r="A39" s="16"/>
      <c r="L39" s="18"/>
    </row>
    <row r="40" spans="1:14">
      <c r="A40" s="16"/>
      <c r="L40" s="18"/>
    </row>
    <row r="41" spans="1:14">
      <c r="A41" s="16"/>
      <c r="B41" s="74" t="s">
        <v>188</v>
      </c>
      <c r="L41" s="18"/>
    </row>
    <row r="42" spans="1:14">
      <c r="A42" s="16"/>
      <c r="B42" s="74" t="s">
        <v>110</v>
      </c>
      <c r="L42" s="18"/>
    </row>
    <row r="43" spans="1:14">
      <c r="A43" s="16"/>
      <c r="B43" s="74" t="s">
        <v>107</v>
      </c>
      <c r="L43" s="18"/>
    </row>
    <row r="44" spans="1:14">
      <c r="A44" s="16"/>
      <c r="B44" s="74" t="s">
        <v>108</v>
      </c>
      <c r="L44" s="18"/>
    </row>
    <row r="45" spans="1:14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  <row r="46" spans="1:14">
      <c r="B46" s="63"/>
      <c r="C46" s="63"/>
      <c r="D46" s="63"/>
      <c r="E46" s="63"/>
    </row>
    <row r="47" spans="1:14">
      <c r="B47" s="63"/>
      <c r="C47" s="63"/>
      <c r="D47" s="63"/>
      <c r="E47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62"/>
      <c r="G2" s="162"/>
      <c r="H2" s="162"/>
      <c r="I2" s="10"/>
      <c r="J2" s="17"/>
      <c r="K2" s="33"/>
    </row>
    <row r="3" spans="1:22">
      <c r="A3" s="16"/>
      <c r="B3" s="10"/>
      <c r="C3" s="10"/>
      <c r="D3" s="11"/>
      <c r="E3" s="10"/>
      <c r="F3" s="162"/>
      <c r="G3" s="162"/>
      <c r="H3" s="162"/>
      <c r="I3" s="10"/>
      <c r="J3" s="17"/>
      <c r="K3" s="33"/>
    </row>
    <row r="4" spans="1:22">
      <c r="A4" s="16"/>
      <c r="B4" s="10"/>
      <c r="C4" s="10"/>
      <c r="D4" s="11"/>
      <c r="E4" s="10"/>
      <c r="F4" s="162"/>
      <c r="G4" s="162"/>
      <c r="H4" s="162"/>
      <c r="I4" s="10"/>
      <c r="J4" s="18"/>
    </row>
    <row r="5" spans="1:22">
      <c r="A5" s="16"/>
      <c r="B5" s="10"/>
      <c r="C5" s="10"/>
      <c r="D5" s="10"/>
      <c r="E5" s="10"/>
      <c r="F5" s="162"/>
      <c r="G5" s="162"/>
      <c r="H5" s="162"/>
      <c r="I5" s="10"/>
      <c r="J5" s="18"/>
    </row>
    <row r="6" spans="1:22">
      <c r="A6" s="16"/>
      <c r="B6" s="10"/>
      <c r="C6" s="10"/>
      <c r="D6" s="10"/>
      <c r="E6" s="10"/>
      <c r="F6" s="162"/>
      <c r="G6" s="162"/>
      <c r="H6" s="162"/>
      <c r="I6" s="10"/>
      <c r="J6" s="18"/>
    </row>
    <row r="7" spans="1:22">
      <c r="A7" s="16"/>
      <c r="B7" s="192" t="s">
        <v>177</v>
      </c>
      <c r="C7" s="192"/>
      <c r="D7" s="192"/>
      <c r="E7" s="192"/>
      <c r="F7" s="192"/>
      <c r="G7" s="192"/>
      <c r="H7" s="192"/>
      <c r="I7" s="192"/>
      <c r="J7" s="18"/>
    </row>
    <row r="8" spans="1:22">
      <c r="A8" s="16"/>
      <c r="B8" s="192" t="s">
        <v>192</v>
      </c>
      <c r="C8" s="192"/>
      <c r="D8" s="192"/>
      <c r="E8" s="192"/>
      <c r="F8" s="192"/>
      <c r="G8" s="192"/>
      <c r="H8" s="192"/>
      <c r="I8" s="192"/>
      <c r="J8" s="18"/>
    </row>
    <row r="9" spans="1:22">
      <c r="A9" s="16"/>
      <c r="B9" s="10"/>
      <c r="C9" s="119"/>
      <c r="D9" s="10"/>
      <c r="E9" s="10"/>
      <c r="F9" s="162"/>
      <c r="G9" s="162"/>
      <c r="H9" s="162"/>
      <c r="I9" s="10"/>
      <c r="J9" s="18"/>
    </row>
    <row r="10" spans="1:22" ht="15.75" customHeight="1">
      <c r="A10" s="16"/>
      <c r="B10" s="11"/>
      <c r="C10" s="193" t="s">
        <v>2</v>
      </c>
      <c r="D10" s="193"/>
      <c r="E10" s="193"/>
      <c r="F10" s="193"/>
      <c r="G10" s="194" t="s">
        <v>112</v>
      </c>
      <c r="H10" s="194"/>
      <c r="I10" s="194" t="s">
        <v>29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1" t="s">
        <v>111</v>
      </c>
      <c r="H11" s="161" t="s">
        <v>113</v>
      </c>
      <c r="I11" s="194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60"/>
      <c r="H12" s="160"/>
      <c r="I12" s="160"/>
      <c r="J12" s="18"/>
    </row>
    <row r="13" spans="1:22">
      <c r="A13" s="16"/>
      <c r="B13" s="120" t="s">
        <v>126</v>
      </c>
      <c r="C13" s="27">
        <v>2.8909999999999996</v>
      </c>
      <c r="D13" s="27">
        <v>4.4539999999999997</v>
      </c>
      <c r="E13" s="27">
        <v>5.4096666666666664</v>
      </c>
      <c r="F13" s="36">
        <v>2.1693333333333333</v>
      </c>
      <c r="G13" s="28">
        <f>IF(OR(OR(F13=0,E13=0),F13=""),"",(F13/E13-1)*100)</f>
        <v>-59.89894633064268</v>
      </c>
      <c r="H13" s="26">
        <f>F13-E13</f>
        <v>-3.2403333333333331</v>
      </c>
      <c r="I13" s="28">
        <f>IF(F13=0,"",F13/$L$13*100)</f>
        <v>5.8051506707767736E-2</v>
      </c>
      <c r="J13" s="18"/>
      <c r="K13" s="174" t="s">
        <v>182</v>
      </c>
      <c r="L13" s="87">
        <f>SUM(F13:F23)</f>
        <v>3736.9113333333339</v>
      </c>
      <c r="M13" s="190">
        <f>F13/'Población económicamente activa'!$G$15</f>
        <v>5.2745326146525992E-4</v>
      </c>
      <c r="N13" s="189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163</v>
      </c>
      <c r="C14" s="27">
        <v>26.863333333333333</v>
      </c>
      <c r="D14" s="27">
        <v>33.604333333333336</v>
      </c>
      <c r="E14" s="27">
        <v>12.69</v>
      </c>
      <c r="F14" s="36">
        <v>23.031000000000002</v>
      </c>
      <c r="G14" s="28">
        <f>IF(OR(OR(F14=0,E14=0),F14=""),"",(F14/E14-1)*100)</f>
        <v>81.489361702127681</v>
      </c>
      <c r="H14" s="26">
        <f>F14-E14</f>
        <v>10.341000000000003</v>
      </c>
      <c r="I14" s="28">
        <f t="shared" ref="I14:I23" si="0">IF(F14=0,"",F14/$L$13*100)</f>
        <v>0.61631111754145618</v>
      </c>
      <c r="J14" s="18"/>
      <c r="K14" s="120"/>
      <c r="L14" s="23"/>
      <c r="M14" s="190">
        <f>F14/'Población económicamente activa'!$G$15</f>
        <v>5.5997738467146911E-3</v>
      </c>
      <c r="N14" s="189"/>
    </row>
    <row r="15" spans="1:22">
      <c r="A15" s="16"/>
      <c r="B15" s="120" t="s">
        <v>128</v>
      </c>
      <c r="C15" s="53">
        <v>21.067333333333334</v>
      </c>
      <c r="D15" s="53">
        <v>15.567333333333332</v>
      </c>
      <c r="E15" s="53">
        <v>10.031666666666666</v>
      </c>
      <c r="F15" s="36">
        <v>14.096666666666666</v>
      </c>
      <c r="G15" s="28">
        <f t="shared" ref="G15:G23" si="1">IF(OR(OR(F15=0,E15=0),F15=""),"",(F15/E15-1)*100)</f>
        <v>40.521681342415675</v>
      </c>
      <c r="H15" s="26">
        <f t="shared" ref="H15:H23" si="2">F15-E15</f>
        <v>4.0649999999999995</v>
      </c>
      <c r="I15" s="28">
        <f t="shared" si="0"/>
        <v>0.3772277533299781</v>
      </c>
      <c r="J15" s="18"/>
      <c r="K15" s="120"/>
      <c r="M15" s="190">
        <f>F15/'Población económicamente activa'!$G$15</f>
        <v>3.4274736366573205E-3</v>
      </c>
      <c r="N15" s="189"/>
    </row>
    <row r="16" spans="1:22">
      <c r="A16" s="16"/>
      <c r="B16" s="121" t="s">
        <v>129</v>
      </c>
      <c r="C16" s="27">
        <v>562.49533333333341</v>
      </c>
      <c r="D16" s="27">
        <v>568.92600000000004</v>
      </c>
      <c r="E16" s="27">
        <v>604.80366666666669</v>
      </c>
      <c r="F16" s="36">
        <v>575.95633333333342</v>
      </c>
      <c r="G16" s="28">
        <f t="shared" si="1"/>
        <v>-4.769702123719477</v>
      </c>
      <c r="H16" s="26">
        <f t="shared" si="2"/>
        <v>-28.847333333333268</v>
      </c>
      <c r="I16" s="28">
        <f t="shared" si="0"/>
        <v>15.412630430799625</v>
      </c>
      <c r="J16" s="18"/>
      <c r="K16" s="121"/>
      <c r="M16" s="190">
        <f>F16/'Población económicamente activa'!$G$15</f>
        <v>0.14003843568449867</v>
      </c>
      <c r="N16" s="189"/>
    </row>
    <row r="17" spans="1:14">
      <c r="A17" s="16"/>
      <c r="B17" s="120" t="s">
        <v>165</v>
      </c>
      <c r="C17" s="27">
        <v>13.787666666666667</v>
      </c>
      <c r="D17" s="27">
        <v>11.612000000000002</v>
      </c>
      <c r="E17" s="27">
        <v>13.770999999999999</v>
      </c>
      <c r="F17" s="36">
        <v>12.460333333333333</v>
      </c>
      <c r="G17" s="28">
        <f t="shared" si="1"/>
        <v>-9.5175852637184413</v>
      </c>
      <c r="H17" s="26">
        <f t="shared" si="2"/>
        <v>-1.3106666666666662</v>
      </c>
      <c r="I17" s="28">
        <f t="shared" si="0"/>
        <v>0.33343936266795726</v>
      </c>
      <c r="J17" s="18"/>
      <c r="K17" s="120"/>
      <c r="M17" s="190">
        <f>F17/'Población económicamente activa'!$G$15</f>
        <v>3.0296143772023483E-3</v>
      </c>
      <c r="N17" s="189"/>
    </row>
    <row r="18" spans="1:14">
      <c r="A18" s="16"/>
      <c r="B18" s="120" t="s">
        <v>131</v>
      </c>
      <c r="C18" s="27">
        <v>184.58866666666665</v>
      </c>
      <c r="D18" s="27">
        <v>163.37366666666668</v>
      </c>
      <c r="E18" s="27">
        <v>189.25366666666665</v>
      </c>
      <c r="F18" s="36">
        <v>237.87333333333333</v>
      </c>
      <c r="G18" s="28">
        <f t="shared" si="1"/>
        <v>25.690211198021707</v>
      </c>
      <c r="H18" s="26">
        <f t="shared" si="2"/>
        <v>48.619666666666689</v>
      </c>
      <c r="I18" s="28">
        <f t="shared" si="0"/>
        <v>6.3655064869079929</v>
      </c>
      <c r="J18" s="18"/>
      <c r="K18" s="120"/>
      <c r="M18" s="190">
        <f>F18/'Población económicamente activa'!$G$15</f>
        <v>5.7836692754584945E-2</v>
      </c>
      <c r="N18" s="189"/>
    </row>
    <row r="19" spans="1:14">
      <c r="A19" s="16"/>
      <c r="B19" s="120" t="s">
        <v>132</v>
      </c>
      <c r="C19" s="27">
        <v>826.62966666666671</v>
      </c>
      <c r="D19" s="27">
        <v>936.63466666666682</v>
      </c>
      <c r="E19" s="27">
        <v>920.42033333333336</v>
      </c>
      <c r="F19" s="36">
        <v>1063.2293333333334</v>
      </c>
      <c r="G19" s="28">
        <f t="shared" si="1"/>
        <v>15.515628547971394</v>
      </c>
      <c r="H19" s="26">
        <f t="shared" si="2"/>
        <v>142.80900000000008</v>
      </c>
      <c r="I19" s="28">
        <f t="shared" si="0"/>
        <v>28.452088864118974</v>
      </c>
      <c r="J19" s="18"/>
      <c r="K19" s="120"/>
      <c r="M19" s="190">
        <f>F19/'Población económicamente activa'!$G$15</f>
        <v>0.25851434214145702</v>
      </c>
      <c r="N19" s="189"/>
    </row>
    <row r="20" spans="1:14">
      <c r="A20" s="16"/>
      <c r="B20" s="120" t="s">
        <v>167</v>
      </c>
      <c r="C20" s="27">
        <v>328.91966666666667</v>
      </c>
      <c r="D20" s="27">
        <v>313.78199999999998</v>
      </c>
      <c r="E20" s="27">
        <v>308.46100000000001</v>
      </c>
      <c r="F20" s="36">
        <v>353.07199999999995</v>
      </c>
      <c r="G20" s="28">
        <f t="shared" si="1"/>
        <v>14.462444198780378</v>
      </c>
      <c r="H20" s="26">
        <f t="shared" si="2"/>
        <v>44.610999999999933</v>
      </c>
      <c r="I20" s="28">
        <f t="shared" si="0"/>
        <v>9.4482305975683634</v>
      </c>
      <c r="J20" s="18"/>
      <c r="K20" s="120"/>
      <c r="M20" s="190">
        <f>F20/'Población económicamente activa'!$G$15</f>
        <v>8.5846179132788372E-2</v>
      </c>
      <c r="N20" s="189"/>
    </row>
    <row r="21" spans="1:14">
      <c r="A21" s="16"/>
      <c r="B21" s="120" t="s">
        <v>134</v>
      </c>
      <c r="C21" s="27">
        <v>82.945333333333338</v>
      </c>
      <c r="D21" s="27">
        <v>90.555000000000007</v>
      </c>
      <c r="E21" s="27">
        <v>86.595666666666659</v>
      </c>
      <c r="F21" s="36">
        <v>121.85233333333332</v>
      </c>
      <c r="G21" s="28">
        <f t="shared" si="1"/>
        <v>40.714123493477338</v>
      </c>
      <c r="H21" s="26">
        <f t="shared" si="2"/>
        <v>35.256666666666661</v>
      </c>
      <c r="I21" s="28">
        <f t="shared" si="0"/>
        <v>3.2607766806348262</v>
      </c>
      <c r="J21" s="18"/>
      <c r="K21" s="120"/>
      <c r="M21" s="190">
        <f>F21/'Población económicamente activa'!$G$15</f>
        <v>2.9627263660334358E-2</v>
      </c>
      <c r="N21" s="189"/>
    </row>
    <row r="22" spans="1:14">
      <c r="A22" s="16"/>
      <c r="B22" s="120" t="s">
        <v>135</v>
      </c>
      <c r="C22" s="27">
        <v>360.93800000000005</v>
      </c>
      <c r="D22" s="27">
        <v>422.92466666666672</v>
      </c>
      <c r="E22" s="27">
        <v>456.41400000000004</v>
      </c>
      <c r="F22" s="36">
        <v>486.67433333333338</v>
      </c>
      <c r="G22" s="28">
        <f t="shared" si="1"/>
        <v>6.6300186526560001</v>
      </c>
      <c r="H22" s="26">
        <f t="shared" si="2"/>
        <v>30.260333333333335</v>
      </c>
      <c r="I22" s="28">
        <f t="shared" si="0"/>
        <v>13.023438072832697</v>
      </c>
      <c r="J22" s="18"/>
      <c r="K22" s="120"/>
      <c r="M22" s="190">
        <f>F22/'Población económicamente activa'!$G$15</f>
        <v>0.1183303462145503</v>
      </c>
      <c r="N22" s="189"/>
    </row>
    <row r="23" spans="1:14">
      <c r="A23" s="16"/>
      <c r="B23" s="120" t="s">
        <v>169</v>
      </c>
      <c r="C23" s="27">
        <v>820.5</v>
      </c>
      <c r="D23" s="27">
        <v>813.10066666666671</v>
      </c>
      <c r="E23" s="27">
        <v>826.39433333333329</v>
      </c>
      <c r="F23" s="36">
        <v>846.49633333333338</v>
      </c>
      <c r="G23" s="28">
        <f t="shared" si="1"/>
        <v>2.4324948985210204</v>
      </c>
      <c r="H23" s="26">
        <f t="shared" si="2"/>
        <v>20.102000000000089</v>
      </c>
      <c r="I23" s="28">
        <f t="shared" si="0"/>
        <v>22.652299126890352</v>
      </c>
      <c r="J23" s="18"/>
      <c r="K23" s="120"/>
      <c r="M23" s="190">
        <f>F23/'Población económicamente activa'!$G$15</f>
        <v>0.20581772518518002</v>
      </c>
      <c r="N23" s="189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164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166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168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170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188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186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159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25.694666666666667</v>
      </c>
      <c r="D13" s="28">
        <v>7.519333333333333</v>
      </c>
      <c r="E13" s="28">
        <v>33.017666666666663</v>
      </c>
      <c r="F13" s="28">
        <v>12.438333333333334</v>
      </c>
      <c r="G13" s="28">
        <v>9.9586666666666659</v>
      </c>
      <c r="H13" s="28">
        <f t="shared" ref="H13:H27" si="0">IF(OR(OR(G13=0,F13=0),G13=""),"",(G13/F13-1)*100)</f>
        <v>-19.935682701326563</v>
      </c>
      <c r="I13" s="27">
        <f>IF(OR(OR(G13=0,F13=0),F13=""),"",(F13/E13-1)*100)</f>
        <v>-62.328248513422103</v>
      </c>
      <c r="J13" s="28">
        <f>IF(G13=0,"",G13/$G$13*100)</f>
        <v>100</v>
      </c>
      <c r="K13" s="27">
        <f>IF(F13=0,"",F13/$F$13*100)</f>
        <v>100</v>
      </c>
      <c r="L13" s="18"/>
      <c r="N13" s="177">
        <f>SUM(G15:G27)</f>
        <v>2.2586666666666666</v>
      </c>
    </row>
    <row r="14" spans="1:15">
      <c r="A14" s="16"/>
      <c r="B14" s="11" t="s">
        <v>31</v>
      </c>
      <c r="C14" s="25">
        <f>C13-SUM(C15:C27)</f>
        <v>12.356</v>
      </c>
      <c r="D14" s="27">
        <f>D13-SUM(D15:D27)</f>
        <v>3.181</v>
      </c>
      <c r="E14" s="27">
        <f>E13-SUM(E15:E27)</f>
        <v>19.511666666666663</v>
      </c>
      <c r="F14" s="27">
        <f>F13-SUM(F15:F27)</f>
        <v>5.620000000000001</v>
      </c>
      <c r="G14" s="28">
        <f>G13-SUM(G15:G27)</f>
        <v>7.6999999999999993</v>
      </c>
      <c r="H14" s="28">
        <f>IF(OR(OR(G14=0,F14=0),G14=""),"",(G14/F14-1)*100)</f>
        <v>37.0106761565836</v>
      </c>
      <c r="I14" s="27">
        <f>IF(OR(OR(G14=0,F14=0),F14=""),"",(F14/E14-1)*100)</f>
        <v>-71.196719911164251</v>
      </c>
      <c r="J14" s="28">
        <f>IF(G14=0,"",G14/$G$13*100)</f>
        <v>77.319587628865989</v>
      </c>
      <c r="K14" s="27">
        <f t="shared" ref="K14:K27" si="1">IF(F14=0,"",F14/$F$13*100)</f>
        <v>45.182902318102641</v>
      </c>
      <c r="L14" s="18"/>
      <c r="N14" s="124"/>
    </row>
    <row r="15" spans="1:15">
      <c r="A15" s="16"/>
      <c r="B15" s="12" t="s">
        <v>5</v>
      </c>
      <c r="C15" s="50">
        <v>1.6396666666666666</v>
      </c>
      <c r="D15" s="50">
        <v>2.8909999999999996</v>
      </c>
      <c r="E15" s="50">
        <v>4.4539999999999997</v>
      </c>
      <c r="F15" s="50">
        <v>5.4096666666666664</v>
      </c>
      <c r="G15" s="50">
        <v>2.1693333333333333</v>
      </c>
      <c r="H15" s="50">
        <f t="shared" si="0"/>
        <v>-59.89894633064268</v>
      </c>
      <c r="I15" s="36">
        <f t="shared" ref="I15:I27" si="2">IF(OR(OR(G15=0,F15=0),F15=""),"",(F15/E15-1)*100)</f>
        <v>21.456368807064806</v>
      </c>
      <c r="J15" s="50">
        <f>IF(G15=0,"",G15/$G$13*100)</f>
        <v>21.783371267907352</v>
      </c>
      <c r="K15" s="36">
        <f t="shared" si="1"/>
        <v>43.491893340479692</v>
      </c>
      <c r="L15" s="18"/>
      <c r="N15" s="23" t="s">
        <v>5</v>
      </c>
      <c r="O15" s="34">
        <f>J15</f>
        <v>21.783371267907352</v>
      </c>
    </row>
    <row r="16" spans="1:15">
      <c r="A16" s="16"/>
      <c r="B16" s="11" t="s">
        <v>9</v>
      </c>
      <c r="C16" s="53">
        <v>0.28499999999999998</v>
      </c>
      <c r="D16" s="53">
        <v>0</v>
      </c>
      <c r="E16" s="53">
        <v>0.254</v>
      </c>
      <c r="F16" s="53">
        <v>0.13566666666666666</v>
      </c>
      <c r="G16" s="54">
        <v>4.5666666666666668E-2</v>
      </c>
      <c r="H16" s="28">
        <f t="shared" si="0"/>
        <v>-66.339066339066349</v>
      </c>
      <c r="I16" s="27">
        <f t="shared" si="2"/>
        <v>-46.58792650918636</v>
      </c>
      <c r="J16" s="28">
        <f t="shared" ref="J16:J27" si="3">IF(G16=0,"",G16/$G$13*100)</f>
        <v>0.45856205650020088</v>
      </c>
      <c r="K16" s="27">
        <f t="shared" si="1"/>
        <v>1.0907141900040198</v>
      </c>
      <c r="L16" s="18"/>
      <c r="N16" s="23" t="s">
        <v>40</v>
      </c>
      <c r="O16" s="34">
        <f>100-O15</f>
        <v>78.216628732092644</v>
      </c>
    </row>
    <row r="17" spans="1:14">
      <c r="A17" s="16"/>
      <c r="B17" s="11" t="s">
        <v>23</v>
      </c>
      <c r="C17" s="27">
        <v>0.78300000000000003</v>
      </c>
      <c r="D17" s="27">
        <v>6.0666666666666667E-2</v>
      </c>
      <c r="E17" s="27">
        <v>0.25466666666666665</v>
      </c>
      <c r="F17" s="27">
        <v>0</v>
      </c>
      <c r="G17" s="28">
        <v>4.3666666666666666E-2</v>
      </c>
      <c r="H17" s="28" t="str">
        <f t="shared" si="0"/>
        <v/>
      </c>
      <c r="I17" s="27" t="str">
        <f t="shared" si="2"/>
        <v/>
      </c>
      <c r="J17" s="28">
        <f t="shared" si="3"/>
        <v>0.43847904672646942</v>
      </c>
      <c r="K17" s="27" t="str">
        <f t="shared" si="1"/>
        <v/>
      </c>
      <c r="L17" s="18"/>
    </row>
    <row r="18" spans="1:14">
      <c r="A18" s="16"/>
      <c r="B18" s="11" t="s">
        <v>21</v>
      </c>
      <c r="C18" s="27">
        <v>0.27533333333333337</v>
      </c>
      <c r="D18" s="27">
        <v>0.32633333333333336</v>
      </c>
      <c r="E18" s="27">
        <v>0.5</v>
      </c>
      <c r="F18" s="27">
        <v>0.15133333333333335</v>
      </c>
      <c r="G18" s="28">
        <v>0</v>
      </c>
      <c r="H18" s="28" t="str">
        <f t="shared" si="0"/>
        <v/>
      </c>
      <c r="I18" s="27" t="str">
        <f t="shared" si="2"/>
        <v/>
      </c>
      <c r="J18" s="28" t="str">
        <f t="shared" si="3"/>
        <v/>
      </c>
      <c r="K18" s="27">
        <f t="shared" si="1"/>
        <v>1.2166688999062041</v>
      </c>
      <c r="L18" s="18"/>
      <c r="N18" s="176"/>
    </row>
    <row r="19" spans="1:14">
      <c r="A19" s="16"/>
      <c r="B19" s="11" t="s">
        <v>6</v>
      </c>
      <c r="C19" s="27">
        <v>0.73766666666666669</v>
      </c>
      <c r="D19" s="27">
        <v>0.41933333333333334</v>
      </c>
      <c r="E19" s="27">
        <v>1.5360000000000003</v>
      </c>
      <c r="F19" s="27">
        <v>0.24</v>
      </c>
      <c r="G19" s="28">
        <v>0</v>
      </c>
      <c r="H19" s="28" t="str">
        <f t="shared" si="0"/>
        <v/>
      </c>
      <c r="I19" s="27"/>
      <c r="J19" s="28" t="str">
        <f t="shared" si="3"/>
        <v/>
      </c>
      <c r="K19" s="27">
        <f t="shared" si="1"/>
        <v>1.9295189602036713</v>
      </c>
      <c r="L19" s="18"/>
      <c r="N19" s="176"/>
    </row>
    <row r="20" spans="1:14">
      <c r="A20" s="16"/>
      <c r="B20" s="11" t="s">
        <v>22</v>
      </c>
      <c r="C20" s="27">
        <v>0.60466666666666669</v>
      </c>
      <c r="D20" s="27">
        <v>0</v>
      </c>
      <c r="E20" s="27">
        <v>0.18533333333333335</v>
      </c>
      <c r="F20" s="27">
        <v>0</v>
      </c>
      <c r="G20" s="28">
        <v>0</v>
      </c>
      <c r="H20" s="28" t="str">
        <f t="shared" si="0"/>
        <v/>
      </c>
      <c r="I20" s="27" t="str">
        <f t="shared" si="2"/>
        <v/>
      </c>
      <c r="J20" s="28" t="str">
        <f t="shared" si="3"/>
        <v/>
      </c>
      <c r="K20" s="27" t="str">
        <f t="shared" si="1"/>
        <v/>
      </c>
      <c r="L20" s="18"/>
    </row>
    <row r="21" spans="1:14">
      <c r="A21" s="16"/>
      <c r="B21" s="11" t="s">
        <v>8</v>
      </c>
      <c r="C21" s="27">
        <v>0.16033333333333333</v>
      </c>
      <c r="D21" s="27">
        <v>0</v>
      </c>
      <c r="E21" s="27">
        <v>0.14499999999999999</v>
      </c>
      <c r="F21" s="27">
        <v>0</v>
      </c>
      <c r="G21" s="28">
        <v>0</v>
      </c>
      <c r="H21" s="28" t="str">
        <f t="shared" si="0"/>
        <v/>
      </c>
      <c r="I21" s="27" t="str">
        <f t="shared" si="2"/>
        <v/>
      </c>
      <c r="J21" s="28" t="str">
        <f t="shared" si="3"/>
        <v/>
      </c>
      <c r="K21" s="27" t="str">
        <f t="shared" si="1"/>
        <v/>
      </c>
      <c r="L21" s="18"/>
    </row>
    <row r="22" spans="1:14">
      <c r="A22" s="16"/>
      <c r="B22" s="11" t="s">
        <v>11</v>
      </c>
      <c r="C22" s="27">
        <v>0.26733333333333337</v>
      </c>
      <c r="D22" s="27">
        <v>3.7666666666666668E-2</v>
      </c>
      <c r="E22" s="27">
        <v>6.6000000000000003E-2</v>
      </c>
      <c r="F22" s="27">
        <v>0</v>
      </c>
      <c r="G22" s="28">
        <v>0</v>
      </c>
      <c r="H22" s="27" t="str">
        <f t="shared" si="0"/>
        <v/>
      </c>
      <c r="I22" s="27" t="str">
        <f t="shared" si="2"/>
        <v/>
      </c>
      <c r="J22" s="28" t="str">
        <f t="shared" si="3"/>
        <v/>
      </c>
      <c r="K22" s="27" t="str">
        <f t="shared" si="1"/>
        <v/>
      </c>
      <c r="L22" s="18"/>
    </row>
    <row r="23" spans="1:14">
      <c r="A23" s="16"/>
      <c r="B23" s="11" t="s">
        <v>24</v>
      </c>
      <c r="C23" s="27">
        <v>0.24700000000000003</v>
      </c>
      <c r="D23" s="27">
        <v>8.4666666666666668E-2</v>
      </c>
      <c r="E23" s="27">
        <v>0.15266666666666667</v>
      </c>
      <c r="F23" s="27">
        <v>0</v>
      </c>
      <c r="G23" s="28">
        <v>0</v>
      </c>
      <c r="H23" s="27" t="str">
        <f t="shared" si="0"/>
        <v/>
      </c>
      <c r="I23" s="27" t="str">
        <f t="shared" si="2"/>
        <v/>
      </c>
      <c r="J23" s="28" t="str">
        <f t="shared" si="3"/>
        <v/>
      </c>
      <c r="K23" s="27" t="str">
        <f t="shared" si="1"/>
        <v/>
      </c>
      <c r="L23" s="18"/>
    </row>
    <row r="24" spans="1:14">
      <c r="A24" s="16"/>
      <c r="B24" s="11" t="s">
        <v>20</v>
      </c>
      <c r="C24" s="27">
        <v>0.56533333333333335</v>
      </c>
      <c r="D24" s="27">
        <v>2.7333333333333334E-2</v>
      </c>
      <c r="E24" s="27">
        <v>5.8666666666666666E-2</v>
      </c>
      <c r="F24" s="27">
        <v>5.1333333333333335E-2</v>
      </c>
      <c r="G24" s="28">
        <v>0</v>
      </c>
      <c r="H24" s="27" t="str">
        <f t="shared" si="0"/>
        <v/>
      </c>
      <c r="I24" s="27" t="str">
        <f t="shared" si="2"/>
        <v/>
      </c>
      <c r="J24" s="28" t="str">
        <f t="shared" si="3"/>
        <v/>
      </c>
      <c r="K24" s="27">
        <f t="shared" si="1"/>
        <v>0.41270266648800752</v>
      </c>
      <c r="L24" s="18"/>
    </row>
    <row r="25" spans="1:14">
      <c r="A25" s="16"/>
      <c r="B25" s="11" t="s">
        <v>25</v>
      </c>
      <c r="C25" s="27">
        <v>4.4083333333333332</v>
      </c>
      <c r="D25" s="27">
        <v>0.49133333333333334</v>
      </c>
      <c r="E25" s="27">
        <v>2.6713333333333331</v>
      </c>
      <c r="F25" s="27">
        <v>0.34833333333333333</v>
      </c>
      <c r="G25" s="28">
        <v>0</v>
      </c>
      <c r="H25" s="27" t="str">
        <f t="shared" si="0"/>
        <v/>
      </c>
      <c r="I25" s="27" t="str">
        <f t="shared" si="2"/>
        <v/>
      </c>
      <c r="J25" s="28" t="str">
        <f t="shared" si="3"/>
        <v/>
      </c>
      <c r="K25" s="27">
        <f t="shared" si="1"/>
        <v>2.8004823797400507</v>
      </c>
      <c r="L25" s="18"/>
    </row>
    <row r="26" spans="1:14" s="23" customFormat="1">
      <c r="A26" s="16"/>
      <c r="B26" s="11" t="s">
        <v>26</v>
      </c>
      <c r="C26" s="27">
        <v>1.8096666666666668</v>
      </c>
      <c r="D26" s="27">
        <v>0</v>
      </c>
      <c r="E26" s="27">
        <v>2.3326666666666664</v>
      </c>
      <c r="F26" s="27">
        <v>0.32400000000000001</v>
      </c>
      <c r="G26" s="28">
        <v>0</v>
      </c>
      <c r="H26" s="27" t="str">
        <f t="shared" si="0"/>
        <v/>
      </c>
      <c r="I26" s="27" t="str">
        <f t="shared" si="2"/>
        <v/>
      </c>
      <c r="J26" s="28" t="str">
        <f t="shared" si="3"/>
        <v/>
      </c>
      <c r="K26" s="27">
        <f t="shared" si="1"/>
        <v>2.6048505962749564</v>
      </c>
      <c r="L26" s="18"/>
      <c r="M26" s="9"/>
    </row>
    <row r="27" spans="1:14" s="23" customFormat="1">
      <c r="A27" s="16"/>
      <c r="B27" s="11" t="s">
        <v>27</v>
      </c>
      <c r="C27" s="27">
        <v>1.5553333333333335</v>
      </c>
      <c r="D27" s="27">
        <v>0</v>
      </c>
      <c r="E27" s="27">
        <v>0.89566666666666672</v>
      </c>
      <c r="F27" s="27">
        <v>0.158</v>
      </c>
      <c r="G27" s="28">
        <v>0</v>
      </c>
      <c r="H27" s="27" t="str">
        <f t="shared" si="0"/>
        <v/>
      </c>
      <c r="I27" s="27" t="str">
        <f t="shared" si="2"/>
        <v/>
      </c>
      <c r="J27" s="28" t="str">
        <f t="shared" si="3"/>
        <v/>
      </c>
      <c r="K27" s="27">
        <f t="shared" si="1"/>
        <v>1.2702666488007501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2988.3386666666665</v>
      </c>
      <c r="D13" s="26">
        <v>3102.8383333333331</v>
      </c>
      <c r="E13" s="26">
        <v>3179.2793333333334</v>
      </c>
      <c r="F13" s="26">
        <v>3565.4553333333333</v>
      </c>
      <c r="G13" s="26">
        <v>3731.0709999999999</v>
      </c>
      <c r="H13" s="28">
        <f t="shared" ref="H13:H27" si="0">IF(OR(OR(G13=0,F13=0),G13=""),"",(G13/F13-1)*100)</f>
        <v>4.6450074726313462</v>
      </c>
      <c r="I13" s="27">
        <f>IF(OR(OR(G13=0,F13=0),F13=""),"",(F13/E13-1)*100)</f>
        <v>12.146652102918921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2888.8986666666665</v>
      </c>
      <c r="D14" s="25">
        <f>D13-SUM(D15:D27)</f>
        <v>3023.9556666666663</v>
      </c>
      <c r="E14" s="25">
        <f>E13-SUM(E15:E27)</f>
        <v>3086.2623333333336</v>
      </c>
      <c r="F14" s="25">
        <f>F13-SUM(F15:F27)</f>
        <v>3484.6689999999999</v>
      </c>
      <c r="G14" s="26">
        <f>G13-SUM(G15:G27)</f>
        <v>3638.5276666666664</v>
      </c>
      <c r="H14" s="28">
        <f t="shared" si="0"/>
        <v>4.4153021898684308</v>
      </c>
      <c r="I14" s="27">
        <f>IF(OR(OR(G14=0,F14=0),F14=""),"",(F14/E14-1)*100)</f>
        <v>12.909034412391151</v>
      </c>
      <c r="J14" s="28">
        <f t="shared" si="1"/>
        <v>97.51965767112624</v>
      </c>
      <c r="K14" s="27">
        <f t="shared" si="2"/>
        <v>97.734193089503478</v>
      </c>
      <c r="L14" s="18"/>
    </row>
    <row r="15" spans="1:15">
      <c r="A15" s="16"/>
      <c r="B15" s="12" t="s">
        <v>5</v>
      </c>
      <c r="C15" s="109">
        <v>38.181333333333335</v>
      </c>
      <c r="D15" s="109">
        <v>26.863333333333333</v>
      </c>
      <c r="E15" s="109">
        <v>33.604333333333336</v>
      </c>
      <c r="F15" s="109">
        <v>12.69</v>
      </c>
      <c r="G15" s="109">
        <v>23.031000000000002</v>
      </c>
      <c r="H15" s="50">
        <f t="shared" si="0"/>
        <v>81.489361702127681</v>
      </c>
      <c r="I15" s="36">
        <f t="shared" ref="I15:I27" si="3">IF(OR(OR(G15=0,F15=0),F15=""),"",(F15/E15-1)*100)</f>
        <v>-62.237013083630103</v>
      </c>
      <c r="J15" s="50">
        <f t="shared" si="1"/>
        <v>0.6172758438528777</v>
      </c>
      <c r="K15" s="36">
        <f t="shared" si="2"/>
        <v>0.35591527066295225</v>
      </c>
      <c r="L15" s="18"/>
      <c r="N15" s="23" t="s">
        <v>5</v>
      </c>
      <c r="O15" s="175">
        <f>J15</f>
        <v>0.6172758438528777</v>
      </c>
    </row>
    <row r="16" spans="1:15">
      <c r="A16" s="16"/>
      <c r="B16" s="11" t="s">
        <v>25</v>
      </c>
      <c r="C16" s="55">
        <v>12.826999999999998</v>
      </c>
      <c r="D16" s="55">
        <v>9.2696666666666658</v>
      </c>
      <c r="E16" s="55">
        <v>13.69</v>
      </c>
      <c r="F16" s="55">
        <v>13.034000000000001</v>
      </c>
      <c r="G16" s="56">
        <v>12.827</v>
      </c>
      <c r="H16" s="28">
        <f t="shared" si="0"/>
        <v>-1.5881540586159315</v>
      </c>
      <c r="I16" s="27">
        <f t="shared" si="3"/>
        <v>-4.7918188458728856</v>
      </c>
      <c r="J16" s="28">
        <f t="shared" si="1"/>
        <v>0.34378868694806397</v>
      </c>
      <c r="K16" s="27">
        <f t="shared" si="2"/>
        <v>0.36556340723569108</v>
      </c>
      <c r="L16" s="18"/>
      <c r="N16" s="23" t="s">
        <v>40</v>
      </c>
      <c r="O16" s="175">
        <f>100-O15</f>
        <v>99.38272415614712</v>
      </c>
    </row>
    <row r="17" spans="1:14">
      <c r="A17" s="16"/>
      <c r="B17" s="11" t="s">
        <v>21</v>
      </c>
      <c r="C17" s="25">
        <v>7.7420000000000009</v>
      </c>
      <c r="D17" s="25">
        <v>6.748333333333334</v>
      </c>
      <c r="E17" s="25">
        <v>7.8993333333333338</v>
      </c>
      <c r="F17" s="25">
        <v>10.25</v>
      </c>
      <c r="G17" s="26">
        <v>11.947333333333333</v>
      </c>
      <c r="H17" s="28">
        <f t="shared" si="0"/>
        <v>16.55934959349592</v>
      </c>
      <c r="I17" s="27">
        <f t="shared" si="3"/>
        <v>29.757785467128016</v>
      </c>
      <c r="J17" s="28">
        <f t="shared" si="1"/>
        <v>0.32021189983608817</v>
      </c>
      <c r="K17" s="27">
        <f t="shared" si="2"/>
        <v>0.2874808135772467</v>
      </c>
      <c r="L17" s="18"/>
    </row>
    <row r="18" spans="1:14">
      <c r="A18" s="16"/>
      <c r="B18" s="11" t="s">
        <v>26</v>
      </c>
      <c r="C18" s="25">
        <v>6.6629999999999994</v>
      </c>
      <c r="D18" s="25">
        <v>9.363666666666667</v>
      </c>
      <c r="E18" s="25">
        <v>9.7750000000000004</v>
      </c>
      <c r="F18" s="25">
        <v>10.556666666666667</v>
      </c>
      <c r="G18" s="26">
        <v>7.9649999999999999</v>
      </c>
      <c r="H18" s="28">
        <f t="shared" si="0"/>
        <v>-24.550047363435436</v>
      </c>
      <c r="I18" s="27">
        <f t="shared" si="3"/>
        <v>7.9965899403239504</v>
      </c>
      <c r="J18" s="28">
        <f t="shared" si="1"/>
        <v>0.21347757788581348</v>
      </c>
      <c r="K18" s="27">
        <f t="shared" si="2"/>
        <v>0.29608186556069604</v>
      </c>
      <c r="L18" s="18"/>
    </row>
    <row r="19" spans="1:14">
      <c r="A19" s="16"/>
      <c r="B19" s="11" t="s">
        <v>24</v>
      </c>
      <c r="C19" s="25">
        <v>6.4409999999999998</v>
      </c>
      <c r="D19" s="25">
        <v>4.3846666666666669</v>
      </c>
      <c r="E19" s="25">
        <v>4.6453333333333333</v>
      </c>
      <c r="F19" s="25">
        <v>6.61</v>
      </c>
      <c r="G19" s="26">
        <v>6.5326666666666666</v>
      </c>
      <c r="H19" s="28">
        <f t="shared" si="0"/>
        <v>-1.1699445284921839</v>
      </c>
      <c r="I19" s="27">
        <f t="shared" si="3"/>
        <v>42.293340987370854</v>
      </c>
      <c r="J19" s="28">
        <f t="shared" si="1"/>
        <v>0.1750882432059499</v>
      </c>
      <c r="K19" s="27">
        <f t="shared" si="2"/>
        <v>0.18539006612152203</v>
      </c>
      <c r="L19" s="18"/>
    </row>
    <row r="20" spans="1:14">
      <c r="A20" s="16"/>
      <c r="B20" s="11" t="s">
        <v>8</v>
      </c>
      <c r="C20" s="25">
        <v>4.3133333333333335</v>
      </c>
      <c r="D20" s="25">
        <v>4.7936666666666667</v>
      </c>
      <c r="E20" s="25">
        <v>4.237333333333333</v>
      </c>
      <c r="F20" s="25">
        <v>6.3870000000000005</v>
      </c>
      <c r="G20" s="26">
        <v>5.8806666666666665</v>
      </c>
      <c r="H20" s="28">
        <f t="shared" si="0"/>
        <v>-7.9275611920046067</v>
      </c>
      <c r="I20" s="27">
        <f t="shared" si="3"/>
        <v>50.731592196349929</v>
      </c>
      <c r="J20" s="28">
        <f t="shared" si="1"/>
        <v>0.15761336802935852</v>
      </c>
      <c r="K20" s="27">
        <f t="shared" si="2"/>
        <v>0.17913560549442681</v>
      </c>
      <c r="L20" s="18"/>
    </row>
    <row r="21" spans="1:14">
      <c r="A21" s="16"/>
      <c r="B21" s="11" t="s">
        <v>27</v>
      </c>
      <c r="C21" s="25">
        <v>4.769333333333333</v>
      </c>
      <c r="D21" s="25">
        <v>3.6646666666666667</v>
      </c>
      <c r="E21" s="25">
        <v>4.3336666666666668</v>
      </c>
      <c r="F21" s="25">
        <v>2.9203333333333332</v>
      </c>
      <c r="G21" s="26">
        <v>5.5986666666666665</v>
      </c>
      <c r="H21" s="28">
        <f t="shared" si="0"/>
        <v>91.71327474032644</v>
      </c>
      <c r="I21" s="27">
        <f t="shared" si="3"/>
        <v>-32.612875932620568</v>
      </c>
      <c r="J21" s="28">
        <f t="shared" si="1"/>
        <v>0.15005521649592482</v>
      </c>
      <c r="K21" s="27">
        <f t="shared" si="2"/>
        <v>8.1906322203260426E-2</v>
      </c>
      <c r="L21" s="18"/>
    </row>
    <row r="22" spans="1:14">
      <c r="A22" s="16"/>
      <c r="B22" s="11" t="s">
        <v>22</v>
      </c>
      <c r="C22" s="25">
        <v>3.496</v>
      </c>
      <c r="D22" s="25">
        <v>2.7496666666666667</v>
      </c>
      <c r="E22" s="25">
        <v>2.6976666666666667</v>
      </c>
      <c r="F22" s="25">
        <v>4.6236666666666668</v>
      </c>
      <c r="G22" s="26">
        <v>4.4546666666666672</v>
      </c>
      <c r="H22" s="28">
        <f t="shared" si="0"/>
        <v>-3.6551077788191111</v>
      </c>
      <c r="I22" s="27">
        <f t="shared" si="3"/>
        <v>71.395032744346977</v>
      </c>
      <c r="J22" s="28">
        <f>IF(G22=0,"",G22/$G$13*100)</f>
        <v>0.11939377906951296</v>
      </c>
      <c r="K22" s="27">
        <f t="shared" si="2"/>
        <v>0.12967955658959313</v>
      </c>
      <c r="L22" s="18"/>
    </row>
    <row r="23" spans="1:14">
      <c r="A23" s="16"/>
      <c r="B23" s="11" t="s">
        <v>23</v>
      </c>
      <c r="C23" s="25">
        <v>3.2159999999999997</v>
      </c>
      <c r="D23" s="25">
        <v>2.0649999999999999</v>
      </c>
      <c r="E23" s="25">
        <v>2.4373333333333331</v>
      </c>
      <c r="F23" s="25">
        <v>2.6993333333333331</v>
      </c>
      <c r="G23" s="26">
        <v>3.952</v>
      </c>
      <c r="H23" s="28">
        <f t="shared" si="0"/>
        <v>46.406520128426784</v>
      </c>
      <c r="I23" s="27">
        <f t="shared" si="3"/>
        <v>10.749452954048145</v>
      </c>
      <c r="J23" s="28">
        <f t="shared" si="1"/>
        <v>0.10592132929124105</v>
      </c>
      <c r="K23" s="27">
        <f t="shared" si="2"/>
        <v>7.5707955393448573E-2</v>
      </c>
      <c r="L23" s="18"/>
    </row>
    <row r="24" spans="1:14">
      <c r="A24" s="16"/>
      <c r="B24" s="11" t="s">
        <v>20</v>
      </c>
      <c r="C24" s="25">
        <v>3.674666666666667</v>
      </c>
      <c r="D24" s="25">
        <v>2.6063333333333336</v>
      </c>
      <c r="E24" s="25">
        <v>3.454333333333333</v>
      </c>
      <c r="F24" s="25">
        <v>4.1390000000000002</v>
      </c>
      <c r="G24" s="26">
        <v>3.2406666666666659</v>
      </c>
      <c r="H24" s="28">
        <f t="shared" si="0"/>
        <v>-21.704115325763084</v>
      </c>
      <c r="I24" s="27">
        <f t="shared" si="3"/>
        <v>19.820515294798824</v>
      </c>
      <c r="J24" s="28">
        <f t="shared" si="1"/>
        <v>8.6856204737638762E-2</v>
      </c>
      <c r="K24" s="27">
        <f t="shared" si="2"/>
        <v>0.11608615486792431</v>
      </c>
      <c r="L24" s="18"/>
    </row>
    <row r="25" spans="1:14">
      <c r="A25" s="16"/>
      <c r="B25" s="11" t="s">
        <v>11</v>
      </c>
      <c r="C25" s="25">
        <v>1.2293333333333332</v>
      </c>
      <c r="D25" s="25">
        <v>1.0669999999999999</v>
      </c>
      <c r="E25" s="25">
        <v>1.7766666666666666</v>
      </c>
      <c r="F25" s="25">
        <v>1.7326666666666668</v>
      </c>
      <c r="G25" s="26">
        <v>2.4733333333333332</v>
      </c>
      <c r="H25" s="28">
        <f t="shared" si="0"/>
        <v>42.747210465563668</v>
      </c>
      <c r="I25" s="27">
        <f t="shared" si="3"/>
        <v>-2.4765478424014886</v>
      </c>
      <c r="J25" s="28">
        <f t="shared" si="1"/>
        <v>6.6290170659666706E-2</v>
      </c>
      <c r="K25" s="27">
        <f t="shared" si="2"/>
        <v>4.8595943706488731E-2</v>
      </c>
      <c r="L25" s="18"/>
    </row>
    <row r="26" spans="1:14">
      <c r="A26" s="16"/>
      <c r="B26" s="11" t="s">
        <v>9</v>
      </c>
      <c r="C26" s="25">
        <v>1.895</v>
      </c>
      <c r="D26" s="25">
        <v>2.2896666666666667</v>
      </c>
      <c r="E26" s="25">
        <v>2.079333333333333</v>
      </c>
      <c r="F26" s="25">
        <v>2.7393333333333332</v>
      </c>
      <c r="G26" s="26">
        <v>2.3443333333333336</v>
      </c>
      <c r="H26" s="28">
        <f t="shared" si="0"/>
        <v>-14.419566804575313</v>
      </c>
      <c r="I26" s="27">
        <f t="shared" si="3"/>
        <v>31.74094260981084</v>
      </c>
      <c r="J26" s="28">
        <f t="shared" si="1"/>
        <v>6.2832718362457685E-2</v>
      </c>
      <c r="K26" s="27">
        <f t="shared" si="2"/>
        <v>7.6829831739115881E-2</v>
      </c>
      <c r="L26" s="18"/>
    </row>
    <row r="27" spans="1:14">
      <c r="A27" s="16"/>
      <c r="B27" s="11" t="s">
        <v>6</v>
      </c>
      <c r="C27" s="25">
        <v>4.992</v>
      </c>
      <c r="D27" s="25">
        <v>3.0169999999999999</v>
      </c>
      <c r="E27" s="25">
        <v>2.3866666666666667</v>
      </c>
      <c r="F27" s="25">
        <v>2.4043333333333332</v>
      </c>
      <c r="G27" s="26">
        <v>2.2959999999999998</v>
      </c>
      <c r="H27" s="28">
        <f t="shared" si="0"/>
        <v>-4.5057535006238769</v>
      </c>
      <c r="I27" s="27">
        <f t="shared" si="3"/>
        <v>0.74022346368713965</v>
      </c>
      <c r="J27" s="28">
        <f t="shared" si="1"/>
        <v>6.1537290499162296E-2</v>
      </c>
      <c r="K27" s="27">
        <f t="shared" si="2"/>
        <v>6.7434117344152208E-2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157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175.11333333333334</v>
      </c>
      <c r="D13" s="26">
        <v>142.16766666666669</v>
      </c>
      <c r="E13" s="26">
        <v>175.96333333333334</v>
      </c>
      <c r="F13" s="26">
        <v>181.40633333333332</v>
      </c>
      <c r="G13" s="26">
        <v>176.84900000000002</v>
      </c>
      <c r="H13" s="28">
        <f t="shared" ref="H13:H27" si="0">IF(OR(OR(G13=0,F13=0),G13=""),"",(G13/F13-1)*100)</f>
        <v>-2.5122239392597279</v>
      </c>
      <c r="I13" s="27">
        <f>IF(OR(OR(G13=0,F13=0),F13=""),"",(F13/E13-1)*100)</f>
        <v>3.0932580651271913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157.49066666666667</v>
      </c>
      <c r="D14" s="25">
        <f>D13-SUM(D15:D27)</f>
        <v>112.08566666666668</v>
      </c>
      <c r="E14" s="25">
        <f>E13-SUM(E15:E27)</f>
        <v>152.11333333333334</v>
      </c>
      <c r="F14" s="25">
        <f>F13-SUM(F15:F27)</f>
        <v>160.13866666666667</v>
      </c>
      <c r="G14" s="26">
        <f>G13-SUM(G15:G27)</f>
        <v>149.40833333333336</v>
      </c>
      <c r="H14" s="28">
        <f t="shared" si="0"/>
        <v>-6.7006511023779192</v>
      </c>
      <c r="I14" s="27">
        <f>IF(OR(OR(G14=0,F14=0),F14=""),"",(F14/E14-1)*100)</f>
        <v>5.2758907831879753</v>
      </c>
      <c r="J14" s="28">
        <f t="shared" si="1"/>
        <v>84.483561305595927</v>
      </c>
      <c r="K14" s="27">
        <f t="shared" si="2"/>
        <v>88.276227033602282</v>
      </c>
      <c r="L14" s="18"/>
    </row>
    <row r="15" spans="1:15">
      <c r="A15" s="16"/>
      <c r="B15" s="12" t="s">
        <v>5</v>
      </c>
      <c r="C15" s="109">
        <v>6.9076666666666666</v>
      </c>
      <c r="D15" s="109">
        <v>21.067333333333334</v>
      </c>
      <c r="E15" s="109">
        <v>15.567333333333332</v>
      </c>
      <c r="F15" s="109">
        <v>10.031666666666666</v>
      </c>
      <c r="G15" s="109">
        <v>14.096666666666666</v>
      </c>
      <c r="H15" s="50">
        <f t="shared" si="0"/>
        <v>40.521681342415675</v>
      </c>
      <c r="I15" s="36">
        <f t="shared" ref="I15:I27" si="3">IF(OR(OR(G15=0,F15=0),F15=""),"",(F15/E15-1)*100)</f>
        <v>-35.559504946254975</v>
      </c>
      <c r="J15" s="50">
        <f t="shared" si="1"/>
        <v>7.9710185902474224</v>
      </c>
      <c r="K15" s="36">
        <f t="shared" si="2"/>
        <v>5.5299429090127319</v>
      </c>
      <c r="L15" s="18"/>
      <c r="N15" s="23" t="s">
        <v>5</v>
      </c>
      <c r="O15" s="34">
        <f>J15</f>
        <v>7.9710185902474224</v>
      </c>
    </row>
    <row r="16" spans="1:15">
      <c r="A16" s="16"/>
      <c r="B16" s="11" t="s">
        <v>26</v>
      </c>
      <c r="C16" s="55">
        <v>1.1906666666666668</v>
      </c>
      <c r="D16" s="55">
        <v>0.67366666666666664</v>
      </c>
      <c r="E16" s="55">
        <v>0</v>
      </c>
      <c r="F16" s="55">
        <v>0.56333333333333335</v>
      </c>
      <c r="G16" s="56">
        <v>3.7050000000000001</v>
      </c>
      <c r="H16" s="28">
        <f t="shared" si="0"/>
        <v>557.69230769230762</v>
      </c>
      <c r="I16" s="27"/>
      <c r="J16" s="28">
        <f t="shared" si="1"/>
        <v>2.0950076053582434</v>
      </c>
      <c r="K16" s="27">
        <f t="shared" si="2"/>
        <v>0.31053675083008864</v>
      </c>
      <c r="L16" s="18"/>
      <c r="N16" s="23" t="s">
        <v>40</v>
      </c>
      <c r="O16" s="34">
        <f>100-O15</f>
        <v>92.028981409752575</v>
      </c>
    </row>
    <row r="17" spans="1:14">
      <c r="A17" s="16"/>
      <c r="B17" s="11" t="s">
        <v>21</v>
      </c>
      <c r="C17" s="25">
        <v>1.1036666666666666</v>
      </c>
      <c r="D17" s="25">
        <v>0.13799999999999998</v>
      </c>
      <c r="E17" s="25">
        <v>0.89966666666666661</v>
      </c>
      <c r="F17" s="25">
        <v>1.8243333333333334</v>
      </c>
      <c r="G17" s="26">
        <v>1.6696666666666669</v>
      </c>
      <c r="H17" s="28">
        <f t="shared" si="0"/>
        <v>-8.4779828247761646</v>
      </c>
      <c r="I17" s="27">
        <f t="shared" si="3"/>
        <v>102.77880696554283</v>
      </c>
      <c r="J17" s="28">
        <f t="shared" si="1"/>
        <v>0.94411993659374205</v>
      </c>
      <c r="K17" s="27">
        <f t="shared" si="2"/>
        <v>1.0056613238420564</v>
      </c>
      <c r="L17" s="18"/>
    </row>
    <row r="18" spans="1:14">
      <c r="A18" s="16"/>
      <c r="B18" s="11" t="s">
        <v>25</v>
      </c>
      <c r="C18" s="25">
        <v>0.93666666666666665</v>
      </c>
      <c r="D18" s="25">
        <v>1.75</v>
      </c>
      <c r="E18" s="25">
        <v>1.9350000000000001</v>
      </c>
      <c r="F18" s="25">
        <v>2.02</v>
      </c>
      <c r="G18" s="26">
        <v>1.6653333333333336</v>
      </c>
      <c r="H18" s="28">
        <f t="shared" si="0"/>
        <v>-17.557755775577544</v>
      </c>
      <c r="I18" s="27">
        <f t="shared" si="3"/>
        <v>4.3927648578811374</v>
      </c>
      <c r="J18" s="28">
        <f t="shared" si="1"/>
        <v>0.94166963530092529</v>
      </c>
      <c r="K18" s="27">
        <f t="shared" si="2"/>
        <v>1.1135223136274184</v>
      </c>
      <c r="L18" s="18"/>
    </row>
    <row r="19" spans="1:14">
      <c r="A19" s="16"/>
      <c r="B19" s="11" t="s">
        <v>20</v>
      </c>
      <c r="C19" s="25">
        <v>0.67233333333333334</v>
      </c>
      <c r="D19" s="25">
        <v>0.89966666666666673</v>
      </c>
      <c r="E19" s="25">
        <v>1.123</v>
      </c>
      <c r="F19" s="25">
        <v>1.9019999999999999</v>
      </c>
      <c r="G19" s="26">
        <v>1.2809999999999999</v>
      </c>
      <c r="H19" s="28">
        <f t="shared" si="0"/>
        <v>-32.649842271293373</v>
      </c>
      <c r="I19" s="27">
        <f t="shared" si="3"/>
        <v>69.367764915405147</v>
      </c>
      <c r="J19" s="28">
        <f t="shared" si="1"/>
        <v>0.72434675909957069</v>
      </c>
      <c r="K19" s="27">
        <f t="shared" si="2"/>
        <v>1.0484749705541336</v>
      </c>
      <c r="L19" s="18"/>
    </row>
    <row r="20" spans="1:14">
      <c r="A20" s="16"/>
      <c r="B20" s="11" t="s">
        <v>6</v>
      </c>
      <c r="C20" s="25">
        <v>0.12133333333333333</v>
      </c>
      <c r="D20" s="25">
        <v>1.8536666666666666</v>
      </c>
      <c r="E20" s="25">
        <v>0.88500000000000001</v>
      </c>
      <c r="F20" s="25">
        <v>1.3120000000000001</v>
      </c>
      <c r="G20" s="26">
        <v>1.2416666666666667</v>
      </c>
      <c r="H20" s="28">
        <f t="shared" si="0"/>
        <v>-5.360772357723576</v>
      </c>
      <c r="I20" s="27">
        <f t="shared" si="3"/>
        <v>48.248587570621467</v>
      </c>
      <c r="J20" s="28">
        <f t="shared" si="1"/>
        <v>0.70210556274938873</v>
      </c>
      <c r="K20" s="27">
        <f t="shared" si="2"/>
        <v>0.72323825518770946</v>
      </c>
      <c r="L20" s="18"/>
    </row>
    <row r="21" spans="1:14">
      <c r="A21" s="16"/>
      <c r="B21" s="11" t="s">
        <v>22</v>
      </c>
      <c r="C21" s="25">
        <v>2.9079999999999999</v>
      </c>
      <c r="D21" s="25">
        <v>1.2376666666666667</v>
      </c>
      <c r="E21" s="25">
        <v>1.6706666666666665</v>
      </c>
      <c r="F21" s="25">
        <v>1.6540000000000001</v>
      </c>
      <c r="G21" s="26">
        <v>1.2203333333333333</v>
      </c>
      <c r="H21" s="28">
        <f t="shared" si="0"/>
        <v>-26.219266424828714</v>
      </c>
      <c r="I21" s="27">
        <f t="shared" si="3"/>
        <v>-0.99760574620908482</v>
      </c>
      <c r="J21" s="28">
        <f t="shared" si="1"/>
        <v>0.69004254100013751</v>
      </c>
      <c r="K21" s="27">
        <f t="shared" si="2"/>
        <v>0.91176530036621295</v>
      </c>
      <c r="L21" s="18"/>
    </row>
    <row r="22" spans="1:14">
      <c r="A22" s="16"/>
      <c r="B22" s="11" t="s">
        <v>8</v>
      </c>
      <c r="C22" s="25">
        <v>1.5119999999999998</v>
      </c>
      <c r="D22" s="25">
        <v>0.49266666666666664</v>
      </c>
      <c r="E22" s="25">
        <v>0.3686666666666667</v>
      </c>
      <c r="F22" s="25">
        <v>0.46466666666666673</v>
      </c>
      <c r="G22" s="26">
        <v>0.82433333333333325</v>
      </c>
      <c r="H22" s="28">
        <f t="shared" si="0"/>
        <v>77.403156384504996</v>
      </c>
      <c r="I22" s="27">
        <f t="shared" si="3"/>
        <v>26.039783001808313</v>
      </c>
      <c r="J22" s="28">
        <f t="shared" si="1"/>
        <v>0.46612269977966125</v>
      </c>
      <c r="K22" s="27">
        <f t="shared" si="2"/>
        <v>0.25614688204564712</v>
      </c>
      <c r="L22" s="18"/>
    </row>
    <row r="23" spans="1:14">
      <c r="A23" s="16"/>
      <c r="B23" s="11" t="s">
        <v>27</v>
      </c>
      <c r="C23" s="25">
        <v>0.92366666666666664</v>
      </c>
      <c r="D23" s="25">
        <v>0.8763333333333333</v>
      </c>
      <c r="E23" s="25">
        <v>0.65933333333333344</v>
      </c>
      <c r="F23" s="25">
        <v>0.3793333333333333</v>
      </c>
      <c r="G23" s="26">
        <v>0.4363333333333333</v>
      </c>
      <c r="H23" s="28">
        <f t="shared" si="0"/>
        <v>15.02636203866432</v>
      </c>
      <c r="I23" s="27">
        <f t="shared" si="3"/>
        <v>-42.467138523761392</v>
      </c>
      <c r="J23" s="28">
        <f t="shared" si="1"/>
        <v>0.24672649171515434</v>
      </c>
      <c r="K23" s="27">
        <f t="shared" si="2"/>
        <v>0.20910699552937326</v>
      </c>
      <c r="L23" s="18"/>
    </row>
    <row r="24" spans="1:14">
      <c r="A24" s="16"/>
      <c r="B24" s="11" t="s">
        <v>24</v>
      </c>
      <c r="C24" s="25">
        <v>0.71533333333333327</v>
      </c>
      <c r="D24" s="25">
        <v>0.41699999999999998</v>
      </c>
      <c r="E24" s="25">
        <v>0.33966666666666662</v>
      </c>
      <c r="F24" s="25">
        <v>0.32500000000000001</v>
      </c>
      <c r="G24" s="26">
        <v>0.40166666666666667</v>
      </c>
      <c r="H24" s="28">
        <f t="shared" si="0"/>
        <v>23.589743589743595</v>
      </c>
      <c r="I24" s="27">
        <f t="shared" si="3"/>
        <v>-4.31795878312069</v>
      </c>
      <c r="J24" s="28">
        <f t="shared" si="1"/>
        <v>0.22712408137262108</v>
      </c>
      <c r="K24" s="27">
        <f t="shared" si="2"/>
        <v>0.17915581778658959</v>
      </c>
      <c r="L24" s="18"/>
    </row>
    <row r="25" spans="1:14">
      <c r="A25" s="16"/>
      <c r="B25" s="11" t="s">
        <v>23</v>
      </c>
      <c r="C25" s="25">
        <v>0.17633333333333334</v>
      </c>
      <c r="D25" s="25">
        <v>4.7333333333333331E-2</v>
      </c>
      <c r="E25" s="25">
        <v>0.127</v>
      </c>
      <c r="F25" s="25">
        <v>0.11466666666666665</v>
      </c>
      <c r="G25" s="26">
        <v>0.40066666666666667</v>
      </c>
      <c r="H25" s="28">
        <f t="shared" si="0"/>
        <v>249.41860465116284</v>
      </c>
      <c r="I25" s="27">
        <f t="shared" si="3"/>
        <v>-9.7112860892388575</v>
      </c>
      <c r="J25" s="28">
        <f t="shared" si="1"/>
        <v>0.22655862722812492</v>
      </c>
      <c r="K25" s="27">
        <f t="shared" si="2"/>
        <v>6.3209847506242881E-2</v>
      </c>
      <c r="L25" s="18"/>
    </row>
    <row r="26" spans="1:14">
      <c r="A26" s="16"/>
      <c r="B26" s="11" t="s">
        <v>9</v>
      </c>
      <c r="C26" s="25">
        <v>0.45500000000000002</v>
      </c>
      <c r="D26" s="25">
        <v>0.52233333333333332</v>
      </c>
      <c r="E26" s="25">
        <v>0.16266666666666665</v>
      </c>
      <c r="F26" s="25">
        <v>0.53866666666666674</v>
      </c>
      <c r="G26" s="26">
        <v>0.39233333333333337</v>
      </c>
      <c r="H26" s="28">
        <f t="shared" si="0"/>
        <v>-27.165841584158422</v>
      </c>
      <c r="I26" s="27">
        <f t="shared" si="3"/>
        <v>231.1475409836066</v>
      </c>
      <c r="J26" s="28">
        <f t="shared" si="1"/>
        <v>0.22184650935732367</v>
      </c>
      <c r="K26" s="27">
        <f t="shared" si="2"/>
        <v>0.29693928363397831</v>
      </c>
      <c r="L26" s="18"/>
    </row>
    <row r="27" spans="1:14" s="23" customFormat="1">
      <c r="A27" s="16"/>
      <c r="B27" s="11" t="s">
        <v>11</v>
      </c>
      <c r="C27" s="25">
        <v>0</v>
      </c>
      <c r="D27" s="25">
        <v>0.10633333333333334</v>
      </c>
      <c r="E27" s="25">
        <v>0.112</v>
      </c>
      <c r="F27" s="25">
        <v>0.13799999999999998</v>
      </c>
      <c r="G27" s="26">
        <v>0.10566666666666667</v>
      </c>
      <c r="H27" s="28">
        <f t="shared" si="0"/>
        <v>-23.429951690821238</v>
      </c>
      <c r="I27" s="27">
        <f t="shared" si="3"/>
        <v>23.214285714285698</v>
      </c>
      <c r="J27" s="28">
        <f t="shared" si="1"/>
        <v>5.9749654601760072E-2</v>
      </c>
      <c r="K27" s="27">
        <f t="shared" si="2"/>
        <v>7.60723164755365E-2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2140.8269999999998</v>
      </c>
      <c r="D13" s="26">
        <v>2373.9913333333334</v>
      </c>
      <c r="E13" s="26">
        <v>2331.9429999999998</v>
      </c>
      <c r="F13" s="26">
        <v>2411.1336666666666</v>
      </c>
      <c r="G13" s="26">
        <v>2443.981666666667</v>
      </c>
      <c r="H13" s="28">
        <f t="shared" ref="H13:H27" si="0">IF(OR(OR(G13=0,F13=0),G13=""),"",(G13/F13-1)*100)</f>
        <v>1.3623467024709512</v>
      </c>
      <c r="I13" s="27">
        <f>IF(OR(OR(G13=0,F13=0),F13=""),"",(F13/E13-1)*100)</f>
        <v>3.3959091910336969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694.92733333333354</v>
      </c>
      <c r="D14" s="25">
        <f>D13-SUM(D15:D27)</f>
        <v>740.62000000000012</v>
      </c>
      <c r="E14" s="25">
        <f>E13-SUM(E15:E27)</f>
        <v>753.17866666666646</v>
      </c>
      <c r="F14" s="25">
        <f>F13-SUM(F15:F27)</f>
        <v>816.2536666666665</v>
      </c>
      <c r="G14" s="26">
        <f>G13-SUM(G15:G27)</f>
        <v>844.03300000000036</v>
      </c>
      <c r="H14" s="28">
        <f t="shared" si="0"/>
        <v>3.4032721037292601</v>
      </c>
      <c r="I14" s="27">
        <f>IF(OR(OR(G14=0,F14=0),F14=""),"",(F14/E14-1)*100)</f>
        <v>8.3745069784239021</v>
      </c>
      <c r="J14" s="28">
        <f t="shared" si="1"/>
        <v>34.535160861135765</v>
      </c>
      <c r="K14" s="27">
        <f t="shared" si="2"/>
        <v>33.853522015439204</v>
      </c>
      <c r="L14" s="18"/>
    </row>
    <row r="15" spans="1:15">
      <c r="A15" s="16"/>
      <c r="B15" s="12" t="s">
        <v>5</v>
      </c>
      <c r="C15" s="109">
        <v>509.06566666666669</v>
      </c>
      <c r="D15" s="109">
        <v>562.49533333333341</v>
      </c>
      <c r="E15" s="109">
        <v>568.92600000000004</v>
      </c>
      <c r="F15" s="109">
        <v>604.80366666666669</v>
      </c>
      <c r="G15" s="109">
        <v>575.95633333333342</v>
      </c>
      <c r="H15" s="50">
        <f t="shared" si="0"/>
        <v>-4.769702123719477</v>
      </c>
      <c r="I15" s="36">
        <f t="shared" ref="I15:I27" si="3">IF(OR(OR(G15=0,F15=0),F15=""),"",(F15/E15-1)*100)</f>
        <v>6.3062097121008076</v>
      </c>
      <c r="J15" s="50">
        <f t="shared" si="1"/>
        <v>23.566311531251259</v>
      </c>
      <c r="K15" s="36">
        <f t="shared" si="2"/>
        <v>25.083788386680073</v>
      </c>
      <c r="L15" s="18"/>
      <c r="N15" s="23" t="s">
        <v>5</v>
      </c>
      <c r="O15" s="34">
        <f>J15</f>
        <v>23.566311531251259</v>
      </c>
    </row>
    <row r="16" spans="1:15">
      <c r="A16" s="16"/>
      <c r="B16" s="11" t="s">
        <v>25</v>
      </c>
      <c r="C16" s="55">
        <v>303.90266666666668</v>
      </c>
      <c r="D16" s="55">
        <v>366.05366666666669</v>
      </c>
      <c r="E16" s="55">
        <v>337.25466666666665</v>
      </c>
      <c r="F16" s="55">
        <v>312.20799999999997</v>
      </c>
      <c r="G16" s="56">
        <v>341.99099999999999</v>
      </c>
      <c r="H16" s="28">
        <f t="shared" si="0"/>
        <v>9.539473684210531</v>
      </c>
      <c r="I16" s="27">
        <f t="shared" si="3"/>
        <v>-7.426633088348666</v>
      </c>
      <c r="J16" s="28">
        <f t="shared" si="1"/>
        <v>13.993190074393627</v>
      </c>
      <c r="K16" s="27">
        <f t="shared" si="2"/>
        <v>12.948597761965635</v>
      </c>
      <c r="L16" s="18"/>
      <c r="N16" s="23" t="s">
        <v>40</v>
      </c>
      <c r="O16" s="34">
        <f>100-O15</f>
        <v>76.433688468748741</v>
      </c>
    </row>
    <row r="17" spans="1:14">
      <c r="A17" s="16"/>
      <c r="B17" s="11" t="s">
        <v>26</v>
      </c>
      <c r="C17" s="25">
        <v>194.89400000000001</v>
      </c>
      <c r="D17" s="25">
        <v>225.07799999999997</v>
      </c>
      <c r="E17" s="25">
        <v>189.19</v>
      </c>
      <c r="F17" s="25">
        <v>210.97733333333335</v>
      </c>
      <c r="G17" s="26">
        <v>200.80733333333333</v>
      </c>
      <c r="H17" s="28">
        <f t="shared" si="0"/>
        <v>-4.8204230470256011</v>
      </c>
      <c r="I17" s="27">
        <f t="shared" si="3"/>
        <v>11.516112549993851</v>
      </c>
      <c r="J17" s="28">
        <f t="shared" si="1"/>
        <v>8.2164009686379256</v>
      </c>
      <c r="K17" s="27">
        <f t="shared" si="2"/>
        <v>8.7501301255108075</v>
      </c>
      <c r="L17" s="18"/>
    </row>
    <row r="18" spans="1:14">
      <c r="A18" s="16"/>
      <c r="B18" s="11" t="s">
        <v>27</v>
      </c>
      <c r="C18" s="25">
        <v>97.430333333333337</v>
      </c>
      <c r="D18" s="25">
        <v>108.93633333333334</v>
      </c>
      <c r="E18" s="25">
        <v>103.93366666666667</v>
      </c>
      <c r="F18" s="25">
        <v>110.11</v>
      </c>
      <c r="G18" s="26">
        <v>134.16200000000001</v>
      </c>
      <c r="H18" s="28">
        <f t="shared" si="0"/>
        <v>21.843610934520029</v>
      </c>
      <c r="I18" s="27">
        <f t="shared" si="3"/>
        <v>5.9425723458231383</v>
      </c>
      <c r="J18" s="28">
        <f t="shared" si="1"/>
        <v>5.4894847138105911</v>
      </c>
      <c r="K18" s="27">
        <f t="shared" si="2"/>
        <v>4.5667314725120312</v>
      </c>
      <c r="L18" s="18"/>
    </row>
    <row r="19" spans="1:14">
      <c r="A19" s="16"/>
      <c r="B19" s="11" t="s">
        <v>21</v>
      </c>
      <c r="C19" s="25">
        <v>84.802999999999997</v>
      </c>
      <c r="D19" s="25">
        <v>102.55866666666667</v>
      </c>
      <c r="E19" s="25">
        <v>105.16833333333334</v>
      </c>
      <c r="F19" s="25">
        <v>100.34866666666669</v>
      </c>
      <c r="G19" s="26">
        <v>98.427000000000007</v>
      </c>
      <c r="H19" s="28">
        <f t="shared" si="0"/>
        <v>-1.9149897357878976</v>
      </c>
      <c r="I19" s="27">
        <f t="shared" si="3"/>
        <v>-4.5828116828576242</v>
      </c>
      <c r="J19" s="28">
        <f t="shared" si="1"/>
        <v>4.027321536099902</v>
      </c>
      <c r="K19" s="27">
        <f t="shared" si="2"/>
        <v>4.1618873334963746</v>
      </c>
      <c r="L19" s="18"/>
    </row>
    <row r="20" spans="1:14">
      <c r="A20" s="16"/>
      <c r="B20" s="11" t="s">
        <v>22</v>
      </c>
      <c r="C20" s="25">
        <v>69.727666666666664</v>
      </c>
      <c r="D20" s="25">
        <v>69.193666666666658</v>
      </c>
      <c r="E20" s="25">
        <v>72.774666666666675</v>
      </c>
      <c r="F20" s="25">
        <v>59.825000000000003</v>
      </c>
      <c r="G20" s="26">
        <v>53.805</v>
      </c>
      <c r="H20" s="28">
        <f t="shared" si="0"/>
        <v>-10.062682824905977</v>
      </c>
      <c r="I20" s="27">
        <f t="shared" si="3"/>
        <v>-17.794195782415134</v>
      </c>
      <c r="J20" s="28">
        <f t="shared" si="1"/>
        <v>2.2015304261011228</v>
      </c>
      <c r="K20" s="27">
        <f t="shared" si="2"/>
        <v>2.4811979869497076</v>
      </c>
      <c r="L20" s="18"/>
    </row>
    <row r="21" spans="1:14">
      <c r="A21" s="16"/>
      <c r="B21" s="11" t="s">
        <v>6</v>
      </c>
      <c r="C21" s="25">
        <v>38.678333333333335</v>
      </c>
      <c r="D21" s="25">
        <v>39.309666666666665</v>
      </c>
      <c r="E21" s="25">
        <v>37.13366666666667</v>
      </c>
      <c r="F21" s="25">
        <v>40.80533333333333</v>
      </c>
      <c r="G21" s="26">
        <v>43.809333333333335</v>
      </c>
      <c r="H21" s="28">
        <f t="shared" si="0"/>
        <v>7.3617827734936636</v>
      </c>
      <c r="I21" s="27">
        <f t="shared" si="3"/>
        <v>9.8877029829175456</v>
      </c>
      <c r="J21" s="28">
        <f t="shared" si="1"/>
        <v>1.7925393602925281</v>
      </c>
      <c r="K21" s="27">
        <f t="shared" si="2"/>
        <v>1.6923712649139733</v>
      </c>
      <c r="L21" s="18"/>
    </row>
    <row r="22" spans="1:14">
      <c r="A22" s="16"/>
      <c r="B22" s="11" t="s">
        <v>24</v>
      </c>
      <c r="C22" s="25">
        <v>44.185000000000002</v>
      </c>
      <c r="D22" s="25">
        <v>45.681000000000004</v>
      </c>
      <c r="E22" s="25">
        <v>49.651333333333334</v>
      </c>
      <c r="F22" s="25">
        <v>40.038333333333334</v>
      </c>
      <c r="G22" s="26">
        <v>41.61633333333333</v>
      </c>
      <c r="H22" s="28">
        <f t="shared" si="0"/>
        <v>3.9412229946301336</v>
      </c>
      <c r="I22" s="27">
        <f t="shared" si="3"/>
        <v>-19.361010781852116</v>
      </c>
      <c r="J22" s="28">
        <f t="shared" si="1"/>
        <v>1.7028087362903017</v>
      </c>
      <c r="K22" s="27">
        <f t="shared" si="2"/>
        <v>1.66056050259069</v>
      </c>
      <c r="L22" s="18"/>
    </row>
    <row r="23" spans="1:14">
      <c r="A23" s="16"/>
      <c r="B23" s="11" t="s">
        <v>8</v>
      </c>
      <c r="C23" s="25">
        <v>30.981666666666669</v>
      </c>
      <c r="D23" s="25">
        <v>37.887666666666661</v>
      </c>
      <c r="E23" s="25">
        <v>35.749000000000002</v>
      </c>
      <c r="F23" s="25">
        <v>32.743666666666662</v>
      </c>
      <c r="G23" s="26">
        <v>33.530333333333338</v>
      </c>
      <c r="H23" s="28">
        <f t="shared" si="0"/>
        <v>2.4025002290519515</v>
      </c>
      <c r="I23" s="27">
        <f t="shared" si="3"/>
        <v>-8.4067619607075432</v>
      </c>
      <c r="J23" s="28">
        <f t="shared" si="1"/>
        <v>1.3719551906076763</v>
      </c>
      <c r="K23" s="27">
        <f t="shared" si="2"/>
        <v>1.3580195540106235</v>
      </c>
      <c r="L23" s="18"/>
    </row>
    <row r="24" spans="1:14">
      <c r="A24" s="16"/>
      <c r="B24" s="11" t="s">
        <v>23</v>
      </c>
      <c r="C24" s="25">
        <v>28.048999999999996</v>
      </c>
      <c r="D24" s="25">
        <v>28.105666666666664</v>
      </c>
      <c r="E24" s="25">
        <v>26.820999999999998</v>
      </c>
      <c r="F24" s="25">
        <v>25.858666666666668</v>
      </c>
      <c r="G24" s="26">
        <v>25.52933333333333</v>
      </c>
      <c r="H24" s="28">
        <f t="shared" si="0"/>
        <v>-1.2735897700319909</v>
      </c>
      <c r="I24" s="27">
        <f t="shared" si="3"/>
        <v>-3.5879845394777621</v>
      </c>
      <c r="J24" s="28">
        <f t="shared" si="1"/>
        <v>1.0445795760879273</v>
      </c>
      <c r="K24" s="27">
        <f t="shared" si="2"/>
        <v>1.0724692298961442</v>
      </c>
      <c r="L24" s="18"/>
    </row>
    <row r="25" spans="1:14">
      <c r="A25" s="16"/>
      <c r="B25" s="11" t="s">
        <v>9</v>
      </c>
      <c r="C25" s="25">
        <v>13.979666666666668</v>
      </c>
      <c r="D25" s="25">
        <v>16.569666666666667</v>
      </c>
      <c r="E25" s="25">
        <v>18.572999999999997</v>
      </c>
      <c r="F25" s="25">
        <v>20.117999999999999</v>
      </c>
      <c r="G25" s="26">
        <v>18.485333333333333</v>
      </c>
      <c r="H25" s="28">
        <f t="shared" si="0"/>
        <v>-8.1154521655565475</v>
      </c>
      <c r="I25" s="27">
        <f t="shared" si="3"/>
        <v>8.3185268938782198</v>
      </c>
      <c r="J25" s="28">
        <f t="shared" si="1"/>
        <v>0.75636137477845233</v>
      </c>
      <c r="K25" s="27">
        <f t="shared" si="2"/>
        <v>0.83437929129050081</v>
      </c>
      <c r="L25" s="18"/>
    </row>
    <row r="26" spans="1:14">
      <c r="A26" s="16"/>
      <c r="B26" s="11" t="s">
        <v>20</v>
      </c>
      <c r="C26" s="25">
        <v>13.373666666666667</v>
      </c>
      <c r="D26" s="25">
        <v>16.450666666666667</v>
      </c>
      <c r="E26" s="25">
        <v>18.723666666666666</v>
      </c>
      <c r="F26" s="25">
        <v>19.434333333333331</v>
      </c>
      <c r="G26" s="26">
        <v>16.305333333333333</v>
      </c>
      <c r="H26" s="28">
        <f t="shared" si="0"/>
        <v>-16.100372193540636</v>
      </c>
      <c r="I26" s="27">
        <f t="shared" si="3"/>
        <v>3.7955528653575543</v>
      </c>
      <c r="J26" s="28">
        <f t="shared" si="1"/>
        <v>0.66716266965996052</v>
      </c>
      <c r="K26" s="27">
        <f t="shared" si="2"/>
        <v>0.80602471783328467</v>
      </c>
      <c r="L26" s="18"/>
    </row>
    <row r="27" spans="1:14">
      <c r="A27" s="16"/>
      <c r="B27" s="11" t="s">
        <v>11</v>
      </c>
      <c r="C27" s="25">
        <v>16.828999999999997</v>
      </c>
      <c r="D27" s="25">
        <v>15.051333333333334</v>
      </c>
      <c r="E27" s="25">
        <v>14.865333333333332</v>
      </c>
      <c r="F27" s="25">
        <v>17.608999999999998</v>
      </c>
      <c r="G27" s="26">
        <v>15.524000000000001</v>
      </c>
      <c r="H27" s="28">
        <f t="shared" si="0"/>
        <v>-11.840536089499675</v>
      </c>
      <c r="I27" s="27">
        <f t="shared" si="3"/>
        <v>18.456812270158764</v>
      </c>
      <c r="J27" s="28">
        <f t="shared" si="1"/>
        <v>0.63519298085296605</v>
      </c>
      <c r="K27" s="27">
        <f t="shared" si="2"/>
        <v>0.73032035691094677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71.862000000000009</v>
      </c>
      <c r="D13" s="26">
        <v>76.606666666666669</v>
      </c>
      <c r="E13" s="26">
        <v>61.794666666666672</v>
      </c>
      <c r="F13" s="26">
        <v>73.834999999999994</v>
      </c>
      <c r="G13" s="26">
        <v>94.151666666666657</v>
      </c>
      <c r="H13" s="28">
        <f t="shared" ref="H13:H27" si="0">IF(OR(OR(G13=0,F13=0),G13=""),"",(G13/F13-1)*100)</f>
        <v>27.51630888693257</v>
      </c>
      <c r="I13" s="27">
        <f>IF(OR(OR(G13=0,F13=0),F13=""),"",(F13/E13-1)*100)</f>
        <v>19.484421525050678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37.76366666666668</v>
      </c>
      <c r="D14" s="25">
        <f>D13-SUM(D15:D27)</f>
        <v>37.277000000000001</v>
      </c>
      <c r="E14" s="25">
        <f>E13-SUM(E15:E27)</f>
        <v>24.058000000000014</v>
      </c>
      <c r="F14" s="25">
        <f>F13-SUM(F15:F27)</f>
        <v>32.750333333333323</v>
      </c>
      <c r="G14" s="26">
        <f>G13-SUM(G15:G27)</f>
        <v>43.936333333333323</v>
      </c>
      <c r="H14" s="28">
        <f t="shared" si="0"/>
        <v>34.155377553409139</v>
      </c>
      <c r="I14" s="27">
        <f>IF(OR(OR(G14=0,F14=0),F14=""),"",(F14/E14-1)*100)</f>
        <v>36.130739601518428</v>
      </c>
      <c r="J14" s="28">
        <f t="shared" si="1"/>
        <v>46.665486537678561</v>
      </c>
      <c r="K14" s="27">
        <f t="shared" si="2"/>
        <v>44.356109342904219</v>
      </c>
      <c r="L14" s="18"/>
    </row>
    <row r="15" spans="1:15">
      <c r="A15" s="16"/>
      <c r="B15" s="12" t="s">
        <v>5</v>
      </c>
      <c r="C15" s="109">
        <v>5.1673333333333327</v>
      </c>
      <c r="D15" s="109">
        <v>13.787666666666667</v>
      </c>
      <c r="E15" s="109">
        <v>11.612000000000002</v>
      </c>
      <c r="F15" s="109">
        <v>13.770999999999999</v>
      </c>
      <c r="G15" s="109">
        <v>12.460333333333333</v>
      </c>
      <c r="H15" s="50">
        <f t="shared" si="0"/>
        <v>-9.5175852637184413</v>
      </c>
      <c r="I15" s="36">
        <f t="shared" ref="I15:I27" si="3">IF(OR(OR(G15=0,F15=0),F15=""),"",(F15/E15-1)*100)</f>
        <v>18.592834998277617</v>
      </c>
      <c r="J15" s="50">
        <f t="shared" si="1"/>
        <v>13.234320511231878</v>
      </c>
      <c r="K15" s="36">
        <f t="shared" si="2"/>
        <v>18.651046251777611</v>
      </c>
      <c r="L15" s="18"/>
      <c r="N15" s="23" t="s">
        <v>5</v>
      </c>
      <c r="O15" s="34">
        <f>J15</f>
        <v>13.234320511231878</v>
      </c>
    </row>
    <row r="16" spans="1:15">
      <c r="A16" s="16"/>
      <c r="B16" s="11" t="s">
        <v>25</v>
      </c>
      <c r="C16" s="25">
        <v>11.542333333333332</v>
      </c>
      <c r="D16" s="25">
        <v>5.613666666666667</v>
      </c>
      <c r="E16" s="25">
        <v>2.5966666666666662</v>
      </c>
      <c r="F16" s="25">
        <v>5.2223333333333333</v>
      </c>
      <c r="G16" s="26">
        <v>11.889000000000001</v>
      </c>
      <c r="H16" s="28">
        <f t="shared" si="0"/>
        <v>127.65685836471565</v>
      </c>
      <c r="I16" s="27">
        <f t="shared" si="3"/>
        <v>101.11681643132222</v>
      </c>
      <c r="J16" s="28">
        <f t="shared" si="1"/>
        <v>12.627498185551683</v>
      </c>
      <c r="K16" s="27">
        <f t="shared" si="2"/>
        <v>7.0729780366131703</v>
      </c>
      <c r="L16" s="18"/>
      <c r="N16" s="23" t="s">
        <v>40</v>
      </c>
      <c r="O16" s="34">
        <f>100-O15</f>
        <v>86.765679488768114</v>
      </c>
    </row>
    <row r="17" spans="1:14">
      <c r="A17" s="16"/>
      <c r="B17" s="11" t="s">
        <v>27</v>
      </c>
      <c r="C17" s="167">
        <v>4.511333333333333</v>
      </c>
      <c r="D17" s="167">
        <v>4.1029999999999998</v>
      </c>
      <c r="E17" s="167">
        <v>6.711666666666666</v>
      </c>
      <c r="F17" s="167">
        <v>6.7873333333333337</v>
      </c>
      <c r="G17" s="168">
        <v>6.7376666666666667</v>
      </c>
      <c r="H17" s="169">
        <f t="shared" si="0"/>
        <v>-0.73175523033101042</v>
      </c>
      <c r="I17" s="49">
        <f t="shared" si="3"/>
        <v>1.1273901167122125</v>
      </c>
      <c r="J17" s="169">
        <f t="shared" si="1"/>
        <v>7.1561841709298832</v>
      </c>
      <c r="K17" s="49">
        <f t="shared" si="2"/>
        <v>9.192569016500757</v>
      </c>
      <c r="L17" s="18"/>
    </row>
    <row r="18" spans="1:14">
      <c r="A18" s="16"/>
      <c r="B18" s="11" t="s">
        <v>26</v>
      </c>
      <c r="C18" s="25">
        <v>2.8513333333333333</v>
      </c>
      <c r="D18" s="25">
        <v>3.3243333333333331</v>
      </c>
      <c r="E18" s="25">
        <v>1.7493333333333332</v>
      </c>
      <c r="F18" s="25">
        <v>1.1986666666666668</v>
      </c>
      <c r="G18" s="26">
        <v>5.0413333333333332</v>
      </c>
      <c r="H18" s="28">
        <f t="shared" si="0"/>
        <v>320.57842046718565</v>
      </c>
      <c r="I18" s="27">
        <f t="shared" si="3"/>
        <v>-31.478658536585357</v>
      </c>
      <c r="J18" s="28">
        <f t="shared" si="1"/>
        <v>5.3544812448000574</v>
      </c>
      <c r="K18" s="27">
        <f t="shared" si="2"/>
        <v>1.6234396514751361</v>
      </c>
      <c r="L18" s="18"/>
    </row>
    <row r="19" spans="1:14">
      <c r="A19" s="16"/>
      <c r="B19" s="11" t="s">
        <v>22</v>
      </c>
      <c r="C19" s="25">
        <v>0.34633333333333333</v>
      </c>
      <c r="D19" s="25">
        <v>1.1459999999999999</v>
      </c>
      <c r="E19" s="25">
        <v>1.6093333333333335</v>
      </c>
      <c r="F19" s="25">
        <v>2.1486666666666667</v>
      </c>
      <c r="G19" s="26">
        <v>2.8280000000000007</v>
      </c>
      <c r="H19" s="28">
        <f t="shared" si="0"/>
        <v>31.616506360533702</v>
      </c>
      <c r="I19" s="27">
        <f t="shared" si="3"/>
        <v>33.512841756420862</v>
      </c>
      <c r="J19" s="28">
        <f t="shared" si="1"/>
        <v>3.0036643005080466</v>
      </c>
      <c r="K19" s="27">
        <f t="shared" si="2"/>
        <v>2.9100923229723938</v>
      </c>
      <c r="L19" s="18"/>
    </row>
    <row r="20" spans="1:14">
      <c r="A20" s="16"/>
      <c r="B20" s="11" t="s">
        <v>23</v>
      </c>
      <c r="C20" s="25">
        <v>1.4536666666666669</v>
      </c>
      <c r="D20" s="25">
        <v>1.3029999999999999</v>
      </c>
      <c r="E20" s="25">
        <v>1.3683333333333334</v>
      </c>
      <c r="F20" s="25">
        <v>1.6336666666666666</v>
      </c>
      <c r="G20" s="26">
        <v>2.1590000000000003</v>
      </c>
      <c r="H20" s="28">
        <f t="shared" si="0"/>
        <v>32.156702713731924</v>
      </c>
      <c r="I20" s="27">
        <f t="shared" si="3"/>
        <v>19.390986601705219</v>
      </c>
      <c r="J20" s="28">
        <f t="shared" si="1"/>
        <v>2.2931086367739999</v>
      </c>
      <c r="K20" s="27">
        <f t="shared" si="2"/>
        <v>2.2125911378975642</v>
      </c>
      <c r="L20" s="18"/>
    </row>
    <row r="21" spans="1:14">
      <c r="A21" s="16"/>
      <c r="B21" s="11" t="s">
        <v>21</v>
      </c>
      <c r="C21" s="25">
        <v>1.232</v>
      </c>
      <c r="D21" s="25">
        <v>2.8236666666666665</v>
      </c>
      <c r="E21" s="25">
        <v>3.8356666666666666</v>
      </c>
      <c r="F21" s="25">
        <v>2.3759999999999999</v>
      </c>
      <c r="G21" s="26">
        <v>1.8943333333333336</v>
      </c>
      <c r="H21" s="28">
        <f t="shared" si="0"/>
        <v>-20.272166105499423</v>
      </c>
      <c r="I21" s="27">
        <f t="shared" si="3"/>
        <v>-38.055096897540629</v>
      </c>
      <c r="J21" s="28">
        <f t="shared" si="1"/>
        <v>2.0120019118089614</v>
      </c>
      <c r="K21" s="27">
        <f t="shared" si="2"/>
        <v>3.2179860499762984</v>
      </c>
      <c r="L21" s="18"/>
    </row>
    <row r="22" spans="1:14">
      <c r="A22" s="16"/>
      <c r="B22" s="11" t="s">
        <v>8</v>
      </c>
      <c r="C22" s="25">
        <v>1.111</v>
      </c>
      <c r="D22" s="25">
        <v>0.87</v>
      </c>
      <c r="E22" s="25">
        <v>1.3713333333333333</v>
      </c>
      <c r="F22" s="25">
        <v>1.6796666666666666</v>
      </c>
      <c r="G22" s="26">
        <v>1.4826666666666668</v>
      </c>
      <c r="H22" s="28">
        <f t="shared" si="0"/>
        <v>-11.728517563008523</v>
      </c>
      <c r="I22" s="27">
        <f t="shared" si="3"/>
        <v>22.484200291686918</v>
      </c>
      <c r="J22" s="28">
        <f t="shared" si="1"/>
        <v>1.574764121718504</v>
      </c>
      <c r="K22" s="27">
        <f t="shared" si="2"/>
        <v>2.2748922146226946</v>
      </c>
      <c r="L22" s="18"/>
    </row>
    <row r="23" spans="1:14">
      <c r="A23" s="16"/>
      <c r="B23" s="11" t="s">
        <v>24</v>
      </c>
      <c r="C23" s="25">
        <v>0.84900000000000009</v>
      </c>
      <c r="D23" s="25">
        <v>1.6106666666666667</v>
      </c>
      <c r="E23" s="25">
        <v>1.446</v>
      </c>
      <c r="F23" s="25">
        <v>1.5393333333333334</v>
      </c>
      <c r="G23" s="26">
        <v>1.44</v>
      </c>
      <c r="H23" s="28">
        <f t="shared" si="0"/>
        <v>-6.4530099610220937</v>
      </c>
      <c r="I23" s="27">
        <f t="shared" si="3"/>
        <v>6.4545873674504595</v>
      </c>
      <c r="J23" s="28">
        <f t="shared" si="1"/>
        <v>1.5294471685755253</v>
      </c>
      <c r="K23" s="27">
        <f t="shared" si="2"/>
        <v>2.0848287849032756</v>
      </c>
      <c r="L23" s="18"/>
    </row>
    <row r="24" spans="1:14">
      <c r="A24" s="16"/>
      <c r="B24" s="11" t="s">
        <v>6</v>
      </c>
      <c r="C24" s="25">
        <v>2.6553333333333335</v>
      </c>
      <c r="D24" s="25">
        <v>2.35</v>
      </c>
      <c r="E24" s="25">
        <v>2.129</v>
      </c>
      <c r="F24" s="25">
        <v>2.0266666666666668</v>
      </c>
      <c r="G24" s="26">
        <v>1.4323333333333332</v>
      </c>
      <c r="H24" s="28">
        <f t="shared" si="0"/>
        <v>-29.325657894736857</v>
      </c>
      <c r="I24" s="27">
        <f t="shared" si="3"/>
        <v>-4.8066384844214767</v>
      </c>
      <c r="J24" s="28">
        <f t="shared" si="1"/>
        <v>1.5213042785576465</v>
      </c>
      <c r="K24" s="27">
        <f t="shared" si="2"/>
        <v>2.7448590325274829</v>
      </c>
      <c r="L24" s="18"/>
    </row>
    <row r="25" spans="1:14">
      <c r="A25" s="16"/>
      <c r="B25" s="11" t="s">
        <v>20</v>
      </c>
      <c r="C25" s="25">
        <v>0.52533333333333343</v>
      </c>
      <c r="D25" s="25">
        <v>1.4903333333333333</v>
      </c>
      <c r="E25" s="25">
        <v>1.7706666666666668</v>
      </c>
      <c r="F25" s="25">
        <v>1.31</v>
      </c>
      <c r="G25" s="26">
        <v>1.0926666666666667</v>
      </c>
      <c r="H25" s="28">
        <f t="shared" si="0"/>
        <v>-16.590330788804074</v>
      </c>
      <c r="I25" s="27">
        <f t="shared" si="3"/>
        <v>-26.016566265060248</v>
      </c>
      <c r="J25" s="28">
        <f t="shared" si="1"/>
        <v>1.1605388468959659</v>
      </c>
      <c r="K25" s="27">
        <f t="shared" si="2"/>
        <v>1.7742263154330604</v>
      </c>
      <c r="L25" s="18"/>
    </row>
    <row r="26" spans="1:14">
      <c r="A26" s="16"/>
      <c r="B26" s="11" t="s">
        <v>11</v>
      </c>
      <c r="C26" s="25">
        <v>0.80266666666666664</v>
      </c>
      <c r="D26" s="25">
        <v>0.622</v>
      </c>
      <c r="E26" s="25">
        <v>1.1073333333333333</v>
      </c>
      <c r="F26" s="25">
        <v>0.74366666666666659</v>
      </c>
      <c r="G26" s="26">
        <v>1.0803333333333334</v>
      </c>
      <c r="H26" s="28">
        <f t="shared" si="0"/>
        <v>45.271178843567924</v>
      </c>
      <c r="I26" s="27">
        <f t="shared" si="3"/>
        <v>-32.841661649608675</v>
      </c>
      <c r="J26" s="28">
        <f t="shared" si="1"/>
        <v>1.1474394151280736</v>
      </c>
      <c r="K26" s="27">
        <f t="shared" si="2"/>
        <v>1.0072007403896073</v>
      </c>
      <c r="L26" s="18"/>
    </row>
    <row r="27" spans="1:14">
      <c r="A27" s="16"/>
      <c r="B27" s="11" t="s">
        <v>9</v>
      </c>
      <c r="C27" s="25">
        <v>1.0506666666666666</v>
      </c>
      <c r="D27" s="25">
        <v>0.28533333333333333</v>
      </c>
      <c r="E27" s="25">
        <v>0.4293333333333334</v>
      </c>
      <c r="F27" s="25">
        <v>0.64766666666666672</v>
      </c>
      <c r="G27" s="26">
        <v>0.67766666666666664</v>
      </c>
      <c r="H27" s="28">
        <f t="shared" si="0"/>
        <v>4.6320123520329215</v>
      </c>
      <c r="I27" s="27">
        <f t="shared" si="3"/>
        <v>50.854037267080734</v>
      </c>
      <c r="J27" s="28">
        <f t="shared" si="1"/>
        <v>0.71976066984121367</v>
      </c>
      <c r="K27" s="27">
        <f t="shared" si="2"/>
        <v>0.87718110200672683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154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869.76866666666672</v>
      </c>
      <c r="D13" s="26">
        <v>932.14233333333323</v>
      </c>
      <c r="E13" s="26">
        <v>881.13499999999999</v>
      </c>
      <c r="F13" s="26">
        <v>1002.3283333333333</v>
      </c>
      <c r="G13" s="26">
        <v>1131.2660000000001</v>
      </c>
      <c r="H13" s="28">
        <f t="shared" ref="H13:H27" si="0">IF(OR(OR(G13=0,F13=0),G13=""),"",(G13/F13-1)*100)</f>
        <v>12.863815416438751</v>
      </c>
      <c r="I13" s="27">
        <f>IF(OR(OR(G13=0,F13=0),F13=""),"",(F13/E13-1)*100)</f>
        <v>13.754229866403357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386.46266666666673</v>
      </c>
      <c r="D14" s="25">
        <f>D13-SUM(D15:D27)</f>
        <v>403.10633333333317</v>
      </c>
      <c r="E14" s="25">
        <f>E13-SUM(E15:E27)</f>
        <v>389.03233333333327</v>
      </c>
      <c r="F14" s="25">
        <f>F13-SUM(F15:F27)</f>
        <v>476.48633333333328</v>
      </c>
      <c r="G14" s="26">
        <f>G13-SUM(G15:G27)</f>
        <v>535.37300000000005</v>
      </c>
      <c r="H14" s="28">
        <f t="shared" si="0"/>
        <v>12.358521650498577</v>
      </c>
      <c r="I14" s="27">
        <f>IF(OR(OR(G14=0,F14=0),F14=""),"",(F14/E14-1)*100)</f>
        <v>22.47987956442352</v>
      </c>
      <c r="J14" s="28">
        <f t="shared" si="1"/>
        <v>47.325120705475108</v>
      </c>
      <c r="K14" s="27">
        <f t="shared" si="2"/>
        <v>47.537949141748292</v>
      </c>
      <c r="L14" s="18"/>
    </row>
    <row r="15" spans="1:15">
      <c r="A15" s="16"/>
      <c r="B15" s="12" t="s">
        <v>5</v>
      </c>
      <c r="C15" s="109">
        <v>182.74433333333332</v>
      </c>
      <c r="D15" s="109">
        <v>184.58866666666665</v>
      </c>
      <c r="E15" s="109">
        <v>163.37366666666668</v>
      </c>
      <c r="F15" s="109">
        <v>189.25366666666665</v>
      </c>
      <c r="G15" s="109">
        <v>237.87333333333333</v>
      </c>
      <c r="H15" s="50">
        <f t="shared" si="0"/>
        <v>25.690211198021707</v>
      </c>
      <c r="I15" s="36">
        <f t="shared" ref="I15:I27" si="3">IF(OR(OR(G15=0,F15=0),F15=""),"",(F15/E15-1)*100)</f>
        <v>15.840986205447205</v>
      </c>
      <c r="J15" s="50">
        <f t="shared" si="1"/>
        <v>21.027179578749237</v>
      </c>
      <c r="K15" s="36">
        <f t="shared" si="2"/>
        <v>18.881404463274677</v>
      </c>
      <c r="L15" s="18"/>
      <c r="N15" s="23" t="s">
        <v>5</v>
      </c>
      <c r="O15" s="34">
        <f>J15</f>
        <v>21.027179578749237</v>
      </c>
    </row>
    <row r="16" spans="1:15">
      <c r="A16" s="16"/>
      <c r="B16" s="11" t="s">
        <v>25</v>
      </c>
      <c r="C16" s="55">
        <v>81.380999999999986</v>
      </c>
      <c r="D16" s="55">
        <v>93.100999999999999</v>
      </c>
      <c r="E16" s="55">
        <v>88.75</v>
      </c>
      <c r="F16" s="55">
        <v>79.811666666666667</v>
      </c>
      <c r="G16" s="56">
        <v>89.47966666666666</v>
      </c>
      <c r="H16" s="28">
        <f t="shared" si="0"/>
        <v>12.113517238498961</v>
      </c>
      <c r="I16" s="27">
        <f t="shared" si="3"/>
        <v>-10.07136150234742</v>
      </c>
      <c r="J16" s="28">
        <f t="shared" si="1"/>
        <v>7.9096929163138165</v>
      </c>
      <c r="K16" s="27">
        <f t="shared" si="2"/>
        <v>7.9626270167626387</v>
      </c>
      <c r="L16" s="18"/>
      <c r="N16" s="23" t="s">
        <v>40</v>
      </c>
      <c r="O16" s="34">
        <f>100-O15</f>
        <v>78.972820421250759</v>
      </c>
    </row>
    <row r="17" spans="1:14">
      <c r="A17" s="16"/>
      <c r="B17" s="11" t="s">
        <v>26</v>
      </c>
      <c r="C17" s="25">
        <v>62.193999999999996</v>
      </c>
      <c r="D17" s="25">
        <v>69.200999999999993</v>
      </c>
      <c r="E17" s="25">
        <v>69.986333333333334</v>
      </c>
      <c r="F17" s="25">
        <v>67.260333333333335</v>
      </c>
      <c r="G17" s="26">
        <v>68.937666666666658</v>
      </c>
      <c r="H17" s="28">
        <f t="shared" si="0"/>
        <v>2.4937927753356126</v>
      </c>
      <c r="I17" s="27">
        <f t="shared" si="3"/>
        <v>-3.8950461756819155</v>
      </c>
      <c r="J17" s="28">
        <f t="shared" si="1"/>
        <v>6.0938511956221308</v>
      </c>
      <c r="K17" s="27">
        <f t="shared" si="2"/>
        <v>6.7104092637642028</v>
      </c>
      <c r="L17" s="18"/>
    </row>
    <row r="18" spans="1:14">
      <c r="A18" s="16"/>
      <c r="B18" s="11" t="s">
        <v>27</v>
      </c>
      <c r="C18" s="25">
        <v>38.691000000000003</v>
      </c>
      <c r="D18" s="25">
        <v>43.937333333333335</v>
      </c>
      <c r="E18" s="25">
        <v>40.411000000000001</v>
      </c>
      <c r="F18" s="25">
        <v>51.817666666666668</v>
      </c>
      <c r="G18" s="26">
        <v>48.140999999999998</v>
      </c>
      <c r="H18" s="28">
        <f t="shared" si="0"/>
        <v>-7.0953921764134513</v>
      </c>
      <c r="I18" s="27">
        <f t="shared" si="3"/>
        <v>28.226637961611111</v>
      </c>
      <c r="J18" s="28">
        <f t="shared" si="1"/>
        <v>4.2554978227932239</v>
      </c>
      <c r="K18" s="27">
        <f t="shared" si="2"/>
        <v>5.1697298124200826</v>
      </c>
      <c r="L18" s="18"/>
    </row>
    <row r="19" spans="1:14">
      <c r="A19" s="16"/>
      <c r="B19" s="11" t="s">
        <v>21</v>
      </c>
      <c r="C19" s="25">
        <v>18.391666666666666</v>
      </c>
      <c r="D19" s="25">
        <v>23.568666666666669</v>
      </c>
      <c r="E19" s="25">
        <v>20.528666666666666</v>
      </c>
      <c r="F19" s="25">
        <v>28.397333333333332</v>
      </c>
      <c r="G19" s="26">
        <v>28.682333333333332</v>
      </c>
      <c r="H19" s="28">
        <f t="shared" si="0"/>
        <v>1.0036153629448874</v>
      </c>
      <c r="I19" s="27">
        <f t="shared" si="3"/>
        <v>38.330139966875578</v>
      </c>
      <c r="J19" s="28">
        <f t="shared" si="1"/>
        <v>2.5354190202245386</v>
      </c>
      <c r="K19" s="27">
        <f t="shared" si="2"/>
        <v>2.8331368463760214</v>
      </c>
      <c r="L19" s="18"/>
    </row>
    <row r="20" spans="1:14">
      <c r="A20" s="16"/>
      <c r="B20" s="11" t="s">
        <v>6</v>
      </c>
      <c r="C20" s="25">
        <v>20.129000000000001</v>
      </c>
      <c r="D20" s="25">
        <v>27.175666666666668</v>
      </c>
      <c r="E20" s="25">
        <v>26.176666666666666</v>
      </c>
      <c r="F20" s="25">
        <v>21.507999999999999</v>
      </c>
      <c r="G20" s="26">
        <v>26.004666666666669</v>
      </c>
      <c r="H20" s="28">
        <f t="shared" si="0"/>
        <v>20.906949352179048</v>
      </c>
      <c r="I20" s="27">
        <f t="shared" si="3"/>
        <v>-17.835222208073354</v>
      </c>
      <c r="J20" s="28">
        <f t="shared" si="1"/>
        <v>2.2987225521377526</v>
      </c>
      <c r="K20" s="27">
        <f t="shared" si="2"/>
        <v>2.1458038533614237</v>
      </c>
      <c r="L20" s="18"/>
    </row>
    <row r="21" spans="1:14">
      <c r="A21" s="16"/>
      <c r="B21" s="11" t="s">
        <v>22</v>
      </c>
      <c r="C21" s="25">
        <v>13.354333333333335</v>
      </c>
      <c r="D21" s="25">
        <v>22.323666666666668</v>
      </c>
      <c r="E21" s="25">
        <v>20.447333333333336</v>
      </c>
      <c r="F21" s="25">
        <v>19.983333333333331</v>
      </c>
      <c r="G21" s="26">
        <v>22.955666666666669</v>
      </c>
      <c r="H21" s="28">
        <f t="shared" si="0"/>
        <v>14.874061718098442</v>
      </c>
      <c r="I21" s="27">
        <f t="shared" si="3"/>
        <v>-2.2692445632682579</v>
      </c>
      <c r="J21" s="28">
        <f t="shared" si="1"/>
        <v>2.0292015022697285</v>
      </c>
      <c r="K21" s="27">
        <f t="shared" si="2"/>
        <v>1.9936913552944227</v>
      </c>
      <c r="L21" s="18"/>
    </row>
    <row r="22" spans="1:14">
      <c r="A22" s="16"/>
      <c r="B22" s="11" t="s">
        <v>20</v>
      </c>
      <c r="C22" s="25">
        <v>11.209666666666665</v>
      </c>
      <c r="D22" s="25">
        <v>10.299333333333333</v>
      </c>
      <c r="E22" s="25">
        <v>10.484999999999999</v>
      </c>
      <c r="F22" s="25">
        <v>14.491666666666667</v>
      </c>
      <c r="G22" s="26">
        <v>17.708000000000002</v>
      </c>
      <c r="H22" s="28">
        <f t="shared" si="0"/>
        <v>22.194364577343318</v>
      </c>
      <c r="I22" s="27">
        <f t="shared" si="3"/>
        <v>38.21332061675411</v>
      </c>
      <c r="J22" s="28">
        <f t="shared" si="1"/>
        <v>1.5653259268819182</v>
      </c>
      <c r="K22" s="27">
        <f t="shared" si="2"/>
        <v>1.4458003614916604</v>
      </c>
      <c r="L22" s="18"/>
    </row>
    <row r="23" spans="1:14">
      <c r="A23" s="16"/>
      <c r="B23" s="11" t="s">
        <v>24</v>
      </c>
      <c r="C23" s="25">
        <v>19.739666666666668</v>
      </c>
      <c r="D23" s="25">
        <v>18.242999999999999</v>
      </c>
      <c r="E23" s="25">
        <v>14.515666666666666</v>
      </c>
      <c r="F23" s="25">
        <v>17.227333333333334</v>
      </c>
      <c r="G23" s="26">
        <v>15.994333333333335</v>
      </c>
      <c r="H23" s="28">
        <f t="shared" si="0"/>
        <v>-7.1572307573236298</v>
      </c>
      <c r="I23" s="27">
        <f t="shared" si="3"/>
        <v>18.680965393712555</v>
      </c>
      <c r="J23" s="28">
        <f t="shared" si="1"/>
        <v>1.413843723167967</v>
      </c>
      <c r="K23" s="27">
        <f t="shared" si="2"/>
        <v>1.7187315533665783</v>
      </c>
      <c r="L23" s="18"/>
    </row>
    <row r="24" spans="1:14">
      <c r="A24" s="16"/>
      <c r="B24" s="11" t="s">
        <v>8</v>
      </c>
      <c r="C24" s="25">
        <v>12.018000000000001</v>
      </c>
      <c r="D24" s="25">
        <v>12.153666666666666</v>
      </c>
      <c r="E24" s="25">
        <v>11.643000000000001</v>
      </c>
      <c r="F24" s="25">
        <v>13.170333333333332</v>
      </c>
      <c r="G24" s="26">
        <v>13.532333333333334</v>
      </c>
      <c r="H24" s="28">
        <f t="shared" si="0"/>
        <v>2.7486016552352721</v>
      </c>
      <c r="I24" s="27">
        <f t="shared" si="3"/>
        <v>13.118039451458664</v>
      </c>
      <c r="J24" s="28">
        <f t="shared" si="1"/>
        <v>1.1962114421659744</v>
      </c>
      <c r="K24" s="27">
        <f t="shared" si="2"/>
        <v>1.3139739639539272</v>
      </c>
      <c r="L24" s="18"/>
    </row>
    <row r="25" spans="1:14">
      <c r="A25" s="16"/>
      <c r="B25" s="11" t="s">
        <v>23</v>
      </c>
      <c r="C25" s="25">
        <v>9.5749999999999993</v>
      </c>
      <c r="D25" s="25">
        <v>10.567666666666668</v>
      </c>
      <c r="E25" s="25">
        <v>9.9546666666666663</v>
      </c>
      <c r="F25" s="25">
        <v>9.2616666666666667</v>
      </c>
      <c r="G25" s="26">
        <v>10.061000000000002</v>
      </c>
      <c r="H25" s="28">
        <f t="shared" si="0"/>
        <v>8.6305560554255969</v>
      </c>
      <c r="I25" s="27">
        <f t="shared" si="3"/>
        <v>-6.9615590677739032</v>
      </c>
      <c r="J25" s="28">
        <f t="shared" si="1"/>
        <v>0.88935758698661505</v>
      </c>
      <c r="K25" s="27">
        <f t="shared" si="2"/>
        <v>0.92401525115688976</v>
      </c>
      <c r="L25" s="18"/>
    </row>
    <row r="26" spans="1:14">
      <c r="A26" s="16"/>
      <c r="B26" s="11" t="s">
        <v>9</v>
      </c>
      <c r="C26" s="25">
        <v>7.306333333333332</v>
      </c>
      <c r="D26" s="25">
        <v>7.2513333333333323</v>
      </c>
      <c r="E26" s="25">
        <v>8.3523333333333341</v>
      </c>
      <c r="F26" s="25">
        <v>6.8380000000000001</v>
      </c>
      <c r="G26" s="26">
        <v>9.2160000000000011</v>
      </c>
      <c r="H26" s="28">
        <f t="shared" si="0"/>
        <v>34.776250365603985</v>
      </c>
      <c r="I26" s="27">
        <f t="shared" si="3"/>
        <v>-18.130662090433812</v>
      </c>
      <c r="J26" s="28">
        <f t="shared" si="1"/>
        <v>0.81466251085067531</v>
      </c>
      <c r="K26" s="27">
        <f t="shared" si="2"/>
        <v>0.68221158402852033</v>
      </c>
      <c r="L26" s="18"/>
    </row>
    <row r="27" spans="1:14">
      <c r="A27" s="16"/>
      <c r="B27" s="11" t="s">
        <v>11</v>
      </c>
      <c r="C27" s="25">
        <v>6.5720000000000001</v>
      </c>
      <c r="D27" s="25">
        <v>6.625</v>
      </c>
      <c r="E27" s="25">
        <v>7.4783333333333326</v>
      </c>
      <c r="F27" s="25">
        <v>6.8209999999999988</v>
      </c>
      <c r="G27" s="26">
        <v>7.3069999999999995</v>
      </c>
      <c r="H27" s="28">
        <f t="shared" si="0"/>
        <v>7.1250549772760685</v>
      </c>
      <c r="I27" s="27">
        <f t="shared" si="3"/>
        <v>-8.7898373077780363</v>
      </c>
      <c r="J27" s="28">
        <f t="shared" si="1"/>
        <v>0.64591351636131544</v>
      </c>
      <c r="K27" s="27">
        <f t="shared" si="2"/>
        <v>0.68051553300066348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153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4237.2030000000004</v>
      </c>
      <c r="D13" s="26">
        <v>4420.5119999999997</v>
      </c>
      <c r="E13" s="26">
        <v>4619.4243333333334</v>
      </c>
      <c r="F13" s="26">
        <v>4742.2129999999997</v>
      </c>
      <c r="G13" s="26">
        <v>5132.0420000000004</v>
      </c>
      <c r="H13" s="28">
        <f t="shared" ref="H13:H27" si="0">IF(OR(OR(G13=0,F13=0),G13=""),"",(G13/F13-1)*100)</f>
        <v>8.220402584194364</v>
      </c>
      <c r="I13" s="27">
        <f>IF(OR(OR(G13=0,F13=0),F13=""),"",(F13/E13-1)*100)</f>
        <v>2.6580945547832524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1965.2653333333337</v>
      </c>
      <c r="D14" s="25">
        <f>D13-SUM(D15:D27)</f>
        <v>2005.8636666666671</v>
      </c>
      <c r="E14" s="25">
        <f>E13-SUM(E15:E27)</f>
        <v>2033.0136666666672</v>
      </c>
      <c r="F14" s="25">
        <f>F13-SUM(F15:F27)</f>
        <v>2068.7306666666664</v>
      </c>
      <c r="G14" s="26">
        <f>G13-SUM(G15:G27)</f>
        <v>2246.9923333333336</v>
      </c>
      <c r="H14" s="28">
        <f t="shared" si="0"/>
        <v>8.6169586761092987</v>
      </c>
      <c r="I14" s="27">
        <f>IF(OR(OR(G14=0,F14=0),F14=""),"",(F14/E14-1)*100)</f>
        <v>1.7568499703477514</v>
      </c>
      <c r="J14" s="28">
        <f t="shared" si="1"/>
        <v>43.783592054260922</v>
      </c>
      <c r="K14" s="27">
        <f t="shared" si="2"/>
        <v>43.623739943074391</v>
      </c>
      <c r="L14" s="18"/>
    </row>
    <row r="15" spans="1:15">
      <c r="A15" s="16"/>
      <c r="B15" s="12" t="s">
        <v>5</v>
      </c>
      <c r="C15" s="109">
        <v>792.19599999999991</v>
      </c>
      <c r="D15" s="109">
        <v>826.62966666666671</v>
      </c>
      <c r="E15" s="109">
        <v>936.63466666666682</v>
      </c>
      <c r="F15" s="109">
        <v>920.42033333333336</v>
      </c>
      <c r="G15" s="109">
        <v>1063.2293333333334</v>
      </c>
      <c r="H15" s="50">
        <f t="shared" si="0"/>
        <v>15.515628547971394</v>
      </c>
      <c r="I15" s="36">
        <f t="shared" ref="I15:I27" si="3">IF(OR(OR(G15=0,F15=0),F15=""),"",(F15/E15-1)*100)</f>
        <v>-1.7311267573554279</v>
      </c>
      <c r="J15" s="50">
        <f t="shared" si="1"/>
        <v>20.717471395076917</v>
      </c>
      <c r="K15" s="36">
        <f t="shared" si="2"/>
        <v>19.409088822735999</v>
      </c>
      <c r="L15" s="18"/>
      <c r="N15" s="23" t="s">
        <v>5</v>
      </c>
      <c r="O15" s="34">
        <f>J15</f>
        <v>20.717471395076917</v>
      </c>
    </row>
    <row r="16" spans="1:15">
      <c r="A16" s="16"/>
      <c r="B16" s="11" t="s">
        <v>25</v>
      </c>
      <c r="C16" s="55">
        <v>346.44433333333336</v>
      </c>
      <c r="D16" s="55">
        <v>380.71166666666664</v>
      </c>
      <c r="E16" s="55">
        <v>421.39533333333333</v>
      </c>
      <c r="F16" s="55">
        <v>439.68599999999998</v>
      </c>
      <c r="G16" s="56">
        <v>463.08033333333333</v>
      </c>
      <c r="H16" s="28">
        <f t="shared" si="0"/>
        <v>5.320690977955489</v>
      </c>
      <c r="I16" s="27">
        <f t="shared" si="3"/>
        <v>4.3405005276122344</v>
      </c>
      <c r="J16" s="28">
        <f t="shared" si="1"/>
        <v>9.0233153456915058</v>
      </c>
      <c r="K16" s="27">
        <f t="shared" si="2"/>
        <v>9.2717471779525713</v>
      </c>
      <c r="L16" s="18"/>
      <c r="N16" s="23" t="s">
        <v>40</v>
      </c>
      <c r="O16" s="34">
        <f>100-O15</f>
        <v>79.282528604923087</v>
      </c>
    </row>
    <row r="17" spans="1:14">
      <c r="A17" s="16"/>
      <c r="B17" s="11" t="s">
        <v>26</v>
      </c>
      <c r="C17" s="25">
        <v>295.85133333333334</v>
      </c>
      <c r="D17" s="25">
        <v>300.13333333333338</v>
      </c>
      <c r="E17" s="25">
        <v>322.85466666666667</v>
      </c>
      <c r="F17" s="25">
        <v>344.18199999999996</v>
      </c>
      <c r="G17" s="26">
        <v>361.55199999999996</v>
      </c>
      <c r="H17" s="28">
        <f t="shared" si="0"/>
        <v>5.046748522583977</v>
      </c>
      <c r="I17" s="27">
        <f t="shared" si="3"/>
        <v>6.6058618738668695</v>
      </c>
      <c r="J17" s="28">
        <f t="shared" si="1"/>
        <v>7.0449930066823292</v>
      </c>
      <c r="K17" s="27">
        <f t="shared" si="2"/>
        <v>7.2578351077861747</v>
      </c>
      <c r="L17" s="18"/>
    </row>
    <row r="18" spans="1:14">
      <c r="A18" s="16"/>
      <c r="B18" s="11" t="s">
        <v>27</v>
      </c>
      <c r="C18" s="25">
        <v>208.20033333333333</v>
      </c>
      <c r="D18" s="25">
        <v>204.08099999999999</v>
      </c>
      <c r="E18" s="25">
        <v>196.24633333333335</v>
      </c>
      <c r="F18" s="25">
        <v>229.11866666666666</v>
      </c>
      <c r="G18" s="26">
        <v>242.45133333333334</v>
      </c>
      <c r="H18" s="28">
        <f t="shared" si="0"/>
        <v>5.8191097480781551</v>
      </c>
      <c r="I18" s="27">
        <f t="shared" si="3"/>
        <v>16.750546507026009</v>
      </c>
      <c r="J18" s="28">
        <f t="shared" si="1"/>
        <v>4.7242663511587262</v>
      </c>
      <c r="K18" s="27">
        <f t="shared" si="2"/>
        <v>4.831471438897128</v>
      </c>
      <c r="L18" s="18"/>
    </row>
    <row r="19" spans="1:14">
      <c r="A19" s="16"/>
      <c r="B19" s="11" t="s">
        <v>21</v>
      </c>
      <c r="C19" s="25">
        <v>110.48166666666667</v>
      </c>
      <c r="D19" s="25">
        <v>133.61633333333336</v>
      </c>
      <c r="E19" s="25">
        <v>155.01866666666666</v>
      </c>
      <c r="F19" s="25">
        <v>163.81700000000001</v>
      </c>
      <c r="G19" s="26">
        <v>157.21733333333336</v>
      </c>
      <c r="H19" s="28">
        <f t="shared" si="0"/>
        <v>-4.0286824118782816</v>
      </c>
      <c r="I19" s="27">
        <f t="shared" si="3"/>
        <v>5.6756605656093084</v>
      </c>
      <c r="J19" s="28">
        <f t="shared" si="1"/>
        <v>3.0634459603669133</v>
      </c>
      <c r="K19" s="27">
        <f t="shared" si="2"/>
        <v>3.4544420505784963</v>
      </c>
      <c r="L19" s="18"/>
    </row>
    <row r="20" spans="1:14">
      <c r="A20" s="16"/>
      <c r="B20" s="11" t="s">
        <v>22</v>
      </c>
      <c r="C20" s="25">
        <v>98.106666666666669</v>
      </c>
      <c r="D20" s="25">
        <v>115.46533333333333</v>
      </c>
      <c r="E20" s="25">
        <v>111.15300000000001</v>
      </c>
      <c r="F20" s="25">
        <v>114.87733333333334</v>
      </c>
      <c r="G20" s="26">
        <v>117.07466666666666</v>
      </c>
      <c r="H20" s="28">
        <f t="shared" si="0"/>
        <v>1.912764920262755</v>
      </c>
      <c r="I20" s="27">
        <f t="shared" si="3"/>
        <v>3.3506368099226691</v>
      </c>
      <c r="J20" s="28">
        <f t="shared" si="1"/>
        <v>2.2812491921669125</v>
      </c>
      <c r="K20" s="27">
        <f t="shared" si="2"/>
        <v>2.4224414494526783</v>
      </c>
      <c r="L20" s="18"/>
    </row>
    <row r="21" spans="1:14">
      <c r="A21" s="16"/>
      <c r="B21" s="11" t="s">
        <v>6</v>
      </c>
      <c r="C21" s="25">
        <v>91.551666666666662</v>
      </c>
      <c r="D21" s="25">
        <v>104.82</v>
      </c>
      <c r="E21" s="25">
        <v>92.597333333333339</v>
      </c>
      <c r="F21" s="25">
        <v>101.65233333333333</v>
      </c>
      <c r="G21" s="26">
        <v>104.94633333333333</v>
      </c>
      <c r="H21" s="28">
        <f t="shared" si="0"/>
        <v>3.2404568512937937</v>
      </c>
      <c r="I21" s="27">
        <f t="shared" si="3"/>
        <v>9.7788993203547836</v>
      </c>
      <c r="J21" s="28">
        <f t="shared" si="1"/>
        <v>2.0449235086800401</v>
      </c>
      <c r="K21" s="27">
        <f t="shared" si="2"/>
        <v>2.1435632126463604</v>
      </c>
      <c r="L21" s="18"/>
    </row>
    <row r="22" spans="1:14">
      <c r="A22" s="16"/>
      <c r="B22" s="11" t="s">
        <v>24</v>
      </c>
      <c r="C22" s="25">
        <v>72.501333333333335</v>
      </c>
      <c r="D22" s="25">
        <v>77.923333333333332</v>
      </c>
      <c r="E22" s="25">
        <v>78.597666666666669</v>
      </c>
      <c r="F22" s="25">
        <v>78.168999999999997</v>
      </c>
      <c r="G22" s="26">
        <v>83.678000000000011</v>
      </c>
      <c r="H22" s="28">
        <f t="shared" si="0"/>
        <v>7.0475508193785341</v>
      </c>
      <c r="I22" s="27">
        <f t="shared" si="3"/>
        <v>-0.54539362915778655</v>
      </c>
      <c r="J22" s="28">
        <f t="shared" si="1"/>
        <v>1.6305010754003961</v>
      </c>
      <c r="K22" s="27">
        <f t="shared" si="2"/>
        <v>1.6483654361370947</v>
      </c>
      <c r="L22" s="18"/>
    </row>
    <row r="23" spans="1:14">
      <c r="A23" s="16"/>
      <c r="B23" s="11" t="s">
        <v>8</v>
      </c>
      <c r="C23" s="25">
        <v>63.226333333333322</v>
      </c>
      <c r="D23" s="25">
        <v>71.048999999999992</v>
      </c>
      <c r="E23" s="25">
        <v>74.374666666666656</v>
      </c>
      <c r="F23" s="25">
        <v>71.803666666666672</v>
      </c>
      <c r="G23" s="26">
        <v>69.599666666666678</v>
      </c>
      <c r="H23" s="28">
        <f t="shared" si="0"/>
        <v>-3.0694811314185388</v>
      </c>
      <c r="I23" s="27">
        <f t="shared" si="3"/>
        <v>-3.4568222154496842</v>
      </c>
      <c r="J23" s="28">
        <f t="shared" si="1"/>
        <v>1.356178820568239</v>
      </c>
      <c r="K23" s="27">
        <f t="shared" si="2"/>
        <v>1.5141383709813683</v>
      </c>
      <c r="L23" s="18"/>
    </row>
    <row r="24" spans="1:14">
      <c r="A24" s="16"/>
      <c r="B24" s="11" t="s">
        <v>20</v>
      </c>
      <c r="C24" s="25">
        <v>62.502333333333333</v>
      </c>
      <c r="D24" s="25">
        <v>62.717999999999996</v>
      </c>
      <c r="E24" s="25">
        <v>64.640333333333331</v>
      </c>
      <c r="F24" s="25">
        <v>70.474666666666664</v>
      </c>
      <c r="G24" s="26">
        <v>67.662666666666681</v>
      </c>
      <c r="H24" s="28">
        <f t="shared" si="0"/>
        <v>-3.9900862721355956</v>
      </c>
      <c r="I24" s="27">
        <f t="shared" si="3"/>
        <v>9.0258404195522992</v>
      </c>
      <c r="J24" s="28">
        <f t="shared" si="1"/>
        <v>1.3184355596985893</v>
      </c>
      <c r="K24" s="27">
        <f t="shared" si="2"/>
        <v>1.4861134804924763</v>
      </c>
      <c r="L24" s="18"/>
    </row>
    <row r="25" spans="1:14">
      <c r="A25" s="16"/>
      <c r="B25" s="11" t="s">
        <v>11</v>
      </c>
      <c r="C25" s="25">
        <v>48.600999999999999</v>
      </c>
      <c r="D25" s="25">
        <v>48.392333333333333</v>
      </c>
      <c r="E25" s="25">
        <v>46.596000000000004</v>
      </c>
      <c r="F25" s="25">
        <v>50.415333333333336</v>
      </c>
      <c r="G25" s="26">
        <v>55.24133333333333</v>
      </c>
      <c r="H25" s="28">
        <f t="shared" si="0"/>
        <v>9.5724845615751786</v>
      </c>
      <c r="I25" s="27">
        <f t="shared" si="3"/>
        <v>8.1966978567545201</v>
      </c>
      <c r="J25" s="28">
        <f t="shared" si="1"/>
        <v>1.0764006477993229</v>
      </c>
      <c r="K25" s="27">
        <f t="shared" si="2"/>
        <v>1.0631182811344269</v>
      </c>
      <c r="L25" s="18"/>
    </row>
    <row r="26" spans="1:14">
      <c r="A26" s="16"/>
      <c r="B26" s="11" t="s">
        <v>9</v>
      </c>
      <c r="C26" s="25">
        <v>39.719000000000001</v>
      </c>
      <c r="D26" s="25">
        <v>41.917000000000002</v>
      </c>
      <c r="E26" s="25">
        <v>44.044666666666664</v>
      </c>
      <c r="F26" s="25">
        <v>40.975999999999999</v>
      </c>
      <c r="G26" s="26">
        <v>49.929000000000002</v>
      </c>
      <c r="H26" s="28">
        <f t="shared" si="0"/>
        <v>21.849375244045312</v>
      </c>
      <c r="I26" s="27">
        <f t="shared" si="3"/>
        <v>-6.9671696913739094</v>
      </c>
      <c r="J26" s="28">
        <f t="shared" si="1"/>
        <v>0.9728875952301248</v>
      </c>
      <c r="K26" s="27">
        <f t="shared" si="2"/>
        <v>0.86406915927226391</v>
      </c>
      <c r="L26" s="18"/>
    </row>
    <row r="27" spans="1:14">
      <c r="A27" s="16"/>
      <c r="B27" s="11" t="s">
        <v>23</v>
      </c>
      <c r="C27" s="25">
        <v>42.555666666666667</v>
      </c>
      <c r="D27" s="25">
        <v>47.19133333333334</v>
      </c>
      <c r="E27" s="25">
        <v>42.257333333333328</v>
      </c>
      <c r="F27" s="25">
        <v>47.89</v>
      </c>
      <c r="G27" s="26">
        <v>49.387666666666668</v>
      </c>
      <c r="H27" s="28">
        <f t="shared" si="0"/>
        <v>3.1273056309598424</v>
      </c>
      <c r="I27" s="27">
        <f t="shared" si="3"/>
        <v>13.329441832581335</v>
      </c>
      <c r="J27" s="28">
        <f t="shared" si="1"/>
        <v>0.96233948721905749</v>
      </c>
      <c r="K27" s="27">
        <f t="shared" si="2"/>
        <v>1.009866068858569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1326.942</v>
      </c>
      <c r="D13" s="26">
        <v>1471.1936666666668</v>
      </c>
      <c r="E13" s="26">
        <v>1480.0919999999999</v>
      </c>
      <c r="F13" s="26">
        <v>1529.1196666666667</v>
      </c>
      <c r="G13" s="26">
        <v>1646.1966666666667</v>
      </c>
      <c r="H13" s="28">
        <f t="shared" ref="H13:H27" si="0">IF(OR(OR(G13=0,F13=0),G13=""),"",(G13/F13-1)*100)</f>
        <v>7.6564969081338585</v>
      </c>
      <c r="I13" s="27">
        <f>IF(OR(OR(G13=0,F13=0),F13=""),"",(F13/E13-1)*100)</f>
        <v>3.3124742696174936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575.33333333333348</v>
      </c>
      <c r="D14" s="25">
        <f>D13-SUM(D15:D27)</f>
        <v>624.17533333333336</v>
      </c>
      <c r="E14" s="25">
        <f>E13-SUM(E15:E27)</f>
        <v>642.65833333333296</v>
      </c>
      <c r="F14" s="25">
        <f>F13-SUM(F15:F27)</f>
        <v>677.06033333333335</v>
      </c>
      <c r="G14" s="26">
        <f>G13-SUM(G15:G27)</f>
        <v>730.38233333333346</v>
      </c>
      <c r="H14" s="28">
        <f t="shared" si="0"/>
        <v>7.875516756015366</v>
      </c>
      <c r="I14" s="27">
        <f>IF(OR(OR(G14=0,F14=0),F14=""),"",(F14/E14-1)*100)</f>
        <v>5.3530777110699646</v>
      </c>
      <c r="J14" s="28">
        <f t="shared" si="1"/>
        <v>44.367866131831157</v>
      </c>
      <c r="K14" s="27">
        <f t="shared" si="2"/>
        <v>44.277785976637105</v>
      </c>
      <c r="L14" s="18"/>
    </row>
    <row r="15" spans="1:15">
      <c r="A15" s="16"/>
      <c r="B15" s="12" t="s">
        <v>5</v>
      </c>
      <c r="C15" s="109">
        <v>301.52600000000001</v>
      </c>
      <c r="D15" s="109">
        <v>328.91966666666667</v>
      </c>
      <c r="E15" s="109">
        <v>313.78199999999998</v>
      </c>
      <c r="F15" s="109">
        <v>308.46100000000001</v>
      </c>
      <c r="G15" s="109">
        <v>353.07199999999995</v>
      </c>
      <c r="H15" s="50">
        <f t="shared" si="0"/>
        <v>14.462444198780378</v>
      </c>
      <c r="I15" s="36">
        <f t="shared" ref="I15:I27" si="3">IF(OR(OR(G15=0,F15=0),F15=""),"",(F15/E15-1)*100)</f>
        <v>-1.6957633006354667</v>
      </c>
      <c r="J15" s="50">
        <f t="shared" si="1"/>
        <v>21.447741156888906</v>
      </c>
      <c r="K15" s="36">
        <f t="shared" si="2"/>
        <v>20.172456526729214</v>
      </c>
      <c r="L15" s="18"/>
      <c r="N15" s="23" t="s">
        <v>5</v>
      </c>
      <c r="O15" s="34">
        <f>J15</f>
        <v>21.447741156888906</v>
      </c>
    </row>
    <row r="16" spans="1:15">
      <c r="A16" s="16"/>
      <c r="B16" s="11" t="s">
        <v>25</v>
      </c>
      <c r="C16" s="55">
        <v>103.03866666666666</v>
      </c>
      <c r="D16" s="55">
        <v>120.18299999999999</v>
      </c>
      <c r="E16" s="55">
        <v>119.15833333333335</v>
      </c>
      <c r="F16" s="55">
        <v>121.24633333333333</v>
      </c>
      <c r="G16" s="56">
        <v>139.06266666666667</v>
      </c>
      <c r="H16" s="28">
        <f t="shared" si="0"/>
        <v>14.694327526055773</v>
      </c>
      <c r="I16" s="27">
        <f t="shared" si="3"/>
        <v>1.7522903699559222</v>
      </c>
      <c r="J16" s="28">
        <f t="shared" si="1"/>
        <v>8.4475123466414495</v>
      </c>
      <c r="K16" s="27">
        <f t="shared" si="2"/>
        <v>7.9291592395537371</v>
      </c>
      <c r="L16" s="18"/>
      <c r="N16" s="23" t="s">
        <v>40</v>
      </c>
      <c r="O16" s="34">
        <f>100-O15</f>
        <v>78.55225884311109</v>
      </c>
    </row>
    <row r="17" spans="1:14">
      <c r="A17" s="16"/>
      <c r="B17" s="11" t="s">
        <v>26</v>
      </c>
      <c r="C17" s="25">
        <v>78.993999999999986</v>
      </c>
      <c r="D17" s="25">
        <v>91.412999999999997</v>
      </c>
      <c r="E17" s="25">
        <v>90.434333333333328</v>
      </c>
      <c r="F17" s="25">
        <v>99.411666666666676</v>
      </c>
      <c r="G17" s="26">
        <v>86.196666666666673</v>
      </c>
      <c r="H17" s="28">
        <f t="shared" si="0"/>
        <v>-13.293208375945142</v>
      </c>
      <c r="I17" s="27">
        <f t="shared" si="3"/>
        <v>9.9269082907303066</v>
      </c>
      <c r="J17" s="28">
        <f t="shared" si="1"/>
        <v>5.2361099018140811</v>
      </c>
      <c r="K17" s="27">
        <f t="shared" si="2"/>
        <v>6.5012352423257047</v>
      </c>
      <c r="L17" s="18"/>
    </row>
    <row r="18" spans="1:14">
      <c r="A18" s="16"/>
      <c r="B18" s="11" t="s">
        <v>27</v>
      </c>
      <c r="C18" s="25">
        <v>68.86666666666666</v>
      </c>
      <c r="D18" s="25">
        <v>86.02300000000001</v>
      </c>
      <c r="E18" s="25">
        <v>81.846999999999994</v>
      </c>
      <c r="F18" s="25">
        <v>79.217333333333329</v>
      </c>
      <c r="G18" s="26">
        <v>82.407333333333327</v>
      </c>
      <c r="H18" s="28">
        <f t="shared" si="0"/>
        <v>4.0268964704694321</v>
      </c>
      <c r="I18" s="27">
        <f t="shared" si="3"/>
        <v>-3.2129053803641727</v>
      </c>
      <c r="J18" s="28">
        <f t="shared" si="1"/>
        <v>5.0059227431311362</v>
      </c>
      <c r="K18" s="27">
        <f t="shared" si="2"/>
        <v>5.1805842969778464</v>
      </c>
      <c r="L18" s="18"/>
    </row>
    <row r="19" spans="1:14">
      <c r="A19" s="16"/>
      <c r="B19" s="11" t="s">
        <v>21</v>
      </c>
      <c r="C19" s="25">
        <v>36.973666666666666</v>
      </c>
      <c r="D19" s="25">
        <v>42.178666666666665</v>
      </c>
      <c r="E19" s="25">
        <v>40.236666666666665</v>
      </c>
      <c r="F19" s="25">
        <v>49.605333333333334</v>
      </c>
      <c r="G19" s="26">
        <v>56.81733333333333</v>
      </c>
      <c r="H19" s="28">
        <f t="shared" si="0"/>
        <v>14.538759273196433</v>
      </c>
      <c r="I19" s="27">
        <f t="shared" si="3"/>
        <v>23.283903570540975</v>
      </c>
      <c r="J19" s="28">
        <f t="shared" si="1"/>
        <v>3.4514304690205098</v>
      </c>
      <c r="K19" s="27">
        <f t="shared" si="2"/>
        <v>3.244045212070823</v>
      </c>
      <c r="L19" s="18"/>
    </row>
    <row r="20" spans="1:14">
      <c r="A20" s="16"/>
      <c r="B20" s="11" t="s">
        <v>6</v>
      </c>
      <c r="C20" s="25">
        <v>41.099666666666657</v>
      </c>
      <c r="D20" s="25">
        <v>45.115333333333332</v>
      </c>
      <c r="E20" s="25">
        <v>47.00533333333334</v>
      </c>
      <c r="F20" s="25">
        <v>46.151666666666671</v>
      </c>
      <c r="G20" s="26">
        <v>56.088666666666676</v>
      </c>
      <c r="H20" s="28">
        <f t="shared" si="0"/>
        <v>21.531183416994693</v>
      </c>
      <c r="I20" s="27">
        <f t="shared" si="3"/>
        <v>-1.8161059737902163</v>
      </c>
      <c r="J20" s="28">
        <f t="shared" si="1"/>
        <v>3.407166822919093</v>
      </c>
      <c r="K20" s="27">
        <f t="shared" si="2"/>
        <v>3.0181854090774238</v>
      </c>
      <c r="L20" s="18"/>
    </row>
    <row r="21" spans="1:14">
      <c r="A21" s="16"/>
      <c r="B21" s="11" t="s">
        <v>22</v>
      </c>
      <c r="C21" s="25">
        <v>25.903666666666666</v>
      </c>
      <c r="D21" s="25">
        <v>26.039333333333332</v>
      </c>
      <c r="E21" s="25">
        <v>35.942666666666668</v>
      </c>
      <c r="F21" s="25">
        <v>32.967666666666666</v>
      </c>
      <c r="G21" s="26">
        <v>33.236333333333327</v>
      </c>
      <c r="H21" s="28">
        <f t="shared" si="0"/>
        <v>0.81493989059986394</v>
      </c>
      <c r="I21" s="27">
        <f t="shared" si="3"/>
        <v>-8.2770708906777521</v>
      </c>
      <c r="J21" s="28">
        <f t="shared" si="1"/>
        <v>2.0189770764529951</v>
      </c>
      <c r="K21" s="27">
        <f t="shared" si="2"/>
        <v>2.1559899715718784</v>
      </c>
      <c r="L21" s="18"/>
    </row>
    <row r="22" spans="1:14">
      <c r="A22" s="16"/>
      <c r="B22" s="11" t="s">
        <v>24</v>
      </c>
      <c r="C22" s="25">
        <v>16.702333333333332</v>
      </c>
      <c r="D22" s="25">
        <v>19.556999999999999</v>
      </c>
      <c r="E22" s="25">
        <v>22.207999999999998</v>
      </c>
      <c r="F22" s="25">
        <v>20.97966666666667</v>
      </c>
      <c r="G22" s="26">
        <v>20.587666666666667</v>
      </c>
      <c r="H22" s="28">
        <f t="shared" si="0"/>
        <v>-1.8684758257995981</v>
      </c>
      <c r="I22" s="27">
        <f t="shared" si="3"/>
        <v>-5.5310398655139092</v>
      </c>
      <c r="J22" s="28">
        <f t="shared" si="1"/>
        <v>1.2506201162680035</v>
      </c>
      <c r="K22" s="27">
        <f t="shared" si="2"/>
        <v>1.3720094721167455</v>
      </c>
      <c r="L22" s="18"/>
    </row>
    <row r="23" spans="1:14">
      <c r="A23" s="16"/>
      <c r="B23" s="11" t="s">
        <v>8</v>
      </c>
      <c r="C23" s="25">
        <v>18.587999999999997</v>
      </c>
      <c r="D23" s="25">
        <v>22.538333333333338</v>
      </c>
      <c r="E23" s="25">
        <v>21.954999999999998</v>
      </c>
      <c r="F23" s="25">
        <v>22.667000000000002</v>
      </c>
      <c r="G23" s="26">
        <v>19.870666666666668</v>
      </c>
      <c r="H23" s="28">
        <f t="shared" si="0"/>
        <v>-12.336583285539914</v>
      </c>
      <c r="I23" s="27">
        <f t="shared" si="3"/>
        <v>3.2429970393987873</v>
      </c>
      <c r="J23" s="28">
        <f t="shared" si="1"/>
        <v>1.207065174472876</v>
      </c>
      <c r="K23" s="27">
        <f t="shared" si="2"/>
        <v>1.482356187950409</v>
      </c>
      <c r="L23" s="18"/>
    </row>
    <row r="24" spans="1:14">
      <c r="A24" s="16"/>
      <c r="B24" s="11" t="s">
        <v>20</v>
      </c>
      <c r="C24" s="25">
        <v>18.695999999999998</v>
      </c>
      <c r="D24" s="25">
        <v>19.563333333333336</v>
      </c>
      <c r="E24" s="25">
        <v>19.204999999999998</v>
      </c>
      <c r="F24" s="25">
        <v>21.420333333333332</v>
      </c>
      <c r="G24" s="26">
        <v>19.539333333333332</v>
      </c>
      <c r="H24" s="28">
        <f t="shared" si="0"/>
        <v>-8.7813759511990224</v>
      </c>
      <c r="I24" s="27">
        <f t="shared" si="3"/>
        <v>11.535190488588043</v>
      </c>
      <c r="J24" s="28">
        <f t="shared" si="1"/>
        <v>1.1869379721742439</v>
      </c>
      <c r="K24" s="27">
        <f t="shared" si="2"/>
        <v>1.4008277965600686</v>
      </c>
      <c r="L24" s="18"/>
    </row>
    <row r="25" spans="1:14">
      <c r="A25" s="16"/>
      <c r="B25" s="11" t="s">
        <v>11</v>
      </c>
      <c r="C25" s="25">
        <v>15.062333333333333</v>
      </c>
      <c r="D25" s="25">
        <v>16.824000000000002</v>
      </c>
      <c r="E25" s="25">
        <v>15.047000000000002</v>
      </c>
      <c r="F25" s="25">
        <v>16.652000000000001</v>
      </c>
      <c r="G25" s="26">
        <v>18.581666666666667</v>
      </c>
      <c r="H25" s="28">
        <f t="shared" si="0"/>
        <v>11.588197613900221</v>
      </c>
      <c r="I25" s="27">
        <f t="shared" si="3"/>
        <v>10.666578055426324</v>
      </c>
      <c r="J25" s="28">
        <f t="shared" si="1"/>
        <v>1.12876347297508</v>
      </c>
      <c r="K25" s="27">
        <f t="shared" si="2"/>
        <v>1.0889925990095826</v>
      </c>
      <c r="L25" s="18"/>
    </row>
    <row r="26" spans="1:14">
      <c r="A26" s="16"/>
      <c r="B26" s="11" t="s">
        <v>9</v>
      </c>
      <c r="C26" s="25">
        <v>13.190333333333333</v>
      </c>
      <c r="D26" s="25">
        <v>15.204333333333333</v>
      </c>
      <c r="E26" s="25">
        <v>17.788999999999998</v>
      </c>
      <c r="F26" s="25">
        <v>18.311666666666667</v>
      </c>
      <c r="G26" s="26">
        <v>15.951999999999998</v>
      </c>
      <c r="H26" s="28">
        <f t="shared" si="0"/>
        <v>-12.886138163283889</v>
      </c>
      <c r="I26" s="27">
        <f t="shared" si="3"/>
        <v>2.9381452957820464</v>
      </c>
      <c r="J26" s="28">
        <f t="shared" si="1"/>
        <v>0.96902152233734706</v>
      </c>
      <c r="K26" s="27">
        <f t="shared" si="2"/>
        <v>1.1975299949273646</v>
      </c>
      <c r="L26" s="18"/>
    </row>
    <row r="27" spans="1:14">
      <c r="A27" s="16"/>
      <c r="B27" s="11" t="s">
        <v>23</v>
      </c>
      <c r="C27" s="25">
        <v>12.967333333333334</v>
      </c>
      <c r="D27" s="25">
        <v>13.459333333333333</v>
      </c>
      <c r="E27" s="25">
        <v>12.823333333333332</v>
      </c>
      <c r="F27" s="25">
        <v>14.967666666666666</v>
      </c>
      <c r="G27" s="26">
        <v>14.402000000000001</v>
      </c>
      <c r="H27" s="28">
        <f t="shared" si="0"/>
        <v>-3.7792575106340265</v>
      </c>
      <c r="I27" s="27">
        <f t="shared" si="3"/>
        <v>16.722121133350676</v>
      </c>
      <c r="J27" s="28">
        <f t="shared" si="1"/>
        <v>0.87486509307312421</v>
      </c>
      <c r="K27" s="27">
        <f t="shared" si="2"/>
        <v>0.97884207449209881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214.26466666666667</v>
      </c>
      <c r="D13" s="26">
        <v>219.63733333333334</v>
      </c>
      <c r="E13" s="26">
        <v>228.90799999999999</v>
      </c>
      <c r="F13" s="26">
        <v>223.57533333333333</v>
      </c>
      <c r="G13" s="26">
        <v>262.30866666666662</v>
      </c>
      <c r="H13" s="28">
        <f t="shared" ref="H13:H27" si="0">IF(OR(OR(G13=0,F13=0),G13=""),"",(G13/F13-1)*100)</f>
        <v>17.324511052203118</v>
      </c>
      <c r="I13" s="27">
        <f>IF(OR(OR(G13=0,F13=0),F13=""),"",(F13/E13-1)*100)</f>
        <v>-2.3296113140067853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37.846333333333348</v>
      </c>
      <c r="D14" s="25">
        <f>D13-SUM(D15:D27)</f>
        <v>48.931666666666615</v>
      </c>
      <c r="E14" s="25">
        <f>E13-SUM(E15:E27)</f>
        <v>41.576999999999998</v>
      </c>
      <c r="F14" s="25">
        <f>F13-SUM(F15:F27)</f>
        <v>50.831666666666734</v>
      </c>
      <c r="G14" s="26">
        <f>G13-SUM(G15:G27)</f>
        <v>53.028666666666652</v>
      </c>
      <c r="H14" s="28">
        <f t="shared" si="0"/>
        <v>4.3221089216038289</v>
      </c>
      <c r="I14" s="27">
        <f>IF(OR(OR(G14=0,F14=0),F14=""),"",(F14/E14-1)*100)</f>
        <v>22.25910158661457</v>
      </c>
      <c r="J14" s="28">
        <f t="shared" si="1"/>
        <v>20.216132139489606</v>
      </c>
      <c r="K14" s="27">
        <f t="shared" si="2"/>
        <v>22.735811642906373</v>
      </c>
      <c r="L14" s="18"/>
    </row>
    <row r="15" spans="1:15">
      <c r="A15" s="16"/>
      <c r="B15" s="12" t="s">
        <v>5</v>
      </c>
      <c r="C15" s="29">
        <v>94.63900000000001</v>
      </c>
      <c r="D15" s="29">
        <v>82.945333333333338</v>
      </c>
      <c r="E15" s="29">
        <v>90.555000000000007</v>
      </c>
      <c r="F15" s="29">
        <v>86.595666666666659</v>
      </c>
      <c r="G15" s="109">
        <v>121.85233333333332</v>
      </c>
      <c r="H15" s="50">
        <f t="shared" si="0"/>
        <v>40.714123493477338</v>
      </c>
      <c r="I15" s="36">
        <f t="shared" ref="I15:I27" si="3">IF(OR(OR(G15=0,F15=0),F15=""),"",(F15/E15-1)*100)</f>
        <v>-4.3722967625568376</v>
      </c>
      <c r="J15" s="50">
        <f t="shared" si="1"/>
        <v>46.45379616380702</v>
      </c>
      <c r="K15" s="36">
        <f t="shared" si="2"/>
        <v>38.732209575892391</v>
      </c>
      <c r="L15" s="18"/>
      <c r="N15" s="23" t="s">
        <v>5</v>
      </c>
      <c r="O15" s="34">
        <f>J15</f>
        <v>46.45379616380702</v>
      </c>
    </row>
    <row r="16" spans="1:15">
      <c r="A16" s="16"/>
      <c r="B16" s="11" t="s">
        <v>25</v>
      </c>
      <c r="C16" s="55">
        <v>29.853666666666665</v>
      </c>
      <c r="D16" s="55">
        <v>33.033666666666669</v>
      </c>
      <c r="E16" s="55">
        <v>35.393666666666661</v>
      </c>
      <c r="F16" s="55">
        <v>26.915333333333336</v>
      </c>
      <c r="G16" s="56">
        <v>27.557333333333332</v>
      </c>
      <c r="H16" s="28">
        <f t="shared" si="0"/>
        <v>2.3852574740544252</v>
      </c>
      <c r="I16" s="27">
        <f t="shared" si="3"/>
        <v>-23.954379785460656</v>
      </c>
      <c r="J16" s="28">
        <f t="shared" si="1"/>
        <v>10.505689226178829</v>
      </c>
      <c r="K16" s="27">
        <f t="shared" si="2"/>
        <v>12.038596982970692</v>
      </c>
      <c r="L16" s="18"/>
      <c r="N16" s="23" t="s">
        <v>40</v>
      </c>
      <c r="O16" s="34">
        <f>100-O15</f>
        <v>53.54620383619298</v>
      </c>
    </row>
    <row r="17" spans="1:14">
      <c r="A17" s="16"/>
      <c r="B17" s="11" t="s">
        <v>26</v>
      </c>
      <c r="C17" s="25">
        <v>18.114333333333335</v>
      </c>
      <c r="D17" s="25">
        <v>16.805999999999997</v>
      </c>
      <c r="E17" s="25">
        <v>19.15433333333333</v>
      </c>
      <c r="F17" s="25">
        <v>17.059666666666669</v>
      </c>
      <c r="G17" s="26">
        <v>17.271000000000001</v>
      </c>
      <c r="H17" s="28">
        <f t="shared" si="0"/>
        <v>1.2387893471931699</v>
      </c>
      <c r="I17" s="27">
        <f t="shared" si="3"/>
        <v>-10.93573255834186</v>
      </c>
      <c r="J17" s="28">
        <f t="shared" si="1"/>
        <v>6.5842277418715369</v>
      </c>
      <c r="K17" s="27">
        <f t="shared" si="2"/>
        <v>7.6303885640336011</v>
      </c>
      <c r="L17" s="18"/>
    </row>
    <row r="18" spans="1:14">
      <c r="A18" s="16"/>
      <c r="B18" s="11" t="s">
        <v>27</v>
      </c>
      <c r="C18" s="25">
        <v>9.6043333333333347</v>
      </c>
      <c r="D18" s="25">
        <v>9.8699999999999992</v>
      </c>
      <c r="E18" s="25">
        <v>11.486666666666666</v>
      </c>
      <c r="F18" s="25">
        <v>10.664999999999999</v>
      </c>
      <c r="G18" s="26">
        <v>11.437666666666667</v>
      </c>
      <c r="H18" s="28">
        <f t="shared" si="0"/>
        <v>7.2448820128145019</v>
      </c>
      <c r="I18" s="27">
        <f t="shared" si="3"/>
        <v>-7.1532211259431318</v>
      </c>
      <c r="J18" s="28">
        <f t="shared" si="1"/>
        <v>4.3603845850816985</v>
      </c>
      <c r="K18" s="27">
        <f t="shared" si="2"/>
        <v>4.7702042264650535</v>
      </c>
      <c r="L18" s="18"/>
    </row>
    <row r="19" spans="1:14">
      <c r="A19" s="16"/>
      <c r="B19" s="11" t="s">
        <v>21</v>
      </c>
      <c r="C19" s="25">
        <v>4.4936666666666669</v>
      </c>
      <c r="D19" s="25">
        <v>5.2563333333333331</v>
      </c>
      <c r="E19" s="25">
        <v>6.8009999999999993</v>
      </c>
      <c r="F19" s="25">
        <v>9.2430000000000003</v>
      </c>
      <c r="G19" s="26">
        <v>6.945333333333334</v>
      </c>
      <c r="H19" s="28">
        <f t="shared" si="0"/>
        <v>-24.858451440729912</v>
      </c>
      <c r="I19" s="27">
        <f t="shared" si="3"/>
        <v>35.906484340538178</v>
      </c>
      <c r="J19" s="28">
        <f t="shared" si="1"/>
        <v>2.6477712008498901</v>
      </c>
      <c r="K19" s="27">
        <f t="shared" si="2"/>
        <v>4.1341769962697139</v>
      </c>
      <c r="L19" s="18"/>
    </row>
    <row r="20" spans="1:14">
      <c r="A20" s="16"/>
      <c r="B20" s="11" t="s">
        <v>22</v>
      </c>
      <c r="C20" s="25">
        <v>2.9860000000000002</v>
      </c>
      <c r="D20" s="25">
        <v>3.3646666666666669</v>
      </c>
      <c r="E20" s="25">
        <v>4.0490000000000004</v>
      </c>
      <c r="F20" s="25">
        <v>4.3053333333333335</v>
      </c>
      <c r="G20" s="26">
        <v>4.4666666666666668</v>
      </c>
      <c r="H20" s="28">
        <f t="shared" si="0"/>
        <v>3.7472901827191096</v>
      </c>
      <c r="I20" s="27">
        <f t="shared" si="3"/>
        <v>6.3307812628632609</v>
      </c>
      <c r="J20" s="28">
        <f t="shared" si="1"/>
        <v>1.7028284743419335</v>
      </c>
      <c r="K20" s="27">
        <f t="shared" si="2"/>
        <v>1.9256745675581384</v>
      </c>
      <c r="L20" s="18"/>
    </row>
    <row r="21" spans="1:14">
      <c r="A21" s="16"/>
      <c r="B21" s="11" t="s">
        <v>24</v>
      </c>
      <c r="C21" s="25">
        <v>3.4463333333333335</v>
      </c>
      <c r="D21" s="25">
        <v>3.3409999999999997</v>
      </c>
      <c r="E21" s="25">
        <v>3.9086666666666665</v>
      </c>
      <c r="F21" s="25">
        <v>3.4373333333333331</v>
      </c>
      <c r="G21" s="26">
        <v>3.8456666666666663</v>
      </c>
      <c r="H21" s="28">
        <f t="shared" si="0"/>
        <v>11.879363847944147</v>
      </c>
      <c r="I21" s="27">
        <f t="shared" si="3"/>
        <v>-12.058673034282796</v>
      </c>
      <c r="J21" s="28">
        <f t="shared" si="1"/>
        <v>1.4660844857076778</v>
      </c>
      <c r="K21" s="27">
        <f t="shared" si="2"/>
        <v>1.5374385367497307</v>
      </c>
      <c r="L21" s="18"/>
    </row>
    <row r="22" spans="1:14">
      <c r="A22" s="16"/>
      <c r="B22" s="11" t="s">
        <v>6</v>
      </c>
      <c r="C22" s="25">
        <v>3.9166666666666665</v>
      </c>
      <c r="D22" s="25">
        <v>5.0336666666666661</v>
      </c>
      <c r="E22" s="25">
        <v>4.1083333333333334</v>
      </c>
      <c r="F22" s="25">
        <v>4.3336666666666668</v>
      </c>
      <c r="G22" s="26">
        <v>3.6960000000000002</v>
      </c>
      <c r="H22" s="28">
        <f t="shared" si="0"/>
        <v>-14.714252749788482</v>
      </c>
      <c r="I22" s="27">
        <f t="shared" si="3"/>
        <v>5.484787018255588</v>
      </c>
      <c r="J22" s="28">
        <f t="shared" si="1"/>
        <v>1.4090270241420417</v>
      </c>
      <c r="K22" s="27">
        <f t="shared" si="2"/>
        <v>1.9383474026651717</v>
      </c>
      <c r="L22" s="18"/>
    </row>
    <row r="23" spans="1:14">
      <c r="A23" s="16"/>
      <c r="B23" s="11" t="s">
        <v>8</v>
      </c>
      <c r="C23" s="25">
        <v>2.2926666666666669</v>
      </c>
      <c r="D23" s="25">
        <v>2.8026666666666666</v>
      </c>
      <c r="E23" s="25">
        <v>2.6373333333333333</v>
      </c>
      <c r="F23" s="25">
        <v>2.9723333333333333</v>
      </c>
      <c r="G23" s="26">
        <v>3.0053333333333332</v>
      </c>
      <c r="H23" s="28">
        <f t="shared" si="0"/>
        <v>1.1102388695749754</v>
      </c>
      <c r="I23" s="27">
        <f t="shared" si="3"/>
        <v>12.702224469160761</v>
      </c>
      <c r="J23" s="28">
        <f t="shared" si="1"/>
        <v>1.1457239943781248</v>
      </c>
      <c r="K23" s="27">
        <f t="shared" si="2"/>
        <v>1.3294549488166554</v>
      </c>
      <c r="L23" s="18"/>
    </row>
    <row r="24" spans="1:14">
      <c r="A24" s="16"/>
      <c r="B24" s="11" t="s">
        <v>20</v>
      </c>
      <c r="C24" s="25">
        <v>1.7206666666666666</v>
      </c>
      <c r="D24" s="25">
        <v>2.8076666666666665</v>
      </c>
      <c r="E24" s="25">
        <v>2.1426666666666669</v>
      </c>
      <c r="F24" s="25">
        <v>2.133</v>
      </c>
      <c r="G24" s="26">
        <v>2.3716666666666666</v>
      </c>
      <c r="H24" s="28">
        <f t="shared" si="0"/>
        <v>11.189248320049995</v>
      </c>
      <c r="I24" s="27">
        <f t="shared" si="3"/>
        <v>-0.45115121344120324</v>
      </c>
      <c r="J24" s="28">
        <f t="shared" si="1"/>
        <v>0.90415108917483999</v>
      </c>
      <c r="K24" s="27">
        <f t="shared" si="2"/>
        <v>0.95404084529301081</v>
      </c>
      <c r="L24" s="18"/>
    </row>
    <row r="25" spans="1:14">
      <c r="A25" s="16"/>
      <c r="B25" s="11" t="s">
        <v>9</v>
      </c>
      <c r="C25" s="25">
        <v>1.3536666666666666</v>
      </c>
      <c r="D25" s="25">
        <v>2.0426666666666669</v>
      </c>
      <c r="E25" s="25">
        <v>1.4733333333333334</v>
      </c>
      <c r="F25" s="25">
        <v>0.92600000000000005</v>
      </c>
      <c r="G25" s="26">
        <v>2.3463333333333334</v>
      </c>
      <c r="H25" s="28">
        <f t="shared" si="0"/>
        <v>153.38372930165588</v>
      </c>
      <c r="I25" s="27">
        <f t="shared" si="3"/>
        <v>-37.149321266968329</v>
      </c>
      <c r="J25" s="28">
        <f t="shared" si="1"/>
        <v>0.8944932560367812</v>
      </c>
      <c r="K25" s="27">
        <f t="shared" si="2"/>
        <v>0.41417806973339338</v>
      </c>
      <c r="L25" s="18"/>
    </row>
    <row r="26" spans="1:14">
      <c r="A26" s="16"/>
      <c r="B26" s="11" t="s">
        <v>23</v>
      </c>
      <c r="C26" s="25">
        <v>2.3076666666666665</v>
      </c>
      <c r="D26" s="25">
        <v>1.7046666666666666</v>
      </c>
      <c r="E26" s="25">
        <v>3.01</v>
      </c>
      <c r="F26" s="25">
        <v>2.2313333333333332</v>
      </c>
      <c r="G26" s="26">
        <v>2.3406666666666669</v>
      </c>
      <c r="H26" s="28">
        <f t="shared" si="0"/>
        <v>4.8999103674932876</v>
      </c>
      <c r="I26" s="27">
        <f t="shared" si="3"/>
        <v>-25.869324473975642</v>
      </c>
      <c r="J26" s="28">
        <f t="shared" si="1"/>
        <v>0.89233295125589973</v>
      </c>
      <c r="K26" s="27">
        <f t="shared" si="2"/>
        <v>0.9980230377233027</v>
      </c>
      <c r="L26" s="18"/>
    </row>
    <row r="27" spans="1:14">
      <c r="A27" s="16"/>
      <c r="B27" s="11" t="s">
        <v>11</v>
      </c>
      <c r="C27" s="25">
        <v>1.6896666666666667</v>
      </c>
      <c r="D27" s="25">
        <v>1.6973333333333331</v>
      </c>
      <c r="E27" s="25">
        <v>2.6110000000000002</v>
      </c>
      <c r="F27" s="25">
        <v>1.9260000000000002</v>
      </c>
      <c r="G27" s="26">
        <v>2.1440000000000001</v>
      </c>
      <c r="H27" s="28">
        <f t="shared" si="0"/>
        <v>11.318795430944961</v>
      </c>
      <c r="I27" s="27">
        <f t="shared" si="3"/>
        <v>-26.235158942933744</v>
      </c>
      <c r="J27" s="28">
        <f t="shared" si="1"/>
        <v>0.8173576676841281</v>
      </c>
      <c r="K27" s="27">
        <f t="shared" si="2"/>
        <v>0.86145460292280307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150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886.86299999999994</v>
      </c>
      <c r="D13" s="26">
        <v>976.91066666666666</v>
      </c>
      <c r="E13" s="26">
        <v>1114.2463333333333</v>
      </c>
      <c r="F13" s="26">
        <v>1188.028</v>
      </c>
      <c r="G13" s="26">
        <v>1254.0339999999999</v>
      </c>
      <c r="H13" s="28">
        <f t="shared" ref="H13:H14" si="0">IF(OR(OR(G13=0,F13=0),G13=""),"",(G13/F13-1)*100)</f>
        <v>5.5559296582235351</v>
      </c>
      <c r="I13" s="27">
        <f>IF(OR(OR(G13=0,F13=0),F13=""),"",(F13/E13-1)*100)</f>
        <v>6.6216656460465595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208.77866666666671</v>
      </c>
      <c r="D14" s="25">
        <f>D13-SUM(D15:D27)</f>
        <v>216.67499999999984</v>
      </c>
      <c r="E14" s="25">
        <f>E13-SUM(E15:E27)</f>
        <v>259.33633333333319</v>
      </c>
      <c r="F14" s="25">
        <f>F13-SUM(F15:F27)</f>
        <v>274.6246666666666</v>
      </c>
      <c r="G14" s="26">
        <f>G13-SUM(G15:G27)</f>
        <v>300.84866666666653</v>
      </c>
      <c r="H14" s="28">
        <f t="shared" si="0"/>
        <v>9.5490329831988685</v>
      </c>
      <c r="I14" s="27">
        <f>IF(OR(OR(G14=0,F14=0),F14=""),"",(F14/E14-1)*100)</f>
        <v>5.8951760198147074</v>
      </c>
      <c r="J14" s="28">
        <f t="shared" si="1"/>
        <v>23.990471284404297</v>
      </c>
      <c r="K14" s="27">
        <f t="shared" si="2"/>
        <v>23.11600961144574</v>
      </c>
      <c r="L14" s="18"/>
    </row>
    <row r="15" spans="1:15">
      <c r="A15" s="16"/>
      <c r="B15" s="12" t="s">
        <v>5</v>
      </c>
      <c r="C15" s="109">
        <v>335.43866666666668</v>
      </c>
      <c r="D15" s="109">
        <v>360.93800000000005</v>
      </c>
      <c r="E15" s="109">
        <v>422.92466666666672</v>
      </c>
      <c r="F15" s="109">
        <v>456.41400000000004</v>
      </c>
      <c r="G15" s="109">
        <v>486.67433333333338</v>
      </c>
      <c r="H15" s="50">
        <v>439.51066666666662</v>
      </c>
      <c r="I15" s="36">
        <f t="shared" ref="I15:I27" si="3">IF(OR(OR(G15=0,F15=0),F15=""),"",(F15/E15-1)*100)</f>
        <v>7.9185103099527643</v>
      </c>
      <c r="J15" s="50">
        <f t="shared" si="1"/>
        <v>38.808703219636264</v>
      </c>
      <c r="K15" s="36">
        <f t="shared" si="2"/>
        <v>38.417781399091602</v>
      </c>
      <c r="L15" s="18"/>
      <c r="N15" s="23" t="s">
        <v>5</v>
      </c>
      <c r="O15" s="34">
        <f>J15</f>
        <v>38.808703219636264</v>
      </c>
    </row>
    <row r="16" spans="1:15">
      <c r="A16" s="16"/>
      <c r="B16" s="11" t="s">
        <v>25</v>
      </c>
      <c r="C16" s="55">
        <v>110.22433333333333</v>
      </c>
      <c r="D16" s="55">
        <v>122.64166666666667</v>
      </c>
      <c r="E16" s="55">
        <v>129.49900000000002</v>
      </c>
      <c r="F16" s="55">
        <v>148.01866666666669</v>
      </c>
      <c r="G16" s="56">
        <v>150.32533333333333</v>
      </c>
      <c r="H16" s="28">
        <v>128.27266666666665</v>
      </c>
      <c r="I16" s="27">
        <f t="shared" si="3"/>
        <v>14.301011333420854</v>
      </c>
      <c r="J16" s="28">
        <f t="shared" si="1"/>
        <v>11.987341119406121</v>
      </c>
      <c r="K16" s="27">
        <f t="shared" si="2"/>
        <v>12.459190075205861</v>
      </c>
      <c r="L16" s="18"/>
      <c r="N16" s="23" t="s">
        <v>40</v>
      </c>
      <c r="O16" s="34">
        <f>100-O15</f>
        <v>61.191296780363736</v>
      </c>
    </row>
    <row r="17" spans="1:14">
      <c r="A17" s="16"/>
      <c r="B17" s="11" t="s">
        <v>26</v>
      </c>
      <c r="C17" s="25">
        <v>77.992666666666665</v>
      </c>
      <c r="D17" s="25">
        <v>90.586333333333343</v>
      </c>
      <c r="E17" s="25">
        <v>104.81633333333333</v>
      </c>
      <c r="F17" s="25">
        <v>100.039</v>
      </c>
      <c r="G17" s="26">
        <v>98.445666666666668</v>
      </c>
      <c r="H17" s="28">
        <v>94.843000000000004</v>
      </c>
      <c r="I17" s="27">
        <f t="shared" si="3"/>
        <v>-4.5578138267254769</v>
      </c>
      <c r="J17" s="28">
        <f t="shared" si="1"/>
        <v>7.8503187845518285</v>
      </c>
      <c r="K17" s="27">
        <f t="shared" si="2"/>
        <v>8.4205927806415346</v>
      </c>
      <c r="L17" s="18"/>
    </row>
    <row r="18" spans="1:14">
      <c r="A18" s="16"/>
      <c r="B18" s="11" t="s">
        <v>27</v>
      </c>
      <c r="C18" s="25">
        <v>38.095333333333336</v>
      </c>
      <c r="D18" s="25">
        <v>42.042000000000002</v>
      </c>
      <c r="E18" s="25">
        <v>46.651666666666664</v>
      </c>
      <c r="F18" s="25">
        <v>52.755333333333333</v>
      </c>
      <c r="G18" s="26">
        <v>49.022333333333336</v>
      </c>
      <c r="H18" s="28">
        <v>49.016666666666673</v>
      </c>
      <c r="I18" s="27">
        <f t="shared" si="3"/>
        <v>13.083491122146418</v>
      </c>
      <c r="J18" s="28">
        <f t="shared" si="1"/>
        <v>3.9091709900475857</v>
      </c>
      <c r="K18" s="27">
        <f t="shared" si="2"/>
        <v>4.4405799638841277</v>
      </c>
      <c r="L18" s="18"/>
    </row>
    <row r="19" spans="1:14">
      <c r="A19" s="16"/>
      <c r="B19" s="11" t="s">
        <v>21</v>
      </c>
      <c r="C19" s="25">
        <v>25.282333333333337</v>
      </c>
      <c r="D19" s="25">
        <v>36.844000000000001</v>
      </c>
      <c r="E19" s="25">
        <v>39.186666666666667</v>
      </c>
      <c r="F19" s="25">
        <v>37.937666666666665</v>
      </c>
      <c r="G19" s="26">
        <v>38.717333333333336</v>
      </c>
      <c r="H19" s="28">
        <v>42.814</v>
      </c>
      <c r="I19" s="27">
        <f t="shared" si="3"/>
        <v>-3.1873086083701985</v>
      </c>
      <c r="J19" s="28">
        <f t="shared" si="1"/>
        <v>3.0874229353696423</v>
      </c>
      <c r="K19" s="27">
        <f t="shared" si="2"/>
        <v>3.1933310213788451</v>
      </c>
      <c r="L19" s="18"/>
    </row>
    <row r="20" spans="1:14">
      <c r="A20" s="16"/>
      <c r="B20" s="11" t="s">
        <v>6</v>
      </c>
      <c r="C20" s="25">
        <v>20.356999999999999</v>
      </c>
      <c r="D20" s="25">
        <v>21.945333333333334</v>
      </c>
      <c r="E20" s="25">
        <v>21.921333333333333</v>
      </c>
      <c r="F20" s="25">
        <v>23.301666666666666</v>
      </c>
      <c r="G20" s="26">
        <v>27.014333333333337</v>
      </c>
      <c r="H20" s="28">
        <v>26.511333333333337</v>
      </c>
      <c r="I20" s="27">
        <f t="shared" si="3"/>
        <v>6.2967581047381538</v>
      </c>
      <c r="J20" s="28">
        <f t="shared" si="1"/>
        <v>2.1541946496931774</v>
      </c>
      <c r="K20" s="27">
        <f t="shared" si="2"/>
        <v>1.9613735254275713</v>
      </c>
      <c r="L20" s="18"/>
    </row>
    <row r="21" spans="1:14">
      <c r="A21" s="16"/>
      <c r="B21" s="11" t="s">
        <v>24</v>
      </c>
      <c r="C21" s="25">
        <v>15.345333333333334</v>
      </c>
      <c r="D21" s="25">
        <v>18.866</v>
      </c>
      <c r="E21" s="25">
        <v>19.043333333333333</v>
      </c>
      <c r="F21" s="25">
        <v>21.677999999999997</v>
      </c>
      <c r="G21" s="26">
        <v>23.474</v>
      </c>
      <c r="H21" s="28">
        <v>20.180666666666667</v>
      </c>
      <c r="I21" s="27">
        <f t="shared" si="3"/>
        <v>13.83511290040258</v>
      </c>
      <c r="J21" s="28">
        <f t="shared" si="1"/>
        <v>1.8718790718592959</v>
      </c>
      <c r="K21" s="27">
        <f t="shared" si="2"/>
        <v>1.8247044682448559</v>
      </c>
      <c r="L21" s="18"/>
    </row>
    <row r="22" spans="1:14">
      <c r="A22" s="16"/>
      <c r="B22" s="11" t="s">
        <v>22</v>
      </c>
      <c r="C22" s="25">
        <v>10.398666666666665</v>
      </c>
      <c r="D22" s="25">
        <v>15.161666666666667</v>
      </c>
      <c r="E22" s="25">
        <v>14.928333333333333</v>
      </c>
      <c r="F22" s="25">
        <v>14.876333333333333</v>
      </c>
      <c r="G22" s="26">
        <v>17.893000000000001</v>
      </c>
      <c r="H22" s="28">
        <v>16.443333333333332</v>
      </c>
      <c r="I22" s="27">
        <f t="shared" si="3"/>
        <v>-0.34833091436864416</v>
      </c>
      <c r="J22" s="28">
        <f t="shared" si="1"/>
        <v>1.4268353170647687</v>
      </c>
      <c r="K22" s="27">
        <f t="shared" si="2"/>
        <v>1.2521870977227247</v>
      </c>
      <c r="L22" s="18"/>
    </row>
    <row r="23" spans="1:14">
      <c r="A23" s="16"/>
      <c r="B23" s="11" t="s">
        <v>8</v>
      </c>
      <c r="C23" s="25">
        <v>12.733666666666666</v>
      </c>
      <c r="D23" s="25">
        <v>13.794666666666666</v>
      </c>
      <c r="E23" s="25">
        <v>13.770333333333333</v>
      </c>
      <c r="F23" s="25">
        <v>16.190999999999999</v>
      </c>
      <c r="G23" s="26">
        <v>16.181000000000001</v>
      </c>
      <c r="H23" s="28">
        <v>15.176</v>
      </c>
      <c r="I23" s="27">
        <f t="shared" si="3"/>
        <v>17.578853089976022</v>
      </c>
      <c r="J23" s="28">
        <f t="shared" si="1"/>
        <v>1.2903158925515579</v>
      </c>
      <c r="K23" s="27">
        <f t="shared" si="2"/>
        <v>1.3628466669135744</v>
      </c>
      <c r="L23" s="18"/>
    </row>
    <row r="24" spans="1:14">
      <c r="A24" s="16"/>
      <c r="B24" s="11" t="s">
        <v>20</v>
      </c>
      <c r="C24" s="25">
        <v>9.26</v>
      </c>
      <c r="D24" s="25">
        <v>11.208666666666668</v>
      </c>
      <c r="E24" s="25">
        <v>12.765000000000001</v>
      </c>
      <c r="F24" s="25">
        <v>11.648666666666665</v>
      </c>
      <c r="G24" s="26">
        <v>15.370333333333335</v>
      </c>
      <c r="H24" s="28">
        <v>14.386000000000001</v>
      </c>
      <c r="I24" s="27">
        <f t="shared" si="3"/>
        <v>-8.7452670061365811</v>
      </c>
      <c r="J24" s="28">
        <f t="shared" si="1"/>
        <v>1.2256711806325296</v>
      </c>
      <c r="K24" s="27">
        <f t="shared" si="2"/>
        <v>0.98050438766314141</v>
      </c>
      <c r="L24" s="18"/>
    </row>
    <row r="25" spans="1:14">
      <c r="A25" s="16"/>
      <c r="B25" s="11" t="s">
        <v>23</v>
      </c>
      <c r="C25" s="25">
        <v>9.9496666666666673</v>
      </c>
      <c r="D25" s="25">
        <v>11.901333333333334</v>
      </c>
      <c r="E25" s="25">
        <v>12.534666666666666</v>
      </c>
      <c r="F25" s="25">
        <v>13.74</v>
      </c>
      <c r="G25" s="26">
        <v>12.661333333333333</v>
      </c>
      <c r="H25" s="28">
        <v>13.31</v>
      </c>
      <c r="I25" s="27">
        <f t="shared" si="3"/>
        <v>9.6159982980533965</v>
      </c>
      <c r="J25" s="28">
        <f t="shared" si="1"/>
        <v>1.0096483295774543</v>
      </c>
      <c r="K25" s="27">
        <f t="shared" si="2"/>
        <v>1.1565383980848938</v>
      </c>
      <c r="L25" s="18"/>
    </row>
    <row r="26" spans="1:14">
      <c r="A26" s="16"/>
      <c r="B26" s="11" t="s">
        <v>11</v>
      </c>
      <c r="C26" s="25">
        <v>8.0276666666666667</v>
      </c>
      <c r="D26" s="25">
        <v>7.9550000000000001</v>
      </c>
      <c r="E26" s="25">
        <v>9.2513333333333332</v>
      </c>
      <c r="F26" s="25">
        <v>9.7053333333333338</v>
      </c>
      <c r="G26" s="26">
        <v>10.42</v>
      </c>
      <c r="H26" s="28">
        <v>10.647666666666666</v>
      </c>
      <c r="I26" s="27">
        <f t="shared" si="3"/>
        <v>4.9074007350291993</v>
      </c>
      <c r="J26" s="28">
        <f t="shared" si="1"/>
        <v>0.83091845994606206</v>
      </c>
      <c r="K26" s="27">
        <f t="shared" si="2"/>
        <v>0.81692799608538957</v>
      </c>
      <c r="L26" s="18"/>
    </row>
    <row r="27" spans="1:14">
      <c r="A27" s="16"/>
      <c r="B27" s="11" t="s">
        <v>9</v>
      </c>
      <c r="C27" s="25">
        <v>4.9790000000000001</v>
      </c>
      <c r="D27" s="25">
        <v>6.351</v>
      </c>
      <c r="E27" s="25">
        <v>7.617333333333332</v>
      </c>
      <c r="F27" s="25">
        <v>7.0976666666666661</v>
      </c>
      <c r="G27" s="26">
        <v>6.9863333333333335</v>
      </c>
      <c r="H27" s="28">
        <v>8.374666666666668</v>
      </c>
      <c r="I27" s="27">
        <f t="shared" si="3"/>
        <v>-6.8221599859968336</v>
      </c>
      <c r="J27" s="28">
        <f t="shared" si="1"/>
        <v>0.55710876525942155</v>
      </c>
      <c r="K27" s="27">
        <f t="shared" si="2"/>
        <v>0.59743260821013189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149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3588.076333333333</v>
      </c>
      <c r="D13" s="26">
        <v>3730.3513333333335</v>
      </c>
      <c r="E13" s="26">
        <v>3465.9336666666663</v>
      </c>
      <c r="F13" s="26">
        <v>3725.1813333333334</v>
      </c>
      <c r="G13" s="26">
        <v>3796.8520000000003</v>
      </c>
      <c r="H13" s="28">
        <f t="shared" ref="H13:H27" si="0">IF(OR(OR(G13=0,F13=0),G13=""),"",(G13/F13-1)*100)</f>
        <v>1.9239510846183361</v>
      </c>
      <c r="I13" s="27">
        <f>IF(OR(OR(G13=0,F13=0),F13=""),"",(F13/E13-1)*100)</f>
        <v>7.4798796399354162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1597.2263333333331</v>
      </c>
      <c r="D14" s="25">
        <f>D13-SUM(D15:D27)</f>
        <v>1714.040666666667</v>
      </c>
      <c r="E14" s="25">
        <f>E13-SUM(E15:E27)</f>
        <v>1488.3696666666658</v>
      </c>
      <c r="F14" s="25">
        <f>F13-SUM(F15:F27)</f>
        <v>1678.5416666666667</v>
      </c>
      <c r="G14" s="26">
        <f>G13-SUM(G15:G27)</f>
        <v>1703.193666666667</v>
      </c>
      <c r="H14" s="28">
        <f t="shared" si="0"/>
        <v>1.4686558272309913</v>
      </c>
      <c r="I14" s="27">
        <f>IF(OR(OR(G14=0,F14=0),F14=""),"",(F14/E14-1)*100)</f>
        <v>12.777202079501372</v>
      </c>
      <c r="J14" s="28">
        <f t="shared" si="1"/>
        <v>44.858047315688552</v>
      </c>
      <c r="K14" s="27">
        <f t="shared" si="2"/>
        <v>45.05932776068888</v>
      </c>
      <c r="L14" s="18"/>
    </row>
    <row r="15" spans="1:15">
      <c r="A15" s="16"/>
      <c r="B15" s="12" t="s">
        <v>5</v>
      </c>
      <c r="C15" s="109">
        <v>831.51066666666668</v>
      </c>
      <c r="D15" s="109">
        <v>820.5</v>
      </c>
      <c r="E15" s="109">
        <v>813.10066666666671</v>
      </c>
      <c r="F15" s="109">
        <v>826.39433333333329</v>
      </c>
      <c r="G15" s="109">
        <v>846.49633333333338</v>
      </c>
      <c r="H15" s="50">
        <f t="shared" si="0"/>
        <v>2.4324948985210204</v>
      </c>
      <c r="I15" s="36">
        <f t="shared" ref="I15:I27" si="3">IF(OR(OR(G15=0,F15=0),F15=""),"",(F15/E15-1)*100)</f>
        <v>1.6349349117083412</v>
      </c>
      <c r="J15" s="50">
        <f t="shared" si="1"/>
        <v>22.294688687716384</v>
      </c>
      <c r="K15" s="36">
        <f t="shared" si="2"/>
        <v>22.184002854805097</v>
      </c>
      <c r="L15" s="18"/>
      <c r="N15" s="23" t="s">
        <v>5</v>
      </c>
      <c r="O15" s="34">
        <f>J15</f>
        <v>22.294688687716384</v>
      </c>
    </row>
    <row r="16" spans="1:15">
      <c r="A16" s="16"/>
      <c r="B16" s="11" t="s">
        <v>25</v>
      </c>
      <c r="C16" s="55">
        <v>283.86</v>
      </c>
      <c r="D16" s="55">
        <v>312.86766666666665</v>
      </c>
      <c r="E16" s="55">
        <v>299.80533333333335</v>
      </c>
      <c r="F16" s="55">
        <v>330.61733333333336</v>
      </c>
      <c r="G16" s="56">
        <v>345.08766666666662</v>
      </c>
      <c r="H16" s="28">
        <f t="shared" si="0"/>
        <v>4.3767618555994092</v>
      </c>
      <c r="I16" s="27">
        <f t="shared" si="3"/>
        <v>10.27733551549006</v>
      </c>
      <c r="J16" s="28">
        <f t="shared" si="1"/>
        <v>9.0887837257461346</v>
      </c>
      <c r="K16" s="27">
        <f t="shared" si="2"/>
        <v>8.8752010640376877</v>
      </c>
      <c r="L16" s="18"/>
      <c r="N16" s="23" t="s">
        <v>40</v>
      </c>
      <c r="O16" s="34">
        <f>100-O15</f>
        <v>77.705311312283612</v>
      </c>
    </row>
    <row r="17" spans="1:14">
      <c r="A17" s="16"/>
      <c r="B17" s="11" t="s">
        <v>26</v>
      </c>
      <c r="C17" s="25">
        <v>241.65800000000002</v>
      </c>
      <c r="D17" s="25">
        <v>231.84933333333333</v>
      </c>
      <c r="E17" s="25">
        <v>225.43800000000002</v>
      </c>
      <c r="F17" s="25">
        <v>231.495</v>
      </c>
      <c r="G17" s="26">
        <v>233.81633333333335</v>
      </c>
      <c r="H17" s="28">
        <f t="shared" si="0"/>
        <v>1.0027574389655625</v>
      </c>
      <c r="I17" s="27">
        <f t="shared" si="3"/>
        <v>2.6867697548771607</v>
      </c>
      <c r="J17" s="28">
        <f t="shared" si="1"/>
        <v>6.1581629553465165</v>
      </c>
      <c r="K17" s="27">
        <f t="shared" si="2"/>
        <v>6.214328358422641</v>
      </c>
      <c r="L17" s="18"/>
    </row>
    <row r="18" spans="1:14">
      <c r="A18" s="16"/>
      <c r="B18" s="11" t="s">
        <v>27</v>
      </c>
      <c r="C18" s="25">
        <v>142.92633333333333</v>
      </c>
      <c r="D18" s="25">
        <v>136.67666666666665</v>
      </c>
      <c r="E18" s="25">
        <v>146.29333333333332</v>
      </c>
      <c r="F18" s="25">
        <v>139.52233333333334</v>
      </c>
      <c r="G18" s="26">
        <v>157.22299999999998</v>
      </c>
      <c r="H18" s="28">
        <f t="shared" si="0"/>
        <v>12.686618868663778</v>
      </c>
      <c r="I18" s="27">
        <f t="shared" si="3"/>
        <v>-4.6283722201968525</v>
      </c>
      <c r="J18" s="28">
        <f t="shared" si="1"/>
        <v>4.1408777587327599</v>
      </c>
      <c r="K18" s="27">
        <f t="shared" si="2"/>
        <v>3.7453836699135183</v>
      </c>
      <c r="L18" s="18"/>
    </row>
    <row r="19" spans="1:14">
      <c r="A19" s="16"/>
      <c r="B19" s="11" t="s">
        <v>21</v>
      </c>
      <c r="C19" s="25">
        <v>91.033666666666662</v>
      </c>
      <c r="D19" s="25">
        <v>95.278333333333322</v>
      </c>
      <c r="E19" s="25">
        <v>93.283666666666662</v>
      </c>
      <c r="F19" s="25">
        <v>96.817999999999998</v>
      </c>
      <c r="G19" s="26">
        <v>107.43266666666666</v>
      </c>
      <c r="H19" s="28">
        <f t="shared" si="0"/>
        <v>10.963526066089635</v>
      </c>
      <c r="I19" s="27">
        <f t="shared" si="3"/>
        <v>3.7888018981529381</v>
      </c>
      <c r="J19" s="28">
        <f t="shared" si="1"/>
        <v>2.8295194720960062</v>
      </c>
      <c r="K19" s="27">
        <f t="shared" si="2"/>
        <v>2.5990144193428075</v>
      </c>
      <c r="L19" s="18"/>
    </row>
    <row r="20" spans="1:14">
      <c r="A20" s="16"/>
      <c r="B20" s="11" t="s">
        <v>6</v>
      </c>
      <c r="C20" s="25">
        <v>86.88566666666668</v>
      </c>
      <c r="D20" s="25">
        <v>91.708999999999989</v>
      </c>
      <c r="E20" s="25">
        <v>81.925333333333342</v>
      </c>
      <c r="F20" s="25">
        <v>92.175666666666658</v>
      </c>
      <c r="G20" s="26">
        <v>84.085666666666668</v>
      </c>
      <c r="H20" s="28">
        <f t="shared" si="0"/>
        <v>-8.7767198139783726</v>
      </c>
      <c r="I20" s="27">
        <f t="shared" si="3"/>
        <v>12.511799362020671</v>
      </c>
      <c r="J20" s="28">
        <f t="shared" si="1"/>
        <v>2.2146153357219789</v>
      </c>
      <c r="K20" s="27">
        <f t="shared" si="2"/>
        <v>2.4743940876614143</v>
      </c>
      <c r="L20" s="18"/>
    </row>
    <row r="21" spans="1:14">
      <c r="A21" s="16"/>
      <c r="B21" s="11" t="s">
        <v>22</v>
      </c>
      <c r="C21" s="25">
        <v>60.425333333333327</v>
      </c>
      <c r="D21" s="25">
        <v>67.179000000000002</v>
      </c>
      <c r="E21" s="25">
        <v>57.032333333333334</v>
      </c>
      <c r="F21" s="25">
        <v>61.909666666666659</v>
      </c>
      <c r="G21" s="26">
        <v>60.081999999999994</v>
      </c>
      <c r="H21" s="28">
        <f t="shared" si="0"/>
        <v>-2.9521507142126424</v>
      </c>
      <c r="I21" s="27">
        <f t="shared" si="3"/>
        <v>8.5518740831224349</v>
      </c>
      <c r="J21" s="28">
        <f t="shared" si="1"/>
        <v>1.5824161700271695</v>
      </c>
      <c r="K21" s="27">
        <f t="shared" si="2"/>
        <v>1.6619235716847429</v>
      </c>
      <c r="L21" s="18"/>
    </row>
    <row r="22" spans="1:14">
      <c r="A22" s="16"/>
      <c r="B22" s="11" t="s">
        <v>24</v>
      </c>
      <c r="C22" s="25">
        <v>52.278333333333329</v>
      </c>
      <c r="D22" s="25">
        <v>49.247666666666667</v>
      </c>
      <c r="E22" s="25">
        <v>54.251666666666665</v>
      </c>
      <c r="F22" s="25">
        <v>48.786666666666669</v>
      </c>
      <c r="G22" s="26">
        <v>53.405333333333338</v>
      </c>
      <c r="H22" s="28">
        <f t="shared" si="0"/>
        <v>9.4670675047827224</v>
      </c>
      <c r="I22" s="27">
        <f t="shared" si="3"/>
        <v>-10.073423243525536</v>
      </c>
      <c r="J22" s="28">
        <f t="shared" si="1"/>
        <v>1.4065687399280598</v>
      </c>
      <c r="K22" s="27">
        <f t="shared" si="2"/>
        <v>1.3096454186033362</v>
      </c>
      <c r="L22" s="18"/>
    </row>
    <row r="23" spans="1:14">
      <c r="A23" s="16"/>
      <c r="B23" s="11" t="s">
        <v>8</v>
      </c>
      <c r="C23" s="25">
        <v>49.788999999999994</v>
      </c>
      <c r="D23" s="25">
        <v>52.55</v>
      </c>
      <c r="E23" s="25">
        <v>46.117666666666672</v>
      </c>
      <c r="F23" s="25">
        <v>53.381</v>
      </c>
      <c r="G23" s="26">
        <v>49.354999999999997</v>
      </c>
      <c r="H23" s="28">
        <f t="shared" si="0"/>
        <v>-7.5420093291620693</v>
      </c>
      <c r="I23" s="27">
        <f t="shared" si="3"/>
        <v>15.749568133686997</v>
      </c>
      <c r="J23" s="28">
        <f t="shared" si="1"/>
        <v>1.2998926479093731</v>
      </c>
      <c r="K23" s="27">
        <f t="shared" si="2"/>
        <v>1.4329772224063544</v>
      </c>
      <c r="L23" s="18"/>
    </row>
    <row r="24" spans="1:14">
      <c r="A24" s="16"/>
      <c r="B24" s="11" t="s">
        <v>11</v>
      </c>
      <c r="C24" s="25">
        <v>38.089333333333336</v>
      </c>
      <c r="D24" s="25">
        <v>40.659333333333336</v>
      </c>
      <c r="E24" s="25">
        <v>41.921999999999997</v>
      </c>
      <c r="F24" s="25">
        <v>41.941000000000003</v>
      </c>
      <c r="G24" s="26">
        <v>41.284333333333336</v>
      </c>
      <c r="H24" s="28">
        <f t="shared" si="0"/>
        <v>-1.5656914872479555</v>
      </c>
      <c r="I24" s="27">
        <f t="shared" si="3"/>
        <v>4.5322265159120079E-2</v>
      </c>
      <c r="J24" s="28">
        <f t="shared" si="1"/>
        <v>1.087330592115082</v>
      </c>
      <c r="K24" s="27">
        <f t="shared" si="2"/>
        <v>1.1258780780604505</v>
      </c>
      <c r="L24" s="18"/>
    </row>
    <row r="25" spans="1:14">
      <c r="A25" s="16"/>
      <c r="B25" s="11" t="s">
        <v>23</v>
      </c>
      <c r="C25" s="25">
        <v>39.500666666666667</v>
      </c>
      <c r="D25" s="25">
        <v>41.603333333333332</v>
      </c>
      <c r="E25" s="25">
        <v>40.760333333333335</v>
      </c>
      <c r="F25" s="25">
        <v>43.467666666666673</v>
      </c>
      <c r="G25" s="26">
        <v>40.121333333333332</v>
      </c>
      <c r="H25" s="28">
        <f t="shared" si="0"/>
        <v>-7.6984425204941758</v>
      </c>
      <c r="I25" s="27">
        <f t="shared" si="3"/>
        <v>6.6420784913437281</v>
      </c>
      <c r="J25" s="28">
        <f t="shared" si="1"/>
        <v>1.0566999538916273</v>
      </c>
      <c r="K25" s="27">
        <f t="shared" si="2"/>
        <v>1.1668604230809705</v>
      </c>
      <c r="L25" s="18"/>
    </row>
    <row r="26" spans="1:14">
      <c r="A26" s="16"/>
      <c r="B26" s="11" t="s">
        <v>9</v>
      </c>
      <c r="C26" s="25">
        <v>35.823333333333331</v>
      </c>
      <c r="D26" s="25">
        <v>37.382666666666665</v>
      </c>
      <c r="E26" s="25">
        <v>37.242666666666665</v>
      </c>
      <c r="F26" s="25">
        <v>39.382333333333328</v>
      </c>
      <c r="G26" s="26">
        <v>38.556333333333335</v>
      </c>
      <c r="H26" s="28">
        <f t="shared" si="0"/>
        <v>-2.097387153292074</v>
      </c>
      <c r="I26" s="27">
        <f t="shared" si="3"/>
        <v>5.7452026349706253</v>
      </c>
      <c r="J26" s="28">
        <f t="shared" si="1"/>
        <v>1.0154815972108824</v>
      </c>
      <c r="K26" s="27">
        <f t="shared" si="2"/>
        <v>1.0571923836548804</v>
      </c>
      <c r="L26" s="18"/>
    </row>
    <row r="27" spans="1:14">
      <c r="A27" s="16"/>
      <c r="B27" s="11" t="s">
        <v>20</v>
      </c>
      <c r="C27" s="25">
        <v>37.069666666666663</v>
      </c>
      <c r="D27" s="25">
        <v>38.80766666666667</v>
      </c>
      <c r="E27" s="25">
        <v>40.390999999999998</v>
      </c>
      <c r="F27" s="25">
        <v>40.748666666666665</v>
      </c>
      <c r="G27" s="26">
        <v>36.712333333333333</v>
      </c>
      <c r="H27" s="28">
        <f t="shared" si="0"/>
        <v>-9.9054365787019538</v>
      </c>
      <c r="I27" s="27">
        <f t="shared" si="3"/>
        <v>0.88551079861025617</v>
      </c>
      <c r="J27" s="28">
        <f t="shared" si="1"/>
        <v>0.96691504786948057</v>
      </c>
      <c r="K27" s="27">
        <f t="shared" si="2"/>
        <v>1.0938706876372191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92" t="s">
        <v>178</v>
      </c>
      <c r="D7" s="192"/>
      <c r="E7" s="192"/>
      <c r="F7" s="192"/>
      <c r="G7" s="192"/>
      <c r="H7" s="192"/>
      <c r="I7" s="192"/>
      <c r="J7" s="18"/>
    </row>
    <row r="8" spans="1:22">
      <c r="A8" s="16"/>
      <c r="B8" s="3"/>
      <c r="C8" s="192" t="s">
        <v>161</v>
      </c>
      <c r="D8" s="192"/>
      <c r="E8" s="192"/>
      <c r="F8" s="192"/>
      <c r="G8" s="192"/>
      <c r="H8" s="192"/>
      <c r="I8" s="192"/>
      <c r="J8" s="18"/>
    </row>
    <row r="9" spans="1:22">
      <c r="A9" s="16"/>
      <c r="C9" s="199" t="s">
        <v>192</v>
      </c>
      <c r="D9" s="199"/>
      <c r="E9" s="199"/>
      <c r="F9" s="199"/>
      <c r="G9" s="199"/>
      <c r="H9" s="199"/>
      <c r="I9" s="199"/>
      <c r="J9" s="18"/>
    </row>
    <row r="10" spans="1:22" ht="15.75" customHeight="1">
      <c r="A10" s="16"/>
      <c r="B10" s="11"/>
      <c r="C10" s="173" t="s">
        <v>2</v>
      </c>
      <c r="D10" s="173"/>
      <c r="E10" s="173"/>
      <c r="F10" s="173"/>
      <c r="G10" s="194" t="s">
        <v>112</v>
      </c>
      <c r="H10" s="194"/>
      <c r="I10" s="194" t="s">
        <v>29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61" t="s">
        <v>111</v>
      </c>
      <c r="H11" s="161" t="s">
        <v>113</v>
      </c>
      <c r="I11" s="194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137</v>
      </c>
      <c r="C13" s="27">
        <v>317.077</v>
      </c>
      <c r="D13" s="27">
        <v>332.22966666666667</v>
      </c>
      <c r="E13" s="27">
        <v>379.95733333333334</v>
      </c>
      <c r="F13" s="36">
        <v>338.19166666666666</v>
      </c>
      <c r="G13" s="28">
        <f>IF(OR(OR(F13=0,E13=0),F13=""),"",(F13/E13-1)*100)</f>
        <v>-10.992199124112179</v>
      </c>
      <c r="H13" s="26">
        <f>F13-E13</f>
        <v>-41.765666666666675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126</v>
      </c>
      <c r="C14" s="27">
        <v>1.5636666666666665</v>
      </c>
      <c r="D14" s="27">
        <v>0</v>
      </c>
      <c r="E14" s="27">
        <v>1.2453333333333334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-1.2453333333333334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20" t="s">
        <v>163</v>
      </c>
      <c r="C15" s="27">
        <v>4.9076666666666666</v>
      </c>
      <c r="D15" s="27">
        <v>4.4796666666666667</v>
      </c>
      <c r="E15" s="27">
        <v>4.6863333333333337</v>
      </c>
      <c r="F15" s="36">
        <v>5.3966666666666674</v>
      </c>
      <c r="G15" s="28">
        <f t="shared" si="0"/>
        <v>15.157550323636105</v>
      </c>
      <c r="H15" s="26">
        <f t="shared" si="1"/>
        <v>0.71033333333333371</v>
      </c>
      <c r="I15" s="28">
        <f t="shared" si="2"/>
        <v>1.5957420594830352</v>
      </c>
      <c r="J15" s="18"/>
      <c r="M15" s="34"/>
    </row>
    <row r="16" spans="1:22">
      <c r="A16" s="16"/>
      <c r="B16" s="121" t="s">
        <v>128</v>
      </c>
      <c r="C16" s="53">
        <v>0.99233333333333329</v>
      </c>
      <c r="D16" s="53">
        <v>0</v>
      </c>
      <c r="E16" s="53">
        <v>1.4336666666666666</v>
      </c>
      <c r="F16" s="36">
        <v>0.78600000000000003</v>
      </c>
      <c r="G16" s="28">
        <f t="shared" si="0"/>
        <v>-45.175540571960006</v>
      </c>
      <c r="H16" s="26">
        <f t="shared" si="1"/>
        <v>-0.64766666666666661</v>
      </c>
      <c r="I16" s="28">
        <f t="shared" si="2"/>
        <v>0.2324125865510189</v>
      </c>
      <c r="J16" s="18"/>
      <c r="K16" s="105"/>
    </row>
    <row r="17" spans="1:12">
      <c r="A17" s="16"/>
      <c r="B17" s="120" t="s">
        <v>129</v>
      </c>
      <c r="C17" s="27">
        <v>52.80533333333333</v>
      </c>
      <c r="D17" s="27">
        <v>55.589666666666666</v>
      </c>
      <c r="E17" s="27">
        <v>64.791666666666671</v>
      </c>
      <c r="F17" s="36">
        <v>55.05266666666666</v>
      </c>
      <c r="G17" s="28">
        <f t="shared" si="0"/>
        <v>-15.031254019292618</v>
      </c>
      <c r="H17" s="26">
        <f t="shared" si="1"/>
        <v>-9.7390000000000114</v>
      </c>
      <c r="I17" s="28">
        <f t="shared" si="2"/>
        <v>16.278540275484808</v>
      </c>
      <c r="J17" s="18"/>
      <c r="K17" s="105"/>
    </row>
    <row r="18" spans="1:12">
      <c r="A18" s="16"/>
      <c r="B18" s="120" t="s">
        <v>165</v>
      </c>
      <c r="C18" s="27">
        <v>3.129</v>
      </c>
      <c r="D18" s="27">
        <v>0.45600000000000002</v>
      </c>
      <c r="E18" s="27">
        <v>2.2290000000000001</v>
      </c>
      <c r="F18" s="36">
        <v>0</v>
      </c>
      <c r="G18" s="28" t="str">
        <f t="shared" si="0"/>
        <v/>
      </c>
      <c r="H18" s="26">
        <f t="shared" si="1"/>
        <v>-2.2290000000000001</v>
      </c>
      <c r="I18" s="28" t="str">
        <f t="shared" si="2"/>
        <v/>
      </c>
      <c r="J18" s="18"/>
      <c r="K18" s="105"/>
    </row>
    <row r="19" spans="1:12">
      <c r="A19" s="16"/>
      <c r="B19" s="120" t="s">
        <v>131</v>
      </c>
      <c r="C19" s="27">
        <v>31.888000000000002</v>
      </c>
      <c r="D19" s="27">
        <v>23.994666666666664</v>
      </c>
      <c r="E19" s="27">
        <v>24.600333333333335</v>
      </c>
      <c r="F19" s="36">
        <v>20.918333333333333</v>
      </c>
      <c r="G19" s="28">
        <f t="shared" si="0"/>
        <v>-14.967276866167134</v>
      </c>
      <c r="H19" s="26">
        <f t="shared" si="1"/>
        <v>-3.6820000000000022</v>
      </c>
      <c r="I19" s="28">
        <f t="shared" si="2"/>
        <v>6.1853485449572485</v>
      </c>
      <c r="J19" s="18"/>
      <c r="K19" s="105"/>
    </row>
    <row r="20" spans="1:12">
      <c r="A20" s="16"/>
      <c r="B20" s="120" t="s">
        <v>132</v>
      </c>
      <c r="C20" s="27">
        <v>100.40800000000002</v>
      </c>
      <c r="D20" s="27">
        <v>88.450333333333333</v>
      </c>
      <c r="E20" s="27">
        <v>121.81200000000001</v>
      </c>
      <c r="F20" s="36">
        <v>112.85033333333335</v>
      </c>
      <c r="G20" s="28">
        <f t="shared" si="0"/>
        <v>-7.3569653783425721</v>
      </c>
      <c r="H20" s="26">
        <f t="shared" si="1"/>
        <v>-8.9616666666666589</v>
      </c>
      <c r="I20" s="28">
        <f t="shared" si="2"/>
        <v>33.368750462016123</v>
      </c>
      <c r="J20" s="18"/>
      <c r="K20" s="105"/>
    </row>
    <row r="21" spans="1:12">
      <c r="A21" s="16"/>
      <c r="B21" s="120" t="s">
        <v>167</v>
      </c>
      <c r="C21" s="27">
        <v>19.308666666666667</v>
      </c>
      <c r="D21" s="27">
        <v>30.175333333333338</v>
      </c>
      <c r="E21" s="27">
        <v>36.457333333333331</v>
      </c>
      <c r="F21" s="36">
        <v>27.333333333333332</v>
      </c>
      <c r="G21" s="28">
        <f t="shared" si="0"/>
        <v>-25.026515012983207</v>
      </c>
      <c r="H21" s="26">
        <f t="shared" si="1"/>
        <v>-9.1239999999999988</v>
      </c>
      <c r="I21" s="28">
        <f t="shared" si="2"/>
        <v>8.0822019072025224</v>
      </c>
      <c r="J21" s="18"/>
      <c r="K21" s="105"/>
    </row>
    <row r="22" spans="1:12">
      <c r="A22" s="16"/>
      <c r="B22" s="120" t="s">
        <v>134</v>
      </c>
      <c r="C22" s="27">
        <v>13.707666666666666</v>
      </c>
      <c r="D22" s="27">
        <v>13.240333333333332</v>
      </c>
      <c r="E22" s="27">
        <v>15.624666666666668</v>
      </c>
      <c r="F22" s="36">
        <v>4.5380000000000003</v>
      </c>
      <c r="G22" s="28">
        <f t="shared" si="0"/>
        <v>-70.956180398515173</v>
      </c>
      <c r="H22" s="26">
        <f t="shared" si="1"/>
        <v>-11.086666666666668</v>
      </c>
      <c r="I22" s="28">
        <f t="shared" si="2"/>
        <v>1.3418426434714044</v>
      </c>
      <c r="J22" s="18"/>
      <c r="K22" s="105"/>
    </row>
    <row r="23" spans="1:12">
      <c r="A23" s="16"/>
      <c r="B23" s="120" t="s">
        <v>135</v>
      </c>
      <c r="C23" s="27">
        <v>32.408333333333331</v>
      </c>
      <c r="D23" s="27">
        <v>45.332666666666661</v>
      </c>
      <c r="E23" s="27">
        <v>39.997666666666667</v>
      </c>
      <c r="F23" s="36">
        <v>45.033666666666669</v>
      </c>
      <c r="G23" s="28">
        <f t="shared" si="0"/>
        <v>12.590734459510134</v>
      </c>
      <c r="H23" s="26">
        <f t="shared" si="1"/>
        <v>5.0360000000000014</v>
      </c>
      <c r="I23" s="28">
        <f t="shared" si="2"/>
        <v>13.316019022743514</v>
      </c>
      <c r="J23" s="18"/>
    </row>
    <row r="24" spans="1:12">
      <c r="A24" s="16"/>
      <c r="B24" s="105" t="s">
        <v>169</v>
      </c>
      <c r="C24" s="27">
        <v>55.958333333333336</v>
      </c>
      <c r="D24" s="27">
        <v>70.510333333333335</v>
      </c>
      <c r="E24" s="27">
        <v>67.079666666666668</v>
      </c>
      <c r="F24" s="36">
        <v>66.282666666666657</v>
      </c>
      <c r="G24" s="28">
        <f t="shared" si="0"/>
        <v>-1.1881394759465258</v>
      </c>
      <c r="H24" s="26">
        <f t="shared" si="1"/>
        <v>-0.79700000000001125</v>
      </c>
      <c r="I24" s="28">
        <f t="shared" si="2"/>
        <v>19.59914249809033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164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166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168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170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188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186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160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1790.4279999999999</v>
      </c>
      <c r="D13" s="26">
        <v>1662.4866666666667</v>
      </c>
      <c r="E13" s="26">
        <v>1680.5736666666669</v>
      </c>
      <c r="F13" s="26">
        <v>2092.6503333333335</v>
      </c>
      <c r="G13" s="26">
        <v>1991.3869999999999</v>
      </c>
      <c r="H13" s="28">
        <f t="shared" ref="H13:H27" si="0">IF(OR(OR(G13=0,F13=0),G13=""),"",(G13/F13-1)*100)</f>
        <v>-4.8389992212427346</v>
      </c>
      <c r="I13" s="27">
        <f>IF(OR(OR(G13=0,F13=0),F13=""),"",(F13/E13-1)*100)</f>
        <v>24.520000214212565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839.78799999999978</v>
      </c>
      <c r="D14" s="25">
        <f>D13-SUM(D15:D27)</f>
        <v>787.74899999999991</v>
      </c>
      <c r="E14" s="25">
        <f>E13-SUM(E15:E27)</f>
        <v>749.1990000000003</v>
      </c>
      <c r="F14" s="25">
        <f>F13-SUM(F15:F27)</f>
        <v>965.18500000000017</v>
      </c>
      <c r="G14" s="26">
        <f>G13-SUM(G15:G27)</f>
        <v>902.26766666666663</v>
      </c>
      <c r="H14" s="28">
        <f t="shared" si="0"/>
        <v>-6.5186812200079274</v>
      </c>
      <c r="I14" s="27">
        <f>IF(OR(OR(G14=0,F14=0),F14=""),"",(F14/E14-1)*100)</f>
        <v>28.828922622694343</v>
      </c>
      <c r="J14" s="28">
        <f t="shared" si="1"/>
        <v>45.308504407564513</v>
      </c>
      <c r="K14" s="27">
        <f t="shared" si="2"/>
        <v>46.122612298184556</v>
      </c>
      <c r="L14" s="18"/>
    </row>
    <row r="15" spans="1:15">
      <c r="A15" s="16"/>
      <c r="B15" s="12" t="s">
        <v>5</v>
      </c>
      <c r="C15" s="109">
        <v>344.43533333333335</v>
      </c>
      <c r="D15" s="109">
        <v>317.077</v>
      </c>
      <c r="E15" s="109">
        <v>332.22966666666667</v>
      </c>
      <c r="F15" s="109">
        <v>379.95733333333334</v>
      </c>
      <c r="G15" s="109">
        <v>338.19166666666666</v>
      </c>
      <c r="H15" s="50">
        <f t="shared" si="0"/>
        <v>-10.992199124112179</v>
      </c>
      <c r="I15" s="36">
        <f t="shared" ref="I15:I27" si="3">IF(OR(OR(G15=0,F15=0),F15=""),"",(F15/E15-1)*100)</f>
        <v>14.365865380274091</v>
      </c>
      <c r="J15" s="50">
        <f t="shared" si="1"/>
        <v>16.982719414491843</v>
      </c>
      <c r="K15" s="36">
        <f t="shared" si="2"/>
        <v>18.156752099530564</v>
      </c>
      <c r="L15" s="18"/>
      <c r="N15" s="23" t="s">
        <v>5</v>
      </c>
      <c r="O15" s="34">
        <f>J15</f>
        <v>16.982719414491843</v>
      </c>
    </row>
    <row r="16" spans="1:15">
      <c r="A16" s="16"/>
      <c r="B16" s="11" t="s">
        <v>25</v>
      </c>
      <c r="C16" s="55">
        <v>146.38199999999998</v>
      </c>
      <c r="D16" s="55">
        <v>156.25300000000001</v>
      </c>
      <c r="E16" s="55">
        <v>181.26833333333335</v>
      </c>
      <c r="F16" s="55">
        <v>228.10166666666669</v>
      </c>
      <c r="G16" s="56">
        <v>214.20466666666667</v>
      </c>
      <c r="H16" s="28">
        <f t="shared" si="0"/>
        <v>-6.092458772038789</v>
      </c>
      <c r="I16" s="27">
        <f t="shared" si="3"/>
        <v>25.836467115969874</v>
      </c>
      <c r="J16" s="28">
        <f t="shared" si="1"/>
        <v>10.756556443657947</v>
      </c>
      <c r="K16" s="27">
        <f t="shared" si="2"/>
        <v>10.90013286182068</v>
      </c>
      <c r="L16" s="18"/>
      <c r="N16" s="23" t="s">
        <v>40</v>
      </c>
      <c r="O16" s="34">
        <f>100-O15</f>
        <v>83.017280585508161</v>
      </c>
    </row>
    <row r="17" spans="1:14">
      <c r="A17" s="16"/>
      <c r="B17" s="11" t="s">
        <v>26</v>
      </c>
      <c r="C17" s="25">
        <v>112.92866666666667</v>
      </c>
      <c r="D17" s="25">
        <v>112.89699999999999</v>
      </c>
      <c r="E17" s="25">
        <v>125.90833333333335</v>
      </c>
      <c r="F17" s="25">
        <v>150.65333333333334</v>
      </c>
      <c r="G17" s="26">
        <v>141.62633333333335</v>
      </c>
      <c r="H17" s="28">
        <f t="shared" si="0"/>
        <v>-5.9919019382246086</v>
      </c>
      <c r="I17" s="27">
        <f t="shared" si="3"/>
        <v>19.653186842279435</v>
      </c>
      <c r="J17" s="28">
        <f t="shared" si="1"/>
        <v>7.1119442545990994</v>
      </c>
      <c r="K17" s="27">
        <f t="shared" si="2"/>
        <v>7.1991641858944107</v>
      </c>
      <c r="L17" s="18"/>
    </row>
    <row r="18" spans="1:14">
      <c r="A18" s="16"/>
      <c r="B18" s="11" t="s">
        <v>27</v>
      </c>
      <c r="C18" s="25">
        <v>86.732000000000014</v>
      </c>
      <c r="D18" s="25">
        <v>60.844333333333331</v>
      </c>
      <c r="E18" s="25">
        <v>54.108000000000004</v>
      </c>
      <c r="F18" s="25">
        <v>62.499000000000002</v>
      </c>
      <c r="G18" s="26">
        <v>66.072666666666677</v>
      </c>
      <c r="H18" s="28">
        <f t="shared" si="0"/>
        <v>5.717958153997138</v>
      </c>
      <c r="I18" s="27">
        <f t="shared" si="3"/>
        <v>15.507873142603668</v>
      </c>
      <c r="J18" s="28">
        <f t="shared" si="1"/>
        <v>3.3179219642724731</v>
      </c>
      <c r="K18" s="27">
        <f t="shared" si="2"/>
        <v>2.9865954672153383</v>
      </c>
      <c r="L18" s="18"/>
    </row>
    <row r="19" spans="1:14">
      <c r="A19" s="16"/>
      <c r="B19" s="11" t="s">
        <v>21</v>
      </c>
      <c r="C19" s="25">
        <v>42.388000000000005</v>
      </c>
      <c r="D19" s="25">
        <v>32.143333333333331</v>
      </c>
      <c r="E19" s="25">
        <v>35.598000000000006</v>
      </c>
      <c r="F19" s="25">
        <v>40.388333333333328</v>
      </c>
      <c r="G19" s="26">
        <v>57.223333333333336</v>
      </c>
      <c r="H19" s="28">
        <f t="shared" si="0"/>
        <v>41.682829199851469</v>
      </c>
      <c r="I19" s="27">
        <f t="shared" si="3"/>
        <v>13.456748506470362</v>
      </c>
      <c r="J19" s="28">
        <f t="shared" si="1"/>
        <v>2.8735415734527412</v>
      </c>
      <c r="K19" s="27">
        <f t="shared" si="2"/>
        <v>1.9300086923265247</v>
      </c>
      <c r="L19" s="18"/>
    </row>
    <row r="20" spans="1:14">
      <c r="A20" s="16"/>
      <c r="B20" s="11" t="s">
        <v>24</v>
      </c>
      <c r="C20" s="25">
        <v>31.070333333333327</v>
      </c>
      <c r="D20" s="25">
        <v>30.195</v>
      </c>
      <c r="E20" s="25">
        <v>30.058999999999997</v>
      </c>
      <c r="F20" s="25">
        <v>58.499666666666663</v>
      </c>
      <c r="G20" s="26">
        <v>53.625666666666667</v>
      </c>
      <c r="H20" s="28">
        <f t="shared" si="0"/>
        <v>-8.3316714055350687</v>
      </c>
      <c r="I20" s="27">
        <f t="shared" si="3"/>
        <v>94.616143806070284</v>
      </c>
      <c r="J20" s="28">
        <f t="shared" si="1"/>
        <v>2.6928802220094172</v>
      </c>
      <c r="K20" s="27">
        <f t="shared" si="2"/>
        <v>2.7954821565189021</v>
      </c>
      <c r="L20" s="18"/>
    </row>
    <row r="21" spans="1:14">
      <c r="A21" s="16"/>
      <c r="B21" s="11" t="s">
        <v>22</v>
      </c>
      <c r="C21" s="25">
        <v>28.278666666666666</v>
      </c>
      <c r="D21" s="25">
        <v>27.153333333333336</v>
      </c>
      <c r="E21" s="25">
        <v>24.742333333333335</v>
      </c>
      <c r="F21" s="25">
        <v>35.782333333333334</v>
      </c>
      <c r="G21" s="26">
        <v>46.080333333333328</v>
      </c>
      <c r="H21" s="28">
        <f t="shared" si="0"/>
        <v>28.779565334848645</v>
      </c>
      <c r="I21" s="27">
        <f t="shared" si="3"/>
        <v>44.619882253088484</v>
      </c>
      <c r="J21" s="28">
        <f t="shared" si="1"/>
        <v>2.313981829415042</v>
      </c>
      <c r="K21" s="27">
        <f t="shared" si="2"/>
        <v>1.709905031116044</v>
      </c>
      <c r="L21" s="18"/>
    </row>
    <row r="22" spans="1:14">
      <c r="A22" s="16"/>
      <c r="B22" s="11" t="s">
        <v>8</v>
      </c>
      <c r="C22" s="25">
        <v>42.626333333333328</v>
      </c>
      <c r="D22" s="25">
        <v>31.147666666666666</v>
      </c>
      <c r="E22" s="25">
        <v>44.637</v>
      </c>
      <c r="F22" s="25">
        <v>35.654000000000003</v>
      </c>
      <c r="G22" s="26">
        <v>45.622666666666667</v>
      </c>
      <c r="H22" s="28">
        <f t="shared" si="0"/>
        <v>27.959462238925958</v>
      </c>
      <c r="I22" s="27">
        <f t="shared" si="3"/>
        <v>-20.124560342316901</v>
      </c>
      <c r="J22" s="28">
        <f t="shared" si="1"/>
        <v>2.2909995227781774</v>
      </c>
      <c r="K22" s="27">
        <f t="shared" si="2"/>
        <v>1.7037724569688422</v>
      </c>
      <c r="L22" s="18"/>
    </row>
    <row r="23" spans="1:14">
      <c r="A23" s="16"/>
      <c r="B23" s="11" t="s">
        <v>6</v>
      </c>
      <c r="C23" s="25">
        <v>41.242999999999995</v>
      </c>
      <c r="D23" s="25">
        <v>38.527000000000001</v>
      </c>
      <c r="E23" s="25">
        <v>27.306999999999999</v>
      </c>
      <c r="F23" s="25">
        <v>38.963000000000001</v>
      </c>
      <c r="G23" s="26">
        <v>32.535333333333334</v>
      </c>
      <c r="H23" s="28">
        <f t="shared" si="0"/>
        <v>-16.496847436456807</v>
      </c>
      <c r="I23" s="27">
        <f t="shared" si="3"/>
        <v>42.685025817555953</v>
      </c>
      <c r="J23" s="28">
        <f t="shared" si="1"/>
        <v>1.633802637726034</v>
      </c>
      <c r="K23" s="27">
        <f t="shared" si="2"/>
        <v>1.8618972973825376</v>
      </c>
      <c r="L23" s="18"/>
    </row>
    <row r="24" spans="1:14">
      <c r="A24" s="16"/>
      <c r="B24" s="11" t="s">
        <v>23</v>
      </c>
      <c r="C24" s="25">
        <v>23.133333333333336</v>
      </c>
      <c r="D24" s="25">
        <v>19.034666666666666</v>
      </c>
      <c r="E24" s="25">
        <v>21.702666666666669</v>
      </c>
      <c r="F24" s="25">
        <v>28.050666666666668</v>
      </c>
      <c r="G24" s="26">
        <v>27.425666666666668</v>
      </c>
      <c r="H24" s="28">
        <f t="shared" si="0"/>
        <v>-2.2281110371708324</v>
      </c>
      <c r="I24" s="27">
        <f t="shared" si="3"/>
        <v>29.249861768139084</v>
      </c>
      <c r="J24" s="28">
        <f t="shared" si="1"/>
        <v>1.3772143067453324</v>
      </c>
      <c r="K24" s="27">
        <f t="shared" si="2"/>
        <v>1.340437349702156</v>
      </c>
      <c r="L24" s="18"/>
    </row>
    <row r="25" spans="1:14">
      <c r="A25" s="16"/>
      <c r="B25" s="11" t="s">
        <v>11</v>
      </c>
      <c r="C25" s="25">
        <v>19.378</v>
      </c>
      <c r="D25" s="25">
        <v>19.631666666666664</v>
      </c>
      <c r="E25" s="25">
        <v>18.603999999999999</v>
      </c>
      <c r="F25" s="25">
        <v>28.012999999999995</v>
      </c>
      <c r="G25" s="26">
        <v>26.052999999999997</v>
      </c>
      <c r="H25" s="28">
        <f t="shared" si="0"/>
        <v>-6.996751508228316</v>
      </c>
      <c r="I25" s="27">
        <f t="shared" si="3"/>
        <v>50.575145130079527</v>
      </c>
      <c r="J25" s="28">
        <f t="shared" si="1"/>
        <v>1.3082841255868396</v>
      </c>
      <c r="K25" s="27">
        <f t="shared" si="2"/>
        <v>1.3386373993680418</v>
      </c>
      <c r="L25" s="18"/>
    </row>
    <row r="26" spans="1:14">
      <c r="A26" s="16"/>
      <c r="B26" s="11" t="s">
        <v>20</v>
      </c>
      <c r="C26" s="25">
        <v>17.911666666666665</v>
      </c>
      <c r="D26" s="25">
        <v>16.077999999999999</v>
      </c>
      <c r="E26" s="25">
        <v>18.243666666666666</v>
      </c>
      <c r="F26" s="25">
        <v>18.960999999999999</v>
      </c>
      <c r="G26" s="26">
        <v>22.154666666666667</v>
      </c>
      <c r="H26" s="28">
        <f t="shared" si="0"/>
        <v>16.843345111896358</v>
      </c>
      <c r="I26" s="27">
        <f t="shared" si="3"/>
        <v>3.9319581224534605</v>
      </c>
      <c r="J26" s="28">
        <f t="shared" si="1"/>
        <v>1.1125244197469737</v>
      </c>
      <c r="K26" s="27">
        <f t="shared" si="2"/>
        <v>0.90607588367605918</v>
      </c>
      <c r="L26" s="18"/>
    </row>
    <row r="27" spans="1:14">
      <c r="A27" s="16"/>
      <c r="B27" s="11" t="s">
        <v>9</v>
      </c>
      <c r="C27" s="25">
        <v>14.132666666666667</v>
      </c>
      <c r="D27" s="25">
        <v>13.755666666666665</v>
      </c>
      <c r="E27" s="25">
        <v>16.966666666666669</v>
      </c>
      <c r="F27" s="25">
        <v>21.941999999999997</v>
      </c>
      <c r="G27" s="26">
        <v>18.303333333333331</v>
      </c>
      <c r="H27" s="28">
        <f t="shared" si="0"/>
        <v>-16.583113055631514</v>
      </c>
      <c r="I27" s="27">
        <f t="shared" si="3"/>
        <v>29.324165029469505</v>
      </c>
      <c r="J27" s="28">
        <f t="shared" si="1"/>
        <v>0.91912487795357367</v>
      </c>
      <c r="K27" s="27">
        <f t="shared" si="2"/>
        <v>1.0485268202953477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18.600333333333335</v>
      </c>
      <c r="D13" s="26">
        <v>4.0510000000000002</v>
      </c>
      <c r="E13" s="26">
        <v>7.3550000000000004</v>
      </c>
      <c r="F13" s="26">
        <v>2.4513333333333329</v>
      </c>
      <c r="G13" s="26">
        <v>1.0263333333333333</v>
      </c>
      <c r="H13" s="28">
        <f t="shared" ref="H13:H14" si="0">IF(OR(OR(G13=0,F13=0),G13=""),"",(G13/F13-1)*100)</f>
        <v>-58.131629045417455</v>
      </c>
      <c r="I13" s="27">
        <f>IF(OR(OR(G13=0,F13=0),F13=""),"",(F13/E13-1)*100)</f>
        <v>-66.671198731021988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9.1753333333333345</v>
      </c>
      <c r="D14" s="25">
        <f>D13-SUM(D15:D27)</f>
        <v>1.0383333333333336</v>
      </c>
      <c r="E14" s="25">
        <f>E13-SUM(E15:E27)</f>
        <v>3.7333333333333338</v>
      </c>
      <c r="F14" s="25">
        <f>F13-SUM(F15:F27)</f>
        <v>0.59866666666666601</v>
      </c>
      <c r="G14" s="25">
        <f>G13-SUM(G15:G27)</f>
        <v>0.3886666666666666</v>
      </c>
      <c r="H14" s="28">
        <f t="shared" si="0"/>
        <v>-35.077951002227117</v>
      </c>
      <c r="I14" s="27">
        <f>IF(OR(OR(G14=0,F14=0),F14=""),"",(F14/E14-1)*100)</f>
        <v>-83.964285714285737</v>
      </c>
      <c r="J14" s="28">
        <f t="shared" si="1"/>
        <v>37.869438129262747</v>
      </c>
      <c r="K14" s="27">
        <f t="shared" si="2"/>
        <v>24.422083220016294</v>
      </c>
      <c r="L14" s="18"/>
    </row>
    <row r="15" spans="1:15">
      <c r="A15" s="16"/>
      <c r="B15" s="11" t="s">
        <v>26</v>
      </c>
      <c r="C15" s="167">
        <v>0.65933333333333333</v>
      </c>
      <c r="D15" s="167">
        <v>0.29499999999999998</v>
      </c>
      <c r="E15" s="167">
        <v>1.0986666666666667</v>
      </c>
      <c r="F15" s="167">
        <v>0</v>
      </c>
      <c r="G15" s="167">
        <v>0.30133333333333334</v>
      </c>
      <c r="H15" s="28" t="str">
        <f t="shared" ref="H15:H27" si="3">IF(OR(OR(G15=0,F15=0),G15=""),"",(G15/F15-1)*100)</f>
        <v/>
      </c>
      <c r="I15" s="27"/>
      <c r="J15" s="28">
        <f t="shared" ref="J15:J27" si="4">IF(G15=0,"",G15/$G$13*100)</f>
        <v>29.360181877232872</v>
      </c>
      <c r="K15" s="27" t="str">
        <f t="shared" ref="K15:K27" si="5">IF(F15=0,"",F15/$F$13*100)</f>
        <v/>
      </c>
      <c r="L15" s="18"/>
      <c r="N15" s="23" t="s">
        <v>5</v>
      </c>
      <c r="O15" s="34">
        <v>0</v>
      </c>
    </row>
    <row r="16" spans="1:15">
      <c r="A16" s="16"/>
      <c r="B16" s="11" t="s">
        <v>6</v>
      </c>
      <c r="C16" s="55">
        <v>0.49933333333333335</v>
      </c>
      <c r="D16" s="55">
        <v>0</v>
      </c>
      <c r="E16" s="55">
        <v>0</v>
      </c>
      <c r="F16" s="55">
        <v>0.13899999999999998</v>
      </c>
      <c r="G16" s="56">
        <v>0.13166666666666668</v>
      </c>
      <c r="H16" s="28">
        <f t="shared" si="3"/>
        <v>-5.2757793764987788</v>
      </c>
      <c r="I16" s="27"/>
      <c r="J16" s="28">
        <f t="shared" si="4"/>
        <v>12.82884053264047</v>
      </c>
      <c r="K16" s="27">
        <f t="shared" si="5"/>
        <v>5.6703834647810716</v>
      </c>
      <c r="L16" s="18"/>
      <c r="N16" s="23" t="s">
        <v>40</v>
      </c>
      <c r="O16" s="34">
        <f>100-O15</f>
        <v>100</v>
      </c>
    </row>
    <row r="17" spans="1:14">
      <c r="A17" s="16"/>
      <c r="B17" s="11" t="s">
        <v>24</v>
      </c>
      <c r="C17" s="25">
        <v>0.6133333333333334</v>
      </c>
      <c r="D17" s="25">
        <v>0</v>
      </c>
      <c r="E17" s="25">
        <v>8.1000000000000003E-2</v>
      </c>
      <c r="F17" s="25">
        <v>0</v>
      </c>
      <c r="G17" s="26">
        <v>8.4666666666666668E-2</v>
      </c>
      <c r="H17" s="28" t="str">
        <f t="shared" si="3"/>
        <v/>
      </c>
      <c r="I17" s="27" t="str">
        <f t="shared" ref="I16:I27" si="6">IF(OR(OR(G17=0,F17=0),F17=""),"",(F17/E17-1)*100)</f>
        <v/>
      </c>
      <c r="J17" s="28">
        <f t="shared" si="4"/>
        <v>8.2494316336472888</v>
      </c>
      <c r="K17" s="27" t="str">
        <f t="shared" si="5"/>
        <v/>
      </c>
      <c r="L17" s="18"/>
    </row>
    <row r="18" spans="1:14">
      <c r="A18" s="16"/>
      <c r="B18" s="11" t="s">
        <v>20</v>
      </c>
      <c r="C18" s="25">
        <v>0.17133333333333334</v>
      </c>
      <c r="D18" s="25">
        <v>0</v>
      </c>
      <c r="E18" s="25">
        <v>0</v>
      </c>
      <c r="F18" s="25">
        <v>0</v>
      </c>
      <c r="G18" s="26">
        <v>7.0666666666666669E-2</v>
      </c>
      <c r="H18" s="28" t="str">
        <f t="shared" si="3"/>
        <v/>
      </c>
      <c r="I18" s="27" t="str">
        <f t="shared" si="6"/>
        <v/>
      </c>
      <c r="J18" s="28">
        <f t="shared" si="4"/>
        <v>6.8853523871386821</v>
      </c>
      <c r="K18" s="27" t="str">
        <f t="shared" si="5"/>
        <v/>
      </c>
      <c r="L18" s="18"/>
    </row>
    <row r="19" spans="1:14">
      <c r="A19" s="16"/>
      <c r="B19" s="11" t="s">
        <v>23</v>
      </c>
      <c r="C19" s="25">
        <v>0.26133333333333336</v>
      </c>
      <c r="D19" s="25">
        <v>3.8333333333333337E-2</v>
      </c>
      <c r="E19" s="25">
        <v>6.7000000000000004E-2</v>
      </c>
      <c r="F19" s="25">
        <v>0</v>
      </c>
      <c r="G19" s="25">
        <v>4.9333333333333333E-2</v>
      </c>
      <c r="H19" s="28" t="str">
        <f t="shared" si="3"/>
        <v/>
      </c>
      <c r="I19" s="27" t="str">
        <f t="shared" si="6"/>
        <v/>
      </c>
      <c r="J19" s="28">
        <f>IF(G19=0,"",G19/$G$13*100)</f>
        <v>4.8067554400779482</v>
      </c>
      <c r="K19" s="27" t="str">
        <f t="shared" si="5"/>
        <v/>
      </c>
      <c r="L19" s="18"/>
    </row>
    <row r="20" spans="1:14">
      <c r="A20" s="16"/>
      <c r="B20" s="12" t="s">
        <v>5</v>
      </c>
      <c r="C20" s="109">
        <v>5.6846666666666659</v>
      </c>
      <c r="D20" s="109">
        <v>1.5636666666666665</v>
      </c>
      <c r="E20" s="109">
        <v>0</v>
      </c>
      <c r="F20" s="109">
        <v>1.2453333333333334</v>
      </c>
      <c r="G20" s="109">
        <v>0</v>
      </c>
      <c r="H20" s="28" t="str">
        <f t="shared" si="3"/>
        <v/>
      </c>
      <c r="I20" s="27" t="str">
        <f t="shared" si="6"/>
        <v/>
      </c>
      <c r="J20" s="28" t="str">
        <f t="shared" si="4"/>
        <v/>
      </c>
      <c r="K20" s="27">
        <f t="shared" si="5"/>
        <v>50.802284471036188</v>
      </c>
      <c r="L20" s="18"/>
    </row>
    <row r="21" spans="1:14">
      <c r="A21" s="16"/>
      <c r="B21" s="11" t="s">
        <v>21</v>
      </c>
      <c r="C21" s="25">
        <v>0</v>
      </c>
      <c r="D21" s="25">
        <v>0.13133333333333333</v>
      </c>
      <c r="E21" s="25">
        <v>0.20299999999999999</v>
      </c>
      <c r="F21" s="25">
        <v>0</v>
      </c>
      <c r="G21" s="26">
        <v>0</v>
      </c>
      <c r="H21" s="28" t="str">
        <f t="shared" si="3"/>
        <v/>
      </c>
      <c r="I21" s="27" t="str">
        <f t="shared" si="6"/>
        <v/>
      </c>
      <c r="J21" s="28" t="str">
        <f t="shared" si="4"/>
        <v/>
      </c>
      <c r="K21" s="27" t="str">
        <f t="shared" si="5"/>
        <v/>
      </c>
      <c r="L21" s="18"/>
    </row>
    <row r="22" spans="1:14">
      <c r="A22" s="16"/>
      <c r="B22" s="11" t="s">
        <v>22</v>
      </c>
      <c r="C22" s="25">
        <v>0.15033333333333335</v>
      </c>
      <c r="D22" s="25">
        <v>0</v>
      </c>
      <c r="E22" s="25">
        <v>0</v>
      </c>
      <c r="F22" s="25">
        <v>0</v>
      </c>
      <c r="G22" s="26">
        <v>0</v>
      </c>
      <c r="H22" s="28" t="str">
        <f t="shared" si="3"/>
        <v/>
      </c>
      <c r="I22" s="27" t="str">
        <f t="shared" si="6"/>
        <v/>
      </c>
      <c r="J22" s="28" t="str">
        <f t="shared" si="4"/>
        <v/>
      </c>
      <c r="K22" s="27" t="str">
        <f t="shared" si="5"/>
        <v/>
      </c>
      <c r="L22" s="18"/>
    </row>
    <row r="23" spans="1:14">
      <c r="A23" s="16"/>
      <c r="B23" s="11" t="s">
        <v>8</v>
      </c>
      <c r="C23" s="25">
        <v>0.20933333333333334</v>
      </c>
      <c r="D23" s="25">
        <v>0</v>
      </c>
      <c r="E23" s="25">
        <v>0.158</v>
      </c>
      <c r="F23" s="25">
        <v>0.104</v>
      </c>
      <c r="G23" s="26">
        <v>0</v>
      </c>
      <c r="H23" s="28" t="str">
        <f t="shared" si="3"/>
        <v/>
      </c>
      <c r="I23" s="27" t="str">
        <f t="shared" si="6"/>
        <v/>
      </c>
      <c r="J23" s="28" t="str">
        <f t="shared" si="4"/>
        <v/>
      </c>
      <c r="K23" s="27">
        <f t="shared" si="5"/>
        <v>4.2425890671743272</v>
      </c>
      <c r="L23" s="18"/>
    </row>
    <row r="24" spans="1:14" s="23" customFormat="1">
      <c r="A24" s="16"/>
      <c r="B24" s="11" t="s">
        <v>9</v>
      </c>
      <c r="C24" s="25">
        <v>4.4999999999999998E-2</v>
      </c>
      <c r="D24" s="25">
        <v>0</v>
      </c>
      <c r="E24" s="25">
        <v>0.08</v>
      </c>
      <c r="F24" s="25">
        <v>3.8666666666666669E-2</v>
      </c>
      <c r="G24" s="26">
        <v>0</v>
      </c>
      <c r="H24" s="28" t="str">
        <f t="shared" si="3"/>
        <v/>
      </c>
      <c r="I24" s="27" t="str">
        <f t="shared" si="6"/>
        <v/>
      </c>
      <c r="J24" s="28" t="str">
        <f t="shared" si="4"/>
        <v/>
      </c>
      <c r="K24" s="27">
        <f t="shared" si="5"/>
        <v>1.5773728583084039</v>
      </c>
      <c r="L24" s="18"/>
      <c r="M24" s="9"/>
    </row>
    <row r="25" spans="1:14" s="23" customFormat="1">
      <c r="A25" s="16"/>
      <c r="B25" s="11" t="s">
        <v>11</v>
      </c>
      <c r="C25" s="25">
        <v>0</v>
      </c>
      <c r="D25" s="25">
        <v>3.9E-2</v>
      </c>
      <c r="E25" s="25">
        <v>0</v>
      </c>
      <c r="F25" s="25">
        <v>0</v>
      </c>
      <c r="G25" s="26">
        <v>0</v>
      </c>
      <c r="H25" s="28" t="str">
        <f t="shared" si="3"/>
        <v/>
      </c>
      <c r="I25" s="27" t="str">
        <f t="shared" si="6"/>
        <v/>
      </c>
      <c r="J25" s="28" t="str">
        <f t="shared" si="4"/>
        <v/>
      </c>
      <c r="K25" s="27" t="str">
        <f t="shared" si="5"/>
        <v/>
      </c>
      <c r="L25" s="18"/>
      <c r="M25" s="9"/>
    </row>
    <row r="26" spans="1:14" s="23" customFormat="1">
      <c r="A26" s="16"/>
      <c r="B26" s="11" t="s">
        <v>25</v>
      </c>
      <c r="C26" s="25">
        <v>0</v>
      </c>
      <c r="D26" s="25">
        <v>0.58499999999999996</v>
      </c>
      <c r="E26" s="25">
        <v>1.9339999999999999</v>
      </c>
      <c r="F26" s="25">
        <v>0.32566666666666666</v>
      </c>
      <c r="G26" s="26">
        <v>0</v>
      </c>
      <c r="H26" s="28" t="str">
        <f t="shared" si="3"/>
        <v/>
      </c>
      <c r="I26" s="27" t="str">
        <f t="shared" si="6"/>
        <v/>
      </c>
      <c r="J26" s="28" t="str">
        <f t="shared" si="4"/>
        <v/>
      </c>
      <c r="K26" s="27">
        <f t="shared" si="5"/>
        <v>13.285286918683711</v>
      </c>
      <c r="L26" s="18"/>
      <c r="M26" s="9"/>
    </row>
    <row r="27" spans="1:14" s="23" customFormat="1">
      <c r="A27" s="16"/>
      <c r="B27" s="11" t="s">
        <v>195</v>
      </c>
      <c r="C27" s="25">
        <v>1.131</v>
      </c>
      <c r="D27" s="25">
        <v>0.36033333333333334</v>
      </c>
      <c r="E27" s="25">
        <v>0</v>
      </c>
      <c r="F27" s="25">
        <v>0</v>
      </c>
      <c r="G27" s="26">
        <v>0</v>
      </c>
      <c r="H27" s="28" t="str">
        <f t="shared" si="3"/>
        <v/>
      </c>
      <c r="I27" s="27" t="str">
        <f t="shared" si="6"/>
        <v/>
      </c>
      <c r="J27" s="28" t="str">
        <f t="shared" si="4"/>
        <v/>
      </c>
      <c r="K27" s="27" t="str">
        <f t="shared" si="5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147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165.11366666666666</v>
      </c>
      <c r="D13" s="26">
        <v>120.94466666666669</v>
      </c>
      <c r="E13" s="26">
        <v>134.744</v>
      </c>
      <c r="F13" s="26">
        <v>186.01400000000001</v>
      </c>
      <c r="G13" s="26">
        <v>210.58266666666668</v>
      </c>
      <c r="H13" s="28">
        <f t="shared" ref="H13:H27" si="0">IF(OR(OR(G13=0,F13=0),G13=""),"",(G13/F13-1)*100)</f>
        <v>13.207966425466179</v>
      </c>
      <c r="I13" s="27">
        <f>IF(OR(OR(G13=0,F13=0),F13=""),"",(F13/E13-1)*100)</f>
        <v>38.049931722377252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143.76466666666667</v>
      </c>
      <c r="D14" s="25">
        <f>D13-SUM(D15:D27)</f>
        <v>106.7966666666667</v>
      </c>
      <c r="E14" s="25">
        <f>E13-SUM(E15:E27)</f>
        <v>121.13633333333334</v>
      </c>
      <c r="F14" s="25">
        <f>F13-SUM(F15:F27)</f>
        <v>166.30266666666668</v>
      </c>
      <c r="G14" s="26">
        <f>G13-SUM(G15:G27)</f>
        <v>193.41533333333334</v>
      </c>
      <c r="H14" s="28">
        <f t="shared" si="0"/>
        <v>16.303206202345912</v>
      </c>
      <c r="I14" s="27">
        <f>IF(OR(OR(G14=0,F14=0),F14=""),"",(F14/E14-1)*100)</f>
        <v>37.285537782498501</v>
      </c>
      <c r="J14" s="28">
        <f t="shared" si="1"/>
        <v>91.847698765963642</v>
      </c>
      <c r="K14" s="27">
        <f t="shared" si="2"/>
        <v>89.403306561154892</v>
      </c>
      <c r="L14" s="18"/>
    </row>
    <row r="15" spans="1:15">
      <c r="A15" s="16"/>
      <c r="B15" s="12" t="s">
        <v>5</v>
      </c>
      <c r="C15" s="109">
        <v>7.3106666666666662</v>
      </c>
      <c r="D15" s="109">
        <v>4.9076666666666666</v>
      </c>
      <c r="E15" s="109">
        <v>4.4796666666666667</v>
      </c>
      <c r="F15" s="109">
        <v>4.6863333333333337</v>
      </c>
      <c r="G15" s="109">
        <v>5.3966666666666674</v>
      </c>
      <c r="H15" s="50">
        <f t="shared" si="0"/>
        <v>15.157550323636105</v>
      </c>
      <c r="I15" s="36">
        <f t="shared" ref="I15:I27" si="3">IF(OR(OR(G15=0,F15=0),F15=""),"",(F15/E15-1)*100)</f>
        <v>4.6134384998884004</v>
      </c>
      <c r="J15" s="50">
        <f t="shared" si="1"/>
        <v>2.5627307090802032</v>
      </c>
      <c r="K15" s="36">
        <f t="shared" si="2"/>
        <v>2.5193444221044294</v>
      </c>
      <c r="L15" s="18"/>
      <c r="N15" s="23" t="s">
        <v>5</v>
      </c>
      <c r="O15" s="34">
        <f>J15</f>
        <v>2.5627307090802032</v>
      </c>
    </row>
    <row r="16" spans="1:15">
      <c r="A16" s="16"/>
      <c r="B16" s="11" t="s">
        <v>25</v>
      </c>
      <c r="C16" s="55">
        <v>3.6216666666666661</v>
      </c>
      <c r="D16" s="55">
        <v>0.98699999999999999</v>
      </c>
      <c r="E16" s="55">
        <v>2.3139999999999996</v>
      </c>
      <c r="F16" s="55">
        <v>3.5073333333333334</v>
      </c>
      <c r="G16" s="56">
        <v>2.3009999999999997</v>
      </c>
      <c r="H16" s="28">
        <f t="shared" si="0"/>
        <v>-34.394601786732572</v>
      </c>
      <c r="I16" s="27">
        <f t="shared" si="3"/>
        <v>51.570152693748227</v>
      </c>
      <c r="J16" s="28">
        <f t="shared" si="1"/>
        <v>1.0926825253107251</v>
      </c>
      <c r="K16" s="27">
        <f t="shared" si="2"/>
        <v>1.885521161489637</v>
      </c>
      <c r="L16" s="18"/>
      <c r="N16" s="23" t="s">
        <v>40</v>
      </c>
      <c r="O16" s="34">
        <f>100-O15</f>
        <v>97.437269290919801</v>
      </c>
    </row>
    <row r="17" spans="1:14">
      <c r="A17" s="16"/>
      <c r="B17" s="11" t="s">
        <v>22</v>
      </c>
      <c r="C17" s="25">
        <v>0.83700000000000008</v>
      </c>
      <c r="D17" s="25">
        <v>0.45399999999999996</v>
      </c>
      <c r="E17" s="25">
        <v>0.80666666666666664</v>
      </c>
      <c r="F17" s="25">
        <v>1.3659999999999999</v>
      </c>
      <c r="G17" s="26">
        <v>1.7846666666666666</v>
      </c>
      <c r="H17" s="28">
        <f t="shared" si="0"/>
        <v>30.649097120546621</v>
      </c>
      <c r="I17" s="27">
        <f t="shared" si="3"/>
        <v>69.338842975206603</v>
      </c>
      <c r="J17" s="28">
        <f t="shared" si="1"/>
        <v>0.84748982189100708</v>
      </c>
      <c r="K17" s="27">
        <f t="shared" si="2"/>
        <v>0.73435332824411059</v>
      </c>
      <c r="L17" s="18"/>
    </row>
    <row r="18" spans="1:14">
      <c r="A18" s="16"/>
      <c r="B18" s="11" t="s">
        <v>26</v>
      </c>
      <c r="C18" s="25">
        <v>3.4780000000000002</v>
      </c>
      <c r="D18" s="25">
        <v>2.524</v>
      </c>
      <c r="E18" s="25">
        <v>1.0566666666666666</v>
      </c>
      <c r="F18" s="25">
        <v>2.8279999999999998</v>
      </c>
      <c r="G18" s="26">
        <v>1.6779999999999999</v>
      </c>
      <c r="H18" s="28">
        <f t="shared" si="0"/>
        <v>-40.664780763790667</v>
      </c>
      <c r="I18" s="27">
        <f t="shared" si="3"/>
        <v>167.63406940063089</v>
      </c>
      <c r="J18" s="28">
        <f t="shared" si="1"/>
        <v>0.79683671337305373</v>
      </c>
      <c r="K18" s="27">
        <f t="shared" si="2"/>
        <v>1.5203156751642348</v>
      </c>
      <c r="L18" s="18"/>
    </row>
    <row r="19" spans="1:14">
      <c r="A19" s="16"/>
      <c r="B19" s="11" t="s">
        <v>24</v>
      </c>
      <c r="C19" s="25">
        <v>0.67600000000000005</v>
      </c>
      <c r="D19" s="25">
        <v>0.35200000000000004</v>
      </c>
      <c r="E19" s="25">
        <v>0.93833333333333335</v>
      </c>
      <c r="F19" s="25">
        <v>1.2489999999999999</v>
      </c>
      <c r="G19" s="26">
        <v>1.4046666666666667</v>
      </c>
      <c r="H19" s="28">
        <f t="shared" si="0"/>
        <v>12.463303976514561</v>
      </c>
      <c r="I19" s="27">
        <f t="shared" si="3"/>
        <v>33.108348134991104</v>
      </c>
      <c r="J19" s="28">
        <f t="shared" si="1"/>
        <v>0.66703812279579833</v>
      </c>
      <c r="K19" s="27">
        <f t="shared" si="2"/>
        <v>0.67145483673271888</v>
      </c>
      <c r="L19" s="18"/>
    </row>
    <row r="20" spans="1:14">
      <c r="A20" s="16"/>
      <c r="B20" s="11" t="s">
        <v>21</v>
      </c>
      <c r="C20" s="25">
        <v>0.79</v>
      </c>
      <c r="D20" s="25">
        <v>0.747</v>
      </c>
      <c r="E20" s="25">
        <v>0.40333333333333332</v>
      </c>
      <c r="F20" s="25">
        <v>1.7223333333333333</v>
      </c>
      <c r="G20" s="26">
        <v>1.2186666666666666</v>
      </c>
      <c r="H20" s="28">
        <f t="shared" si="0"/>
        <v>-29.243274627443395</v>
      </c>
      <c r="I20" s="27">
        <f t="shared" si="3"/>
        <v>327.02479338842971</v>
      </c>
      <c r="J20" s="28">
        <f t="shared" si="1"/>
        <v>0.57871176481761699</v>
      </c>
      <c r="K20" s="27">
        <f t="shared" si="2"/>
        <v>0.92591597048250829</v>
      </c>
      <c r="L20" s="18"/>
    </row>
    <row r="21" spans="1:14">
      <c r="A21" s="16"/>
      <c r="B21" s="11" t="s">
        <v>20</v>
      </c>
      <c r="C21" s="25">
        <v>1.4270000000000003</v>
      </c>
      <c r="D21" s="25">
        <v>1.1769999999999998</v>
      </c>
      <c r="E21" s="25">
        <v>0.77199999999999991</v>
      </c>
      <c r="F21" s="25">
        <v>1.4390000000000001</v>
      </c>
      <c r="G21" s="26">
        <v>1.0853333333333335</v>
      </c>
      <c r="H21" s="28">
        <f t="shared" si="0"/>
        <v>-24.577252721797539</v>
      </c>
      <c r="I21" s="27"/>
      <c r="J21" s="28">
        <f t="shared" si="1"/>
        <v>0.51539537917017542</v>
      </c>
      <c r="K21" s="27">
        <f t="shared" si="2"/>
        <v>0.77359768619566271</v>
      </c>
      <c r="L21" s="18"/>
    </row>
    <row r="22" spans="1:14">
      <c r="A22" s="16"/>
      <c r="B22" s="11" t="s">
        <v>8</v>
      </c>
      <c r="C22" s="25">
        <v>1.0633333333333332</v>
      </c>
      <c r="D22" s="25">
        <v>1.2023333333333333</v>
      </c>
      <c r="E22" s="25">
        <v>1.1853333333333333</v>
      </c>
      <c r="F22" s="25">
        <v>1.0569999999999999</v>
      </c>
      <c r="G22" s="26">
        <v>1.034</v>
      </c>
      <c r="H22" s="28">
        <f t="shared" si="0"/>
        <v>-2.1759697256385935</v>
      </c>
      <c r="I22" s="27">
        <f t="shared" si="3"/>
        <v>-10.826771653543311</v>
      </c>
      <c r="J22" s="28">
        <f t="shared" si="1"/>
        <v>0.49101857069591032</v>
      </c>
      <c r="K22" s="27">
        <f t="shared" si="2"/>
        <v>0.56823679938069172</v>
      </c>
      <c r="L22" s="18"/>
    </row>
    <row r="23" spans="1:14">
      <c r="A23" s="16"/>
      <c r="B23" s="11" t="s">
        <v>23</v>
      </c>
      <c r="C23" s="25">
        <v>0.38833333333333336</v>
      </c>
      <c r="D23" s="25">
        <v>0.51933333333333331</v>
      </c>
      <c r="E23" s="25">
        <v>0.58033333333333337</v>
      </c>
      <c r="F23" s="25">
        <v>0.72899999999999998</v>
      </c>
      <c r="G23" s="26">
        <v>0.53966666666666663</v>
      </c>
      <c r="H23" s="28">
        <f t="shared" si="0"/>
        <v>-25.971650663008695</v>
      </c>
      <c r="I23" s="27">
        <f t="shared" si="3"/>
        <v>25.61746122917863</v>
      </c>
      <c r="J23" s="28">
        <f t="shared" si="1"/>
        <v>0.25627307090802026</v>
      </c>
      <c r="K23" s="27">
        <f t="shared" si="2"/>
        <v>0.3919059855709785</v>
      </c>
      <c r="L23" s="18"/>
    </row>
    <row r="24" spans="1:14">
      <c r="A24" s="16"/>
      <c r="B24" s="11" t="s">
        <v>11</v>
      </c>
      <c r="C24" s="25">
        <v>0.14866666666666667</v>
      </c>
      <c r="D24" s="25">
        <v>0.32933333333333331</v>
      </c>
      <c r="E24" s="25">
        <v>0.24133333333333332</v>
      </c>
      <c r="F24" s="25">
        <v>0.33266666666666661</v>
      </c>
      <c r="G24" s="26">
        <v>0.36400000000000005</v>
      </c>
      <c r="H24" s="28">
        <f t="shared" si="0"/>
        <v>9.4188376753507441</v>
      </c>
      <c r="I24" s="27">
        <f t="shared" si="3"/>
        <v>37.845303867403302</v>
      </c>
      <c r="J24" s="28">
        <f t="shared" si="1"/>
        <v>0.17285373281751584</v>
      </c>
      <c r="K24" s="27">
        <f t="shared" si="2"/>
        <v>0.17883958555090831</v>
      </c>
      <c r="L24" s="18"/>
    </row>
    <row r="25" spans="1:14">
      <c r="A25" s="16"/>
      <c r="B25" s="11" t="s">
        <v>9</v>
      </c>
      <c r="C25" s="25">
        <v>0.57233333333333336</v>
      </c>
      <c r="D25" s="25">
        <v>0.221</v>
      </c>
      <c r="E25" s="25">
        <v>0.128</v>
      </c>
      <c r="F25" s="25">
        <v>0.29133333333333333</v>
      </c>
      <c r="G25" s="26">
        <v>0.26100000000000001</v>
      </c>
      <c r="H25" s="28">
        <f t="shared" si="0"/>
        <v>-10.411899313501138</v>
      </c>
      <c r="I25" s="27">
        <f t="shared" si="3"/>
        <v>127.60416666666666</v>
      </c>
      <c r="J25" s="28">
        <f t="shared" si="1"/>
        <v>0.12394182490486712</v>
      </c>
      <c r="K25" s="27">
        <f t="shared" si="2"/>
        <v>0.15661903584318027</v>
      </c>
      <c r="L25" s="18"/>
    </row>
    <row r="26" spans="1:14">
      <c r="A26" s="16"/>
      <c r="B26" s="11" t="s">
        <v>6</v>
      </c>
      <c r="C26" s="25">
        <v>0.68533333333333335</v>
      </c>
      <c r="D26" s="25">
        <v>0.20833333333333334</v>
      </c>
      <c r="E26" s="25">
        <v>0.21299999999999999</v>
      </c>
      <c r="F26" s="25">
        <v>0.37266666666666665</v>
      </c>
      <c r="G26" s="26">
        <v>9.9666666666666667E-2</v>
      </c>
      <c r="H26" s="28">
        <f t="shared" ref="H26" si="4">IF(OR(OR(G26=0,F26=0),G26=""),"",(G26/F26-1)*100)</f>
        <v>-73.255813953488371</v>
      </c>
      <c r="I26" s="27">
        <f t="shared" ref="I26" si="5">IF(OR(OR(G26=0,F26=0),F26=""),"",(F26/E26-1)*100)</f>
        <v>74.960876369327067</v>
      </c>
      <c r="J26" s="28">
        <f t="shared" ref="J26" si="6">IF(G26=0,"",G26/$G$13*100)</f>
        <v>4.7328998271462669E-2</v>
      </c>
      <c r="K26" s="27">
        <f t="shared" ref="K26" si="7">IF(F26=0,"",F26/$F$13*100)</f>
        <v>0.20034334333258069</v>
      </c>
      <c r="L26" s="18"/>
    </row>
    <row r="27" spans="1:14">
      <c r="A27" s="16"/>
      <c r="B27" s="11" t="s">
        <v>27</v>
      </c>
      <c r="C27" s="25">
        <v>0.35066666666666668</v>
      </c>
      <c r="D27" s="25">
        <v>0.51900000000000002</v>
      </c>
      <c r="E27" s="25">
        <v>0.48900000000000005</v>
      </c>
      <c r="F27" s="25">
        <v>0.13066666666666668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7.0245608753463001E-2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146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11.955333333333334</v>
      </c>
      <c r="D13" s="26">
        <v>11.585666666666667</v>
      </c>
      <c r="E13" s="26">
        <v>7.0146666666666668</v>
      </c>
      <c r="F13" s="26">
        <v>10.010333333333334</v>
      </c>
      <c r="G13" s="26">
        <v>20.667333333333335</v>
      </c>
      <c r="H13" s="28">
        <f t="shared" ref="H13:H14" si="0">IF(OR(OR(G13=0,F13=0),G13=""),"",(G13/F13-1)*100)</f>
        <v>106.45999134227968</v>
      </c>
      <c r="I13" s="27">
        <f>IF(OR(OR(G13=0,F13=0),F13=""),"",(F13/E13-1)*100)</f>
        <v>42.70575936133816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10.794666666666668</v>
      </c>
      <c r="D14" s="25">
        <f>D13-SUM(D15:D27)</f>
        <v>8.5846666666666671</v>
      </c>
      <c r="E14" s="25">
        <f>E13-SUM(E15:E27)</f>
        <v>5.3243333333333336</v>
      </c>
      <c r="F14" s="25">
        <f>F13-SUM(F15:F27)</f>
        <v>7.0256666666666669</v>
      </c>
      <c r="G14" s="26">
        <f>G13-SUM(G15:G27)</f>
        <v>15.198000000000002</v>
      </c>
      <c r="H14" s="28">
        <f t="shared" si="0"/>
        <v>116.32110831712295</v>
      </c>
      <c r="I14" s="27">
        <f>IF(OR(OR(G14=0,F14=0),F14=""),"",(F14/E14-1)*100)</f>
        <v>31.953922243786394</v>
      </c>
      <c r="J14" s="28">
        <f t="shared" si="1"/>
        <v>73.536337537498795</v>
      </c>
      <c r="K14" s="27">
        <f t="shared" si="2"/>
        <v>70.184143052179422</v>
      </c>
      <c r="L14" s="18"/>
    </row>
    <row r="15" spans="1:15">
      <c r="A15" s="16"/>
      <c r="B15" s="11" t="s">
        <v>25</v>
      </c>
      <c r="C15" s="55">
        <v>0.30299999999999999</v>
      </c>
      <c r="D15" s="55">
        <v>0.83233333333333326</v>
      </c>
      <c r="E15" s="55">
        <v>0.51100000000000001</v>
      </c>
      <c r="F15" s="55">
        <v>0.82966666666666666</v>
      </c>
      <c r="G15" s="56">
        <v>1.2409999999999999</v>
      </c>
      <c r="H15" s="28">
        <f t="shared" ref="H15:H27" si="3">IF(OR(OR(G15=0,F15=0),G15=""),"",(G15/F15-1)*100)</f>
        <v>49.578143832864583</v>
      </c>
      <c r="I15" s="27">
        <f t="shared" ref="I15:I27" si="4">IF(OR(OR(G15=0,F15=0),F15=""),"",(F15/E15-1)*100)</f>
        <v>62.361382909328114</v>
      </c>
      <c r="J15" s="28">
        <f t="shared" ref="J15:J27" si="5">IF(G15=0,"",G15/$G$13*100)</f>
        <v>6.0046450114512417</v>
      </c>
      <c r="K15" s="27">
        <f t="shared" ref="K15:K27" si="6">IF(F15=0,"",F15/$F$13*100)</f>
        <v>8.2881022942958946</v>
      </c>
      <c r="L15" s="18"/>
      <c r="N15" s="23" t="s">
        <v>5</v>
      </c>
      <c r="O15" s="34">
        <f>J16</f>
        <v>3.8031031257056225</v>
      </c>
    </row>
    <row r="16" spans="1:15">
      <c r="A16" s="16"/>
      <c r="B16" s="12" t="s">
        <v>5</v>
      </c>
      <c r="C16" s="109">
        <v>0</v>
      </c>
      <c r="D16" s="109">
        <v>0.99233333333333329</v>
      </c>
      <c r="E16" s="109">
        <v>0</v>
      </c>
      <c r="F16" s="109">
        <v>1.4336666666666666</v>
      </c>
      <c r="G16" s="109">
        <v>0.78600000000000003</v>
      </c>
      <c r="H16" s="50">
        <f t="shared" si="3"/>
        <v>-45.175540571960006</v>
      </c>
      <c r="I16" s="36"/>
      <c r="J16" s="50">
        <f t="shared" si="5"/>
        <v>3.8031031257056225</v>
      </c>
      <c r="K16" s="36">
        <f t="shared" si="6"/>
        <v>14.321867403682861</v>
      </c>
      <c r="L16" s="18"/>
      <c r="N16" s="23" t="s">
        <v>40</v>
      </c>
      <c r="O16" s="34">
        <f>100-O15</f>
        <v>96.196896874294382</v>
      </c>
    </row>
    <row r="17" spans="1:14">
      <c r="A17" s="16"/>
      <c r="B17" s="11" t="s">
        <v>26</v>
      </c>
      <c r="C17" s="25">
        <v>0</v>
      </c>
      <c r="D17" s="25">
        <v>0.21766666666666667</v>
      </c>
      <c r="E17" s="25">
        <v>0</v>
      </c>
      <c r="F17" s="25">
        <v>0</v>
      </c>
      <c r="G17" s="26">
        <v>0.70133333333333336</v>
      </c>
      <c r="H17" s="28" t="str">
        <f t="shared" si="3"/>
        <v/>
      </c>
      <c r="I17" s="27" t="str">
        <f t="shared" si="4"/>
        <v/>
      </c>
      <c r="J17" s="28">
        <f t="shared" si="5"/>
        <v>3.3934389213251182</v>
      </c>
      <c r="K17" s="27" t="str">
        <f t="shared" si="6"/>
        <v/>
      </c>
      <c r="L17" s="18"/>
    </row>
    <row r="18" spans="1:14">
      <c r="A18" s="16"/>
      <c r="B18" s="11" t="s">
        <v>22</v>
      </c>
      <c r="C18" s="25">
        <v>0</v>
      </c>
      <c r="D18" s="25">
        <v>0.39700000000000002</v>
      </c>
      <c r="E18" s="25">
        <v>0.33266666666666667</v>
      </c>
      <c r="F18" s="25">
        <v>0</v>
      </c>
      <c r="G18" s="26">
        <v>0.68266666666666664</v>
      </c>
      <c r="H18" s="28" t="str">
        <f t="shared" si="3"/>
        <v/>
      </c>
      <c r="I18" s="27" t="str">
        <f t="shared" si="4"/>
        <v/>
      </c>
      <c r="J18" s="28">
        <f t="shared" si="5"/>
        <v>3.3031192542176053</v>
      </c>
      <c r="K18" s="27" t="str">
        <f t="shared" si="6"/>
        <v/>
      </c>
      <c r="L18" s="18"/>
    </row>
    <row r="19" spans="1:14">
      <c r="A19" s="16"/>
      <c r="B19" s="11" t="s">
        <v>8</v>
      </c>
      <c r="C19" s="25">
        <v>0.43</v>
      </c>
      <c r="D19" s="25">
        <v>3.5333333333333335E-2</v>
      </c>
      <c r="E19" s="25">
        <v>0</v>
      </c>
      <c r="F19" s="25">
        <v>0.20333333333333334</v>
      </c>
      <c r="G19" s="26">
        <v>0.47266666666666673</v>
      </c>
      <c r="H19" s="28">
        <f t="shared" si="3"/>
        <v>132.45901639344265</v>
      </c>
      <c r="I19" s="27"/>
      <c r="J19" s="28">
        <f t="shared" si="5"/>
        <v>2.2870229992580886</v>
      </c>
      <c r="K19" s="27">
        <f t="shared" si="6"/>
        <v>2.0312343911291664</v>
      </c>
      <c r="L19" s="18"/>
    </row>
    <row r="20" spans="1:14">
      <c r="A20" s="16"/>
      <c r="B20" s="11" t="s">
        <v>21</v>
      </c>
      <c r="C20" s="25">
        <v>0</v>
      </c>
      <c r="D20" s="25">
        <v>0</v>
      </c>
      <c r="E20" s="25">
        <v>0.22033333333333335</v>
      </c>
      <c r="F20" s="25">
        <v>0.15066666666666667</v>
      </c>
      <c r="G20" s="26">
        <v>0.46333333333333337</v>
      </c>
      <c r="H20" s="28">
        <f t="shared" si="3"/>
        <v>207.52212389380534</v>
      </c>
      <c r="I20" s="27">
        <f t="shared" si="4"/>
        <v>-31.618759455370661</v>
      </c>
      <c r="J20" s="28">
        <f t="shared" si="5"/>
        <v>2.241863165704332</v>
      </c>
      <c r="K20" s="27">
        <f t="shared" si="6"/>
        <v>1.5051113849022677</v>
      </c>
      <c r="L20" s="18"/>
    </row>
    <row r="21" spans="1:14">
      <c r="A21" s="16"/>
      <c r="B21" s="11" t="s">
        <v>20</v>
      </c>
      <c r="C21" s="25">
        <v>0.223</v>
      </c>
      <c r="D21" s="25">
        <v>7.2999999999999995E-2</v>
      </c>
      <c r="E21" s="25">
        <v>3.3999999999999996E-2</v>
      </c>
      <c r="F21" s="25">
        <v>0.17300000000000001</v>
      </c>
      <c r="G21" s="26">
        <v>0.38599999999999995</v>
      </c>
      <c r="H21" s="28">
        <f t="shared" si="3"/>
        <v>123.12138728323694</v>
      </c>
      <c r="I21" s="27">
        <f t="shared" si="4"/>
        <v>408.82352941176487</v>
      </c>
      <c r="J21" s="28">
        <f t="shared" si="5"/>
        <v>1.8676816876874935</v>
      </c>
      <c r="K21" s="27">
        <f t="shared" si="6"/>
        <v>1.7282141786820286</v>
      </c>
      <c r="L21" s="18"/>
    </row>
    <row r="22" spans="1:14">
      <c r="A22" s="16"/>
      <c r="B22" s="11" t="s">
        <v>11</v>
      </c>
      <c r="C22" s="25">
        <v>0</v>
      </c>
      <c r="D22" s="25">
        <v>0</v>
      </c>
      <c r="E22" s="25">
        <v>0</v>
      </c>
      <c r="F22" s="25">
        <v>0</v>
      </c>
      <c r="G22" s="26">
        <v>0.30466666666666664</v>
      </c>
      <c r="H22" s="28" t="str">
        <f t="shared" si="3"/>
        <v/>
      </c>
      <c r="I22" s="27" t="str">
        <f t="shared" si="4"/>
        <v/>
      </c>
      <c r="J22" s="28">
        <f t="shared" si="5"/>
        <v>1.4741459952904743</v>
      </c>
      <c r="K22" s="27" t="str">
        <f t="shared" si="6"/>
        <v/>
      </c>
      <c r="L22" s="18"/>
    </row>
    <row r="23" spans="1:14">
      <c r="A23" s="16"/>
      <c r="B23" s="11" t="s">
        <v>6</v>
      </c>
      <c r="C23" s="25">
        <v>0</v>
      </c>
      <c r="D23" s="25">
        <v>0.18200000000000002</v>
      </c>
      <c r="E23" s="25">
        <v>0.51100000000000001</v>
      </c>
      <c r="F23" s="25">
        <v>0.14799999999999999</v>
      </c>
      <c r="G23" s="26">
        <v>0.29499999999999998</v>
      </c>
      <c r="H23" s="28">
        <f t="shared" si="3"/>
        <v>99.324324324324323</v>
      </c>
      <c r="I23" s="27">
        <f t="shared" si="4"/>
        <v>-71.037181996086105</v>
      </c>
      <c r="J23" s="28">
        <f t="shared" si="5"/>
        <v>1.4273733105383695</v>
      </c>
      <c r="K23" s="27">
        <f t="shared" si="6"/>
        <v>1.4784722453464751</v>
      </c>
      <c r="L23" s="18"/>
    </row>
    <row r="24" spans="1:14">
      <c r="A24" s="16"/>
      <c r="B24" s="11" t="s">
        <v>24</v>
      </c>
      <c r="C24" s="167">
        <v>9.6333333333333326E-2</v>
      </c>
      <c r="D24" s="167">
        <v>0</v>
      </c>
      <c r="E24" s="167">
        <v>0</v>
      </c>
      <c r="F24" s="167">
        <v>0</v>
      </c>
      <c r="G24" s="168">
        <v>8.1000000000000003E-2</v>
      </c>
      <c r="H24" s="28" t="str">
        <f t="shared" si="3"/>
        <v/>
      </c>
      <c r="I24" s="27" t="str">
        <f t="shared" si="4"/>
        <v/>
      </c>
      <c r="J24" s="28">
        <f t="shared" si="5"/>
        <v>0.39192284119867099</v>
      </c>
      <c r="K24" s="27" t="str">
        <f t="shared" si="6"/>
        <v/>
      </c>
      <c r="L24" s="18"/>
    </row>
    <row r="25" spans="1:14">
      <c r="A25" s="16"/>
      <c r="B25" s="11" t="s">
        <v>23</v>
      </c>
      <c r="C25" s="25">
        <v>6.3333333333333339E-2</v>
      </c>
      <c r="D25" s="25">
        <v>7.166666666666667E-2</v>
      </c>
      <c r="E25" s="25">
        <v>8.1333333333333327E-2</v>
      </c>
      <c r="F25" s="25">
        <v>0</v>
      </c>
      <c r="G25" s="25">
        <v>5.566666666666667E-2</v>
      </c>
      <c r="H25" s="27" t="str">
        <f t="shared" si="3"/>
        <v/>
      </c>
      <c r="I25" s="27" t="str">
        <f t="shared" si="4"/>
        <v/>
      </c>
      <c r="J25" s="28">
        <f t="shared" si="5"/>
        <v>0.26934615012418955</v>
      </c>
      <c r="K25" s="27" t="str">
        <f t="shared" si="6"/>
        <v/>
      </c>
      <c r="L25" s="18"/>
    </row>
    <row r="26" spans="1:14">
      <c r="A26" s="16"/>
      <c r="B26" s="11" t="s">
        <v>9</v>
      </c>
      <c r="C26" s="25">
        <v>4.4999999999999998E-2</v>
      </c>
      <c r="D26" s="25">
        <v>3.4333333333333334E-2</v>
      </c>
      <c r="E26" s="25">
        <v>0</v>
      </c>
      <c r="F26" s="25">
        <v>4.6333333333333337E-2</v>
      </c>
      <c r="G26" s="26">
        <v>0</v>
      </c>
      <c r="H26" s="28" t="str">
        <f t="shared" si="3"/>
        <v/>
      </c>
      <c r="I26" s="27" t="str">
        <f t="shared" si="4"/>
        <v/>
      </c>
      <c r="J26" s="28" t="str">
        <f t="shared" si="5"/>
        <v/>
      </c>
      <c r="K26" s="27">
        <f t="shared" si="6"/>
        <v>0.46285504978189212</v>
      </c>
      <c r="L26" s="18"/>
    </row>
    <row r="27" spans="1:14">
      <c r="A27" s="16"/>
      <c r="B27" s="11" t="s">
        <v>27</v>
      </c>
      <c r="C27" s="25">
        <v>0</v>
      </c>
      <c r="D27" s="25">
        <v>0.16533333333333333</v>
      </c>
      <c r="E27" s="25">
        <v>0</v>
      </c>
      <c r="F27" s="25">
        <v>0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 t="str">
        <f t="shared" si="6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145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206.87366666666665</v>
      </c>
      <c r="D13" s="26">
        <v>214.06</v>
      </c>
      <c r="E13" s="26">
        <v>198.928</v>
      </c>
      <c r="F13" s="26">
        <v>262.29899999999998</v>
      </c>
      <c r="G13" s="26">
        <v>232.71533333333332</v>
      </c>
      <c r="H13" s="28">
        <f t="shared" ref="H13:H27" si="0">IF(OR(OR(G13=0,F13=0),G13=""),"",(G13/F13-1)*100)</f>
        <v>-11.278604442512808</v>
      </c>
      <c r="I13" s="27">
        <f>IF(OR(OR(G13=0,F13=0),F13=""),"",(F13/E13-1)*100)</f>
        <v>31.856249497305544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62.516999999999996</v>
      </c>
      <c r="D14" s="25">
        <f>D13-SUM(D15:D27)</f>
        <v>65.226666666666659</v>
      </c>
      <c r="E14" s="25">
        <f>E13-SUM(E15:E27)</f>
        <v>40.800999999999988</v>
      </c>
      <c r="F14" s="25">
        <f>F13-SUM(F15:F27)</f>
        <v>73.363</v>
      </c>
      <c r="G14" s="26">
        <f>G13-SUM(G15:G27)</f>
        <v>48.473000000000013</v>
      </c>
      <c r="H14" s="28">
        <f t="shared" si="0"/>
        <v>-33.927184002835197</v>
      </c>
      <c r="I14" s="27">
        <f>IF(OR(OR(G14=0,F14=0),F14=""),"",(F14/E14-1)*100)</f>
        <v>79.806867478738312</v>
      </c>
      <c r="J14" s="28">
        <f t="shared" si="1"/>
        <v>20.829310774537138</v>
      </c>
      <c r="K14" s="27">
        <f t="shared" si="2"/>
        <v>27.969225959687229</v>
      </c>
      <c r="L14" s="18"/>
    </row>
    <row r="15" spans="1:15">
      <c r="A15" s="16"/>
      <c r="B15" s="12" t="s">
        <v>5</v>
      </c>
      <c r="C15" s="109">
        <v>44.447333333333326</v>
      </c>
      <c r="D15" s="109">
        <v>52.80533333333333</v>
      </c>
      <c r="E15" s="109">
        <v>55.589666666666666</v>
      </c>
      <c r="F15" s="109">
        <v>64.791666666666671</v>
      </c>
      <c r="G15" s="109">
        <v>55.05266666666666</v>
      </c>
      <c r="H15" s="50">
        <f t="shared" si="0"/>
        <v>-15.031254019292618</v>
      </c>
      <c r="I15" s="36">
        <f t="shared" ref="I15:I27" si="3">IF(OR(OR(G15=0,F15=0),F15=""),"",(F15/E15-1)*100)</f>
        <v>16.553436190179237</v>
      </c>
      <c r="J15" s="50">
        <f t="shared" si="1"/>
        <v>23.656656344088482</v>
      </c>
      <c r="K15" s="36">
        <f t="shared" si="2"/>
        <v>24.70145393869846</v>
      </c>
      <c r="L15" s="18"/>
      <c r="N15" s="23" t="s">
        <v>5</v>
      </c>
      <c r="O15" s="34">
        <f>J15</f>
        <v>23.656656344088482</v>
      </c>
    </row>
    <row r="16" spans="1:15">
      <c r="A16" s="16"/>
      <c r="B16" s="11" t="s">
        <v>25</v>
      </c>
      <c r="C16" s="55">
        <v>31.983000000000004</v>
      </c>
      <c r="D16" s="55">
        <v>35.470999999999997</v>
      </c>
      <c r="E16" s="55">
        <v>42.262333333333331</v>
      </c>
      <c r="F16" s="55">
        <v>49.306999999999995</v>
      </c>
      <c r="G16" s="56">
        <v>49.224333333333334</v>
      </c>
      <c r="H16" s="28">
        <f t="shared" si="0"/>
        <v>-0.16765706018752047</v>
      </c>
      <c r="I16" s="27">
        <f t="shared" si="3"/>
        <v>16.668901385788757</v>
      </c>
      <c r="J16" s="28">
        <f t="shared" si="1"/>
        <v>21.15216587934329</v>
      </c>
      <c r="K16" s="27">
        <f t="shared" si="2"/>
        <v>18.798012954681489</v>
      </c>
      <c r="L16" s="18"/>
      <c r="N16" s="23" t="s">
        <v>40</v>
      </c>
      <c r="O16" s="34">
        <f>100-O15</f>
        <v>76.343343655911525</v>
      </c>
    </row>
    <row r="17" spans="1:14">
      <c r="A17" s="16"/>
      <c r="B17" s="11" t="s">
        <v>26</v>
      </c>
      <c r="C17" s="25">
        <v>21.287666666666667</v>
      </c>
      <c r="D17" s="25">
        <v>19.176333333333332</v>
      </c>
      <c r="E17" s="25">
        <v>18.389333333333333</v>
      </c>
      <c r="F17" s="25">
        <v>24.536666666666665</v>
      </c>
      <c r="G17" s="26">
        <v>23.570333333333338</v>
      </c>
      <c r="H17" s="28">
        <f t="shared" si="0"/>
        <v>-3.938323597337301</v>
      </c>
      <c r="I17" s="27">
        <f t="shared" si="3"/>
        <v>33.428799303944309</v>
      </c>
      <c r="J17" s="28">
        <f t="shared" si="1"/>
        <v>10.128397212044476</v>
      </c>
      <c r="K17" s="27">
        <f t="shared" si="2"/>
        <v>9.3544644343541794</v>
      </c>
      <c r="L17" s="18"/>
    </row>
    <row r="18" spans="1:14">
      <c r="A18" s="16"/>
      <c r="B18" s="11" t="s">
        <v>27</v>
      </c>
      <c r="C18" s="25">
        <v>13.965666666666669</v>
      </c>
      <c r="D18" s="25">
        <v>7.94</v>
      </c>
      <c r="E18" s="25">
        <v>9.9980000000000011</v>
      </c>
      <c r="F18" s="25">
        <v>10.037333333333333</v>
      </c>
      <c r="G18" s="26">
        <v>13.017333333333333</v>
      </c>
      <c r="H18" s="28">
        <f t="shared" si="0"/>
        <v>29.689160467587673</v>
      </c>
      <c r="I18" s="27">
        <f t="shared" si="3"/>
        <v>0.39341201573646067</v>
      </c>
      <c r="J18" s="28">
        <f t="shared" si="1"/>
        <v>5.5936723837134359</v>
      </c>
      <c r="K18" s="27">
        <f t="shared" si="2"/>
        <v>3.8266761723580087</v>
      </c>
      <c r="L18" s="18"/>
    </row>
    <row r="19" spans="1:14">
      <c r="A19" s="16"/>
      <c r="B19" s="11" t="s">
        <v>21</v>
      </c>
      <c r="C19" s="25">
        <v>5.5913333333333339</v>
      </c>
      <c r="D19" s="25">
        <v>6.4520000000000008</v>
      </c>
      <c r="E19" s="25">
        <v>6.4570000000000007</v>
      </c>
      <c r="F19" s="25">
        <v>6.8426666666666662</v>
      </c>
      <c r="G19" s="26">
        <v>10.300333333333333</v>
      </c>
      <c r="H19" s="28">
        <f t="shared" si="0"/>
        <v>50.530982073265783</v>
      </c>
      <c r="I19" s="27">
        <f t="shared" si="3"/>
        <v>5.9728460069175426</v>
      </c>
      <c r="J19" s="28">
        <f t="shared" si="1"/>
        <v>4.426151549962329</v>
      </c>
      <c r="K19" s="27">
        <f t="shared" si="2"/>
        <v>2.6087276987966659</v>
      </c>
      <c r="L19" s="18"/>
    </row>
    <row r="20" spans="1:14">
      <c r="A20" s="16"/>
      <c r="B20" s="11" t="s">
        <v>24</v>
      </c>
      <c r="C20" s="25">
        <v>5.0253333333333332</v>
      </c>
      <c r="D20" s="25">
        <v>4.1063333333333336</v>
      </c>
      <c r="E20" s="25">
        <v>5.4430000000000005</v>
      </c>
      <c r="F20" s="25">
        <v>7.3679999999999994</v>
      </c>
      <c r="G20" s="26">
        <v>7.4329999999999998</v>
      </c>
      <c r="H20" s="28">
        <f t="shared" si="0"/>
        <v>0.88219326818674837</v>
      </c>
      <c r="I20" s="27">
        <f t="shared" si="3"/>
        <v>35.366525812970771</v>
      </c>
      <c r="J20" s="28">
        <f t="shared" si="1"/>
        <v>3.1940310479469916</v>
      </c>
      <c r="K20" s="27">
        <f t="shared" si="2"/>
        <v>2.809008040442396</v>
      </c>
      <c r="L20" s="18"/>
    </row>
    <row r="21" spans="1:14">
      <c r="A21" s="16"/>
      <c r="B21" s="11" t="s">
        <v>22</v>
      </c>
      <c r="C21" s="25">
        <v>6.0140000000000002</v>
      </c>
      <c r="D21" s="25">
        <v>6.8310000000000004</v>
      </c>
      <c r="E21" s="25">
        <v>3.8659999999999997</v>
      </c>
      <c r="F21" s="25">
        <v>7.8396666666666661</v>
      </c>
      <c r="G21" s="26">
        <v>7.3926666666666661</v>
      </c>
      <c r="H21" s="28">
        <f t="shared" si="0"/>
        <v>-5.7017730345677915</v>
      </c>
      <c r="I21" s="27">
        <f t="shared" si="3"/>
        <v>102.78496292464219</v>
      </c>
      <c r="J21" s="28">
        <f t="shared" si="1"/>
        <v>3.1766994296321975</v>
      </c>
      <c r="K21" s="27">
        <f t="shared" si="2"/>
        <v>2.9888282710443677</v>
      </c>
      <c r="L21" s="18"/>
    </row>
    <row r="22" spans="1:14">
      <c r="A22" s="16"/>
      <c r="B22" s="11" t="s">
        <v>8</v>
      </c>
      <c r="C22" s="25">
        <v>5.0840000000000005</v>
      </c>
      <c r="D22" s="25">
        <v>4.5136666666666665</v>
      </c>
      <c r="E22" s="25">
        <v>6.5683333333333325</v>
      </c>
      <c r="F22" s="25">
        <v>4.5880000000000001</v>
      </c>
      <c r="G22" s="26">
        <v>6.3930000000000007</v>
      </c>
      <c r="H22" s="28">
        <f t="shared" si="0"/>
        <v>39.341761115954689</v>
      </c>
      <c r="I22" s="27">
        <f t="shared" si="3"/>
        <v>-30.149708195889357</v>
      </c>
      <c r="J22" s="28">
        <f t="shared" si="1"/>
        <v>2.7471331211523098</v>
      </c>
      <c r="K22" s="27">
        <f t="shared" si="2"/>
        <v>1.7491488720887234</v>
      </c>
      <c r="L22" s="18"/>
    </row>
    <row r="23" spans="1:14">
      <c r="A23" s="16"/>
      <c r="B23" s="11" t="s">
        <v>6</v>
      </c>
      <c r="C23" s="25">
        <v>4.4853333333333332</v>
      </c>
      <c r="D23" s="25">
        <v>5.008</v>
      </c>
      <c r="E23" s="25">
        <v>2.7366666666666668</v>
      </c>
      <c r="F23" s="25">
        <v>4.3389999999999995</v>
      </c>
      <c r="G23" s="26">
        <v>3.4006666666666665</v>
      </c>
      <c r="H23" s="28">
        <f t="shared" si="0"/>
        <v>-21.625566566797261</v>
      </c>
      <c r="I23" s="27">
        <f t="shared" si="3"/>
        <v>58.550548112058443</v>
      </c>
      <c r="J23" s="28">
        <f t="shared" si="1"/>
        <v>1.4612989260126106</v>
      </c>
      <c r="K23" s="27">
        <f t="shared" si="2"/>
        <v>1.6542190401030883</v>
      </c>
      <c r="L23" s="18"/>
    </row>
    <row r="24" spans="1:14">
      <c r="A24" s="16"/>
      <c r="B24" s="11" t="s">
        <v>23</v>
      </c>
      <c r="C24" s="25">
        <v>2.7949999999999999</v>
      </c>
      <c r="D24" s="25">
        <v>2.4163333333333332</v>
      </c>
      <c r="E24" s="25">
        <v>3.1126666666666671</v>
      </c>
      <c r="F24" s="25">
        <v>3.886333333333333</v>
      </c>
      <c r="G24" s="26">
        <v>3.0436666666666667</v>
      </c>
      <c r="H24" s="28">
        <f t="shared" si="0"/>
        <v>-21.682820138948443</v>
      </c>
      <c r="I24" s="27">
        <f t="shared" si="3"/>
        <v>24.855429428143051</v>
      </c>
      <c r="J24" s="28">
        <f t="shared" si="1"/>
        <v>1.3078926184494362</v>
      </c>
      <c r="K24" s="27">
        <f t="shared" si="2"/>
        <v>1.481642451299217</v>
      </c>
      <c r="L24" s="18"/>
    </row>
    <row r="25" spans="1:14">
      <c r="A25" s="16"/>
      <c r="B25" s="11" t="s">
        <v>11</v>
      </c>
      <c r="C25" s="25">
        <v>1.6203333333333336</v>
      </c>
      <c r="D25" s="25">
        <v>2.1816666666666666</v>
      </c>
      <c r="E25" s="25">
        <v>1.6353333333333335</v>
      </c>
      <c r="F25" s="25">
        <v>2.6376666666666666</v>
      </c>
      <c r="G25" s="26">
        <v>2.3679999999999999</v>
      </c>
      <c r="H25" s="28">
        <f t="shared" si="0"/>
        <v>-10.223682547706304</v>
      </c>
      <c r="I25" s="27">
        <f t="shared" si="3"/>
        <v>61.292295148797372</v>
      </c>
      <c r="J25" s="28">
        <f t="shared" si="1"/>
        <v>1.0175522025478911</v>
      </c>
      <c r="K25" s="27">
        <f t="shared" si="2"/>
        <v>1.0055953955854453</v>
      </c>
      <c r="L25" s="18"/>
    </row>
    <row r="26" spans="1:14">
      <c r="A26" s="16"/>
      <c r="B26" s="11" t="s">
        <v>20</v>
      </c>
      <c r="C26" s="25">
        <v>1.0233333333333332</v>
      </c>
      <c r="D26" s="25">
        <v>0.81566666666666654</v>
      </c>
      <c r="E26" s="25">
        <v>1.2569999999999999</v>
      </c>
      <c r="F26" s="25">
        <v>1.4446666666666665</v>
      </c>
      <c r="G26" s="26">
        <v>1.5679999999999998</v>
      </c>
      <c r="H26" s="28">
        <f t="shared" si="0"/>
        <v>8.5371481310567496</v>
      </c>
      <c r="I26" s="27">
        <f t="shared" si="3"/>
        <v>14.929726862901083</v>
      </c>
      <c r="J26" s="28">
        <f t="shared" si="1"/>
        <v>0.67378456655198193</v>
      </c>
      <c r="K26" s="27">
        <f t="shared" si="2"/>
        <v>0.55077093952575751</v>
      </c>
      <c r="L26" s="18"/>
    </row>
    <row r="27" spans="1:14">
      <c r="A27" s="16"/>
      <c r="B27" s="11" t="s">
        <v>9</v>
      </c>
      <c r="C27" s="25">
        <v>1.0343333333333333</v>
      </c>
      <c r="D27" s="25">
        <v>1.1159999999999999</v>
      </c>
      <c r="E27" s="25">
        <v>0.81166666666666665</v>
      </c>
      <c r="F27" s="25">
        <v>1.3173333333333332</v>
      </c>
      <c r="G27" s="26">
        <v>1.4783333333333335</v>
      </c>
      <c r="H27" s="28">
        <f t="shared" si="0"/>
        <v>12.221659919028349</v>
      </c>
      <c r="I27" s="27">
        <f t="shared" si="3"/>
        <v>62.299794661190958</v>
      </c>
      <c r="J27" s="28">
        <f t="shared" si="1"/>
        <v>0.63525394401744051</v>
      </c>
      <c r="K27" s="27">
        <f t="shared" si="2"/>
        <v>0.50222583133497778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144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9.3819999999999997</v>
      </c>
      <c r="D13" s="26">
        <v>11.716333333333333</v>
      </c>
      <c r="E13" s="26">
        <v>10.617333333333333</v>
      </c>
      <c r="F13" s="26">
        <v>9.352666666666666</v>
      </c>
      <c r="G13" s="26">
        <v>8.625</v>
      </c>
      <c r="H13" s="28">
        <f t="shared" ref="H13:H17" si="0">IF(OR(OR(G13=0,F13=0),G13=""),"",(G13/F13-1)*100)</f>
        <v>-7.7803122104212585</v>
      </c>
      <c r="I13" s="27">
        <f>IF(OR(OR(G13=0,F13=0),F13=""),"",(F13/E13-1)*100)</f>
        <v>-11.91133994725606</v>
      </c>
      <c r="J13" s="28">
        <f t="shared" ref="J13:J17" si="1">IF(G13=0,"",G13/$G$13*100)</f>
        <v>100</v>
      </c>
      <c r="K13" s="27">
        <f t="shared" ref="K13:K1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5.4856666666666669</v>
      </c>
      <c r="D14" s="25">
        <f>D13-SUM(D15:D27)</f>
        <v>5.3476666666666661</v>
      </c>
      <c r="E14" s="25">
        <f>E13-SUM(E15:E27)</f>
        <v>6.9683333333333337</v>
      </c>
      <c r="F14" s="25">
        <f>F13-SUM(F15:F27)</f>
        <v>3.9793333333333329</v>
      </c>
      <c r="G14" s="26">
        <f>G13-SUM(G15:G27)</f>
        <v>4.3976666666666677</v>
      </c>
      <c r="H14" s="28">
        <f t="shared" si="0"/>
        <v>10.512648684871873</v>
      </c>
      <c r="I14" s="27">
        <f>IF(OR(OR(G14=0,F14=0),F14=""),"",(F14/E14-1)*100)</f>
        <v>-42.894044486964859</v>
      </c>
      <c r="J14" s="28">
        <f t="shared" si="1"/>
        <v>50.98743961352659</v>
      </c>
      <c r="K14" s="27">
        <f t="shared" si="2"/>
        <v>42.547580012830565</v>
      </c>
      <c r="L14" s="18"/>
    </row>
    <row r="15" spans="1:15">
      <c r="A15" s="16"/>
      <c r="B15" s="11" t="s">
        <v>27</v>
      </c>
      <c r="C15" s="25">
        <v>1.8513333333333335</v>
      </c>
      <c r="D15" s="25">
        <v>0.35166666666666663</v>
      </c>
      <c r="E15" s="25">
        <v>0.68266666666666664</v>
      </c>
      <c r="F15" s="25">
        <v>0.39333333333333337</v>
      </c>
      <c r="G15" s="26">
        <v>1.0153333333333332</v>
      </c>
      <c r="H15" s="28">
        <f t="shared" si="0"/>
        <v>158.13559322033893</v>
      </c>
      <c r="I15" s="27">
        <f>IF(OR(OR(G15=0,F15=0),F15=""),"",(F15/E15-1)*100)</f>
        <v>-42.382812499999986</v>
      </c>
      <c r="J15" s="28">
        <f t="shared" si="1"/>
        <v>11.771980676328502</v>
      </c>
      <c r="K15" s="27">
        <f t="shared" si="2"/>
        <v>4.205574167795282</v>
      </c>
      <c r="L15" s="18"/>
      <c r="N15" s="23" t="s">
        <v>5</v>
      </c>
      <c r="O15" s="34">
        <v>0</v>
      </c>
    </row>
    <row r="16" spans="1:15">
      <c r="A16" s="16"/>
      <c r="B16" s="11" t="s">
        <v>26</v>
      </c>
      <c r="C16" s="25">
        <v>0.35200000000000004</v>
      </c>
      <c r="D16" s="25">
        <v>0.21433333333333335</v>
      </c>
      <c r="E16" s="25">
        <v>0</v>
      </c>
      <c r="F16" s="25">
        <v>0.61066666666666669</v>
      </c>
      <c r="G16" s="26">
        <v>0.56866666666666665</v>
      </c>
      <c r="H16" s="28">
        <f t="shared" si="0"/>
        <v>-6.8777292576419296</v>
      </c>
      <c r="I16" s="27"/>
      <c r="J16" s="28">
        <f t="shared" si="1"/>
        <v>6.5932367149758448</v>
      </c>
      <c r="K16" s="27">
        <f t="shared" si="2"/>
        <v>6.5293320977974201</v>
      </c>
      <c r="L16" s="18"/>
      <c r="N16" s="23" t="s">
        <v>40</v>
      </c>
      <c r="O16" s="34">
        <f>100-O15</f>
        <v>100</v>
      </c>
    </row>
    <row r="17" spans="1:14">
      <c r="A17" s="16"/>
      <c r="B17" s="11" t="s">
        <v>21</v>
      </c>
      <c r="C17" s="25">
        <v>0.15233333333333335</v>
      </c>
      <c r="D17" s="25">
        <v>0.24266666666666667</v>
      </c>
      <c r="E17" s="25">
        <v>0.13933333333333334</v>
      </c>
      <c r="F17" s="25">
        <v>0.14766666666666667</v>
      </c>
      <c r="G17" s="26">
        <v>0.51700000000000002</v>
      </c>
      <c r="H17" s="28">
        <f t="shared" si="0"/>
        <v>250.11286681715578</v>
      </c>
      <c r="I17" s="27">
        <f t="shared" ref="I17" si="3">IF(OR(OR(G17=0,F17=0),F17=""),"",(F17/E17-1)*100)</f>
        <v>5.9808612440191311</v>
      </c>
      <c r="J17" s="28">
        <f t="shared" si="1"/>
        <v>5.994202898550725</v>
      </c>
      <c r="K17" s="27">
        <f t="shared" si="2"/>
        <v>1.5788723358756862</v>
      </c>
      <c r="L17" s="18"/>
    </row>
    <row r="18" spans="1:14">
      <c r="A18" s="16"/>
      <c r="B18" s="11" t="s">
        <v>24</v>
      </c>
      <c r="C18" s="25">
        <v>0.27933333333333332</v>
      </c>
      <c r="D18" s="25">
        <v>0.29766666666666669</v>
      </c>
      <c r="E18" s="25">
        <v>0.17866666666666667</v>
      </c>
      <c r="F18" s="25">
        <v>0</v>
      </c>
      <c r="G18" s="26">
        <v>0.48599999999999999</v>
      </c>
      <c r="H18" s="28" t="str">
        <f t="shared" ref="H18:H27" si="4">IF(OR(OR(G18=0,F18=0),G18=""),"",(G18/F18-1)*100)</f>
        <v/>
      </c>
      <c r="I18" s="27" t="str">
        <f t="shared" ref="I18:I27" si="5">IF(OR(OR(G18=0,F18=0),F18=""),"",(F18/E18-1)*100)</f>
        <v/>
      </c>
      <c r="J18" s="28">
        <f t="shared" ref="J18:J27" si="6">IF(G18=0,"",G18/$G$13*100)</f>
        <v>5.6347826086956525</v>
      </c>
      <c r="K18" s="27" t="str">
        <f t="shared" ref="K18:K27" si="7">IF(F18=0,"",F18/$F$13*100)</f>
        <v/>
      </c>
      <c r="L18" s="18"/>
    </row>
    <row r="19" spans="1:14">
      <c r="A19" s="16"/>
      <c r="B19" s="11" t="s">
        <v>25</v>
      </c>
      <c r="C19" s="25">
        <v>0</v>
      </c>
      <c r="D19" s="25">
        <v>0.62066666666666659</v>
      </c>
      <c r="E19" s="25">
        <v>0.59866666666666657</v>
      </c>
      <c r="F19" s="25">
        <v>0.751</v>
      </c>
      <c r="G19" s="26">
        <v>0.35766666666666663</v>
      </c>
      <c r="H19" s="28">
        <f t="shared" si="4"/>
        <v>-52.374611628939192</v>
      </c>
      <c r="I19" s="27">
        <f t="shared" si="5"/>
        <v>25.445434298440993</v>
      </c>
      <c r="J19" s="28">
        <f t="shared" si="6"/>
        <v>4.1468599033816425</v>
      </c>
      <c r="K19" s="27">
        <f t="shared" si="7"/>
        <v>8.0297954237650586</v>
      </c>
      <c r="L19" s="18"/>
    </row>
    <row r="20" spans="1:14">
      <c r="A20" s="16"/>
      <c r="B20" s="11" t="s">
        <v>8</v>
      </c>
      <c r="C20" s="25">
        <v>0.39666666666666667</v>
      </c>
      <c r="D20" s="25">
        <v>0.29366666666666669</v>
      </c>
      <c r="E20" s="25">
        <v>0.67533333333333323</v>
      </c>
      <c r="F20" s="25">
        <v>0.16666666666666666</v>
      </c>
      <c r="G20" s="26">
        <v>0.34833333333333333</v>
      </c>
      <c r="H20" s="28">
        <f t="shared" si="4"/>
        <v>109.00000000000003</v>
      </c>
      <c r="I20" s="27">
        <f t="shared" si="5"/>
        <v>-75.320829220138194</v>
      </c>
      <c r="J20" s="28">
        <f t="shared" si="6"/>
        <v>4.0386473429951693</v>
      </c>
      <c r="K20" s="27">
        <f t="shared" si="7"/>
        <v>1.7820229524556277</v>
      </c>
      <c r="L20" s="18"/>
    </row>
    <row r="21" spans="1:14">
      <c r="A21" s="16"/>
      <c r="B21" s="11" t="s">
        <v>6</v>
      </c>
      <c r="C21" s="25">
        <v>0.29566666666666669</v>
      </c>
      <c r="D21" s="25">
        <v>0.82900000000000007</v>
      </c>
      <c r="E21" s="25">
        <v>0.36133333333333334</v>
      </c>
      <c r="F21" s="25">
        <v>0</v>
      </c>
      <c r="G21" s="26">
        <v>0.23766666666666669</v>
      </c>
      <c r="H21" s="28" t="str">
        <f t="shared" si="4"/>
        <v/>
      </c>
      <c r="I21" s="27" t="str">
        <f t="shared" si="5"/>
        <v/>
      </c>
      <c r="J21" s="28">
        <f t="shared" si="6"/>
        <v>2.755555555555556</v>
      </c>
      <c r="K21" s="27" t="str">
        <f t="shared" si="7"/>
        <v/>
      </c>
      <c r="L21" s="18"/>
    </row>
    <row r="22" spans="1:14">
      <c r="A22" s="16"/>
      <c r="B22" s="11" t="s">
        <v>22</v>
      </c>
      <c r="C22" s="25">
        <v>0.217</v>
      </c>
      <c r="D22" s="25">
        <v>0</v>
      </c>
      <c r="E22" s="25">
        <v>0</v>
      </c>
      <c r="F22" s="25">
        <v>0.32800000000000001</v>
      </c>
      <c r="G22" s="26">
        <v>0.22133333333333335</v>
      </c>
      <c r="H22" s="28">
        <f t="shared" si="4"/>
        <v>-32.520325203252028</v>
      </c>
      <c r="I22" s="27"/>
      <c r="J22" s="28">
        <f t="shared" si="6"/>
        <v>2.5661835748792274</v>
      </c>
      <c r="K22" s="27">
        <f t="shared" si="7"/>
        <v>3.5070211704326755</v>
      </c>
      <c r="L22" s="18"/>
    </row>
    <row r="23" spans="1:14">
      <c r="A23" s="16"/>
      <c r="B23" s="11" t="s">
        <v>11</v>
      </c>
      <c r="C23" s="25">
        <v>8.0666666666666664E-2</v>
      </c>
      <c r="D23" s="25">
        <v>8.0333333333333326E-2</v>
      </c>
      <c r="E23" s="25">
        <v>0.21533333333333335</v>
      </c>
      <c r="F23" s="25">
        <v>0.17333333333333334</v>
      </c>
      <c r="G23" s="26">
        <v>0.20166666666666666</v>
      </c>
      <c r="H23" s="28">
        <f t="shared" si="4"/>
        <v>16.346153846153832</v>
      </c>
      <c r="I23" s="27">
        <f t="shared" si="5"/>
        <v>-19.504643962848299</v>
      </c>
      <c r="J23" s="28">
        <f t="shared" si="6"/>
        <v>2.3381642512077296</v>
      </c>
      <c r="K23" s="27">
        <f t="shared" si="7"/>
        <v>1.8533038705538529</v>
      </c>
      <c r="L23" s="18"/>
    </row>
    <row r="24" spans="1:14">
      <c r="A24" s="16"/>
      <c r="B24" s="11" t="s">
        <v>23</v>
      </c>
      <c r="C24" s="25">
        <v>0.12766666666666668</v>
      </c>
      <c r="D24" s="25">
        <v>0.12</v>
      </c>
      <c r="E24" s="25">
        <v>0.19966666666666666</v>
      </c>
      <c r="F24" s="25">
        <v>0.31900000000000001</v>
      </c>
      <c r="G24" s="26">
        <v>0.16233333333333333</v>
      </c>
      <c r="H24" s="28">
        <f t="shared" si="4"/>
        <v>-49.11180773249739</v>
      </c>
      <c r="I24" s="27">
        <f t="shared" si="5"/>
        <v>59.766277128547586</v>
      </c>
      <c r="J24" s="28">
        <f t="shared" si="6"/>
        <v>1.8821256038647345</v>
      </c>
      <c r="K24" s="27">
        <f t="shared" si="7"/>
        <v>3.4107919310000714</v>
      </c>
      <c r="L24" s="18"/>
    </row>
    <row r="25" spans="1:14">
      <c r="A25" s="16"/>
      <c r="B25" s="11" t="s">
        <v>20</v>
      </c>
      <c r="C25" s="25">
        <v>9.799999999999999E-2</v>
      </c>
      <c r="D25" s="25">
        <v>6.6333333333333341E-2</v>
      </c>
      <c r="E25" s="25">
        <v>0.10033333333333333</v>
      </c>
      <c r="F25" s="25">
        <v>5.2666666666666667E-2</v>
      </c>
      <c r="G25" s="26">
        <v>0.06</v>
      </c>
      <c r="H25" s="28">
        <f t="shared" si="4"/>
        <v>13.924050632911378</v>
      </c>
      <c r="I25" s="27">
        <f t="shared" si="5"/>
        <v>-47.50830564784053</v>
      </c>
      <c r="J25" s="28">
        <f t="shared" si="6"/>
        <v>0.69565217391304346</v>
      </c>
      <c r="K25" s="27">
        <f t="shared" si="7"/>
        <v>0.56311925297597842</v>
      </c>
      <c r="L25" s="18"/>
    </row>
    <row r="26" spans="1:14" s="23" customFormat="1">
      <c r="A26" s="16"/>
      <c r="B26" s="11" t="s">
        <v>9</v>
      </c>
      <c r="C26" s="25">
        <v>4.5666666666666668E-2</v>
      </c>
      <c r="D26" s="25">
        <v>0.12333333333333334</v>
      </c>
      <c r="E26" s="25">
        <v>4.1666666666666664E-2</v>
      </c>
      <c r="F26" s="25">
        <v>0.20199999999999999</v>
      </c>
      <c r="G26" s="26">
        <v>5.1333333333333335E-2</v>
      </c>
      <c r="H26" s="28">
        <f t="shared" si="4"/>
        <v>-74.587458745874585</v>
      </c>
      <c r="I26" s="27">
        <f t="shared" si="5"/>
        <v>384.8</v>
      </c>
      <c r="J26" s="28">
        <f t="shared" si="6"/>
        <v>0.59516908212560393</v>
      </c>
      <c r="K26" s="27">
        <f t="shared" si="7"/>
        <v>2.1598118183762205</v>
      </c>
      <c r="L26" s="18"/>
      <c r="M26" s="9"/>
    </row>
    <row r="27" spans="1:14" s="23" customFormat="1">
      <c r="A27" s="16"/>
      <c r="B27" s="12" t="s">
        <v>5</v>
      </c>
      <c r="C27" s="109">
        <v>0</v>
      </c>
      <c r="D27" s="109">
        <v>3.129</v>
      </c>
      <c r="E27" s="109">
        <v>0.45600000000000002</v>
      </c>
      <c r="F27" s="109">
        <v>2.2290000000000001</v>
      </c>
      <c r="G27" s="109">
        <v>0</v>
      </c>
      <c r="H27" s="50" t="str">
        <f t="shared" si="4"/>
        <v/>
      </c>
      <c r="I27" s="36" t="str">
        <f t="shared" si="5"/>
        <v/>
      </c>
      <c r="J27" s="50" t="str">
        <f t="shared" si="6"/>
        <v/>
      </c>
      <c r="K27" s="36">
        <f t="shared" si="7"/>
        <v>23.832774966141567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143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175.86733333333333</v>
      </c>
      <c r="D13" s="26">
        <v>164.37</v>
      </c>
      <c r="E13" s="26">
        <v>184.77966666666669</v>
      </c>
      <c r="F13" s="26">
        <v>196.524</v>
      </c>
      <c r="G13" s="26">
        <v>196.75099999999998</v>
      </c>
      <c r="H13" s="28">
        <f t="shared" ref="H13:H27" si="0">IF(OR(OR(G13=0,F13=0),G13=""),"",(G13/F13-1)*100)</f>
        <v>0.11550752070992321</v>
      </c>
      <c r="I13" s="27">
        <f>IF(OR(OR(G13=0,F13=0),F13=""),"",(F13/E13-1)*100)</f>
        <v>6.3558580579753388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83.678333333333342</v>
      </c>
      <c r="D14" s="25">
        <f>D13-SUM(D15:D27)</f>
        <v>74.251000000000019</v>
      </c>
      <c r="E14" s="25">
        <f>E13-SUM(E15:E27)</f>
        <v>89.6786666666667</v>
      </c>
      <c r="F14" s="25">
        <f>F13-SUM(F15:F27)</f>
        <v>83.703333333333319</v>
      </c>
      <c r="G14" s="26">
        <f>G13-SUM(G15:G27)</f>
        <v>89.603333333333296</v>
      </c>
      <c r="H14" s="28">
        <f t="shared" si="0"/>
        <v>7.0487037553263354</v>
      </c>
      <c r="I14" s="27">
        <f>IF(OR(OR(G14=0,F14=0),F14=""),"",(F14/E14-1)*100)</f>
        <v>-6.6630488113115449</v>
      </c>
      <c r="J14" s="28">
        <f t="shared" si="1"/>
        <v>45.54148814152574</v>
      </c>
      <c r="K14" s="27">
        <f t="shared" si="2"/>
        <v>42.591914134321165</v>
      </c>
      <c r="L14" s="18"/>
    </row>
    <row r="15" spans="1:15">
      <c r="A15" s="16"/>
      <c r="B15" s="11" t="s">
        <v>25</v>
      </c>
      <c r="C15" s="25">
        <v>21.199000000000002</v>
      </c>
      <c r="D15" s="25">
        <v>17.414666666666669</v>
      </c>
      <c r="E15" s="25">
        <v>24.724</v>
      </c>
      <c r="F15" s="25">
        <v>24.641666666666666</v>
      </c>
      <c r="G15" s="26">
        <v>23.164999999999999</v>
      </c>
      <c r="H15" s="28">
        <f t="shared" si="0"/>
        <v>-5.9925600270544503</v>
      </c>
      <c r="I15" s="27">
        <f t="shared" ref="I15:I27" si="3">IF(OR(OR(G15=0,F15=0),F15=""),"",(F15/E15-1)*100)</f>
        <v>-0.33300976109583713</v>
      </c>
      <c r="J15" s="28">
        <f t="shared" si="1"/>
        <v>11.773764809327526</v>
      </c>
      <c r="K15" s="27">
        <f t="shared" si="2"/>
        <v>12.538756928755095</v>
      </c>
      <c r="L15" s="18"/>
      <c r="N15" s="23" t="s">
        <v>5</v>
      </c>
      <c r="O15" s="34">
        <f>J16</f>
        <v>10.631881582982214</v>
      </c>
    </row>
    <row r="16" spans="1:15">
      <c r="A16" s="16"/>
      <c r="B16" s="12" t="s">
        <v>5</v>
      </c>
      <c r="C16" s="109">
        <v>25.340666666666667</v>
      </c>
      <c r="D16" s="109">
        <v>31.888000000000002</v>
      </c>
      <c r="E16" s="109">
        <v>23.994666666666664</v>
      </c>
      <c r="F16" s="109">
        <v>24.600333333333335</v>
      </c>
      <c r="G16" s="109">
        <v>20.918333333333333</v>
      </c>
      <c r="H16" s="50">
        <f t="shared" si="0"/>
        <v>-14.967276866167134</v>
      </c>
      <c r="I16" s="36">
        <f t="shared" si="3"/>
        <v>2.5241720382307431</v>
      </c>
      <c r="J16" s="50">
        <f t="shared" si="1"/>
        <v>10.631881582982214</v>
      </c>
      <c r="K16" s="36">
        <f t="shared" si="2"/>
        <v>12.517724722340953</v>
      </c>
      <c r="L16" s="18"/>
      <c r="N16" s="23" t="s">
        <v>40</v>
      </c>
      <c r="O16" s="34">
        <f>100-O15</f>
        <v>89.368118417017783</v>
      </c>
    </row>
    <row r="17" spans="1:14">
      <c r="A17" s="16"/>
      <c r="B17" s="11" t="s">
        <v>26</v>
      </c>
      <c r="C17" s="25">
        <v>13.108666666666666</v>
      </c>
      <c r="D17" s="25">
        <v>11.052</v>
      </c>
      <c r="E17" s="25">
        <v>18.751000000000001</v>
      </c>
      <c r="F17" s="25">
        <v>22.876333333333335</v>
      </c>
      <c r="G17" s="26">
        <v>20.774999999999999</v>
      </c>
      <c r="H17" s="28">
        <f t="shared" si="0"/>
        <v>-9.1856212388349068</v>
      </c>
      <c r="I17" s="27">
        <f t="shared" si="3"/>
        <v>22.000604412209125</v>
      </c>
      <c r="J17" s="28">
        <f t="shared" si="1"/>
        <v>10.559031466167898</v>
      </c>
      <c r="K17" s="27">
        <f t="shared" si="2"/>
        <v>11.640478177389699</v>
      </c>
      <c r="L17" s="18"/>
    </row>
    <row r="18" spans="1:14">
      <c r="A18" s="16"/>
      <c r="B18" s="11" t="s">
        <v>24</v>
      </c>
      <c r="C18" s="25">
        <v>3.5426666666666669</v>
      </c>
      <c r="D18" s="25">
        <v>5.0869999999999997</v>
      </c>
      <c r="E18" s="25">
        <v>4.0380000000000003</v>
      </c>
      <c r="F18" s="25">
        <v>9.0269999999999992</v>
      </c>
      <c r="G18" s="26">
        <v>8.1660000000000004</v>
      </c>
      <c r="H18" s="28">
        <f t="shared" si="0"/>
        <v>-9.5380525091392379</v>
      </c>
      <c r="I18" s="27">
        <f t="shared" si="3"/>
        <v>123.55126300148585</v>
      </c>
      <c r="J18" s="28">
        <f t="shared" si="1"/>
        <v>4.1504236319002201</v>
      </c>
      <c r="K18" s="27">
        <f t="shared" si="2"/>
        <v>4.5933321121084436</v>
      </c>
      <c r="L18" s="18"/>
    </row>
    <row r="19" spans="1:14">
      <c r="A19" s="16"/>
      <c r="B19" s="11" t="s">
        <v>22</v>
      </c>
      <c r="C19" s="25">
        <v>2.6773333333333333</v>
      </c>
      <c r="D19" s="25">
        <v>2.9406666666666665</v>
      </c>
      <c r="E19" s="25">
        <v>2.9870000000000001</v>
      </c>
      <c r="F19" s="25">
        <v>4.8133333333333335</v>
      </c>
      <c r="G19" s="26">
        <v>5.998333333333334</v>
      </c>
      <c r="H19" s="28">
        <f t="shared" si="0"/>
        <v>24.619113573407205</v>
      </c>
      <c r="I19" s="27">
        <f t="shared" si="3"/>
        <v>61.142729606070745</v>
      </c>
      <c r="J19" s="28">
        <f t="shared" si="1"/>
        <v>3.0486926792409363</v>
      </c>
      <c r="K19" s="27">
        <f t="shared" si="2"/>
        <v>2.4492343598406978</v>
      </c>
      <c r="L19" s="18"/>
    </row>
    <row r="20" spans="1:14">
      <c r="A20" s="16"/>
      <c r="B20" s="11" t="s">
        <v>8</v>
      </c>
      <c r="C20" s="25">
        <v>4.307666666666667</v>
      </c>
      <c r="D20" s="25">
        <v>3.1886666666666663</v>
      </c>
      <c r="E20" s="25">
        <v>4.0726666666666667</v>
      </c>
      <c r="F20" s="25">
        <v>3.1703333333333332</v>
      </c>
      <c r="G20" s="26">
        <v>5.5883333333333338</v>
      </c>
      <c r="H20" s="28">
        <f t="shared" si="0"/>
        <v>76.269582588581656</v>
      </c>
      <c r="I20" s="27">
        <f t="shared" si="3"/>
        <v>-22.155835652316259</v>
      </c>
      <c r="J20" s="28">
        <f t="shared" si="1"/>
        <v>2.8403074613767321</v>
      </c>
      <c r="K20" s="27">
        <f t="shared" si="2"/>
        <v>1.6132041548784541</v>
      </c>
      <c r="L20" s="18"/>
    </row>
    <row r="21" spans="1:14">
      <c r="A21" s="16"/>
      <c r="B21" s="11" t="s">
        <v>23</v>
      </c>
      <c r="C21" s="25">
        <v>2.547333333333333</v>
      </c>
      <c r="D21" s="25">
        <v>2.5099999999999998</v>
      </c>
      <c r="E21" s="25">
        <v>3.2029999999999998</v>
      </c>
      <c r="F21" s="25">
        <v>4.415</v>
      </c>
      <c r="G21" s="26">
        <v>4.41</v>
      </c>
      <c r="H21" s="28">
        <f t="shared" si="0"/>
        <v>-0.11325028312570984</v>
      </c>
      <c r="I21" s="27">
        <f t="shared" si="3"/>
        <v>37.839525444895415</v>
      </c>
      <c r="J21" s="28">
        <f t="shared" si="1"/>
        <v>2.2414117336125363</v>
      </c>
      <c r="K21" s="27">
        <f t="shared" si="2"/>
        <v>2.2465449512527731</v>
      </c>
      <c r="L21" s="18"/>
    </row>
    <row r="22" spans="1:14">
      <c r="A22" s="16"/>
      <c r="B22" s="11" t="s">
        <v>21</v>
      </c>
      <c r="C22" s="25">
        <v>5.2393333333333336</v>
      </c>
      <c r="D22" s="25">
        <v>4.1003333333333334</v>
      </c>
      <c r="E22" s="25">
        <v>3.0863333333333336</v>
      </c>
      <c r="F22" s="25">
        <v>2.9593333333333334</v>
      </c>
      <c r="G22" s="26">
        <v>3.9843333333333333</v>
      </c>
      <c r="H22" s="28">
        <f t="shared" si="0"/>
        <v>34.636179319666581</v>
      </c>
      <c r="I22" s="27">
        <f t="shared" si="3"/>
        <v>-4.1149152176261028</v>
      </c>
      <c r="J22" s="28">
        <f t="shared" si="1"/>
        <v>2.0250638285616507</v>
      </c>
      <c r="K22" s="27">
        <f t="shared" si="2"/>
        <v>1.5058381334256037</v>
      </c>
      <c r="L22" s="18"/>
    </row>
    <row r="23" spans="1:14">
      <c r="A23" s="16"/>
      <c r="B23" s="11" t="s">
        <v>27</v>
      </c>
      <c r="C23" s="25">
        <v>5.7093333333333334</v>
      </c>
      <c r="D23" s="25">
        <v>4.585</v>
      </c>
      <c r="E23" s="25">
        <v>3.6126666666666662</v>
      </c>
      <c r="F23" s="25">
        <v>2.0743333333333331</v>
      </c>
      <c r="G23" s="26">
        <v>3.9060000000000006</v>
      </c>
      <c r="H23" s="28">
        <f t="shared" si="0"/>
        <v>88.301462317210394</v>
      </c>
      <c r="I23" s="27">
        <f t="shared" si="3"/>
        <v>-42.58165713231223</v>
      </c>
      <c r="J23" s="28">
        <f t="shared" si="1"/>
        <v>1.9852503926282465</v>
      </c>
      <c r="K23" s="27">
        <f t="shared" si="2"/>
        <v>1.0555114557679128</v>
      </c>
      <c r="L23" s="18"/>
    </row>
    <row r="24" spans="1:14">
      <c r="A24" s="16"/>
      <c r="B24" s="11" t="s">
        <v>6</v>
      </c>
      <c r="C24" s="25">
        <v>2.57</v>
      </c>
      <c r="D24" s="25">
        <v>1.7169999999999999</v>
      </c>
      <c r="E24" s="25">
        <v>0.72900000000000009</v>
      </c>
      <c r="F24" s="25">
        <v>5.2266666666666666</v>
      </c>
      <c r="G24" s="26">
        <v>3.597666666666667</v>
      </c>
      <c r="H24" s="28">
        <f t="shared" si="0"/>
        <v>-31.167091836734684</v>
      </c>
      <c r="I24" s="27">
        <f t="shared" si="3"/>
        <v>616.96387745770448</v>
      </c>
      <c r="J24" s="28">
        <f t="shared" si="1"/>
        <v>1.8285379320393123</v>
      </c>
      <c r="K24" s="27">
        <f t="shared" si="2"/>
        <v>2.659556423982143</v>
      </c>
      <c r="L24" s="18"/>
    </row>
    <row r="25" spans="1:14">
      <c r="A25" s="16"/>
      <c r="B25" s="11" t="s">
        <v>11</v>
      </c>
      <c r="C25" s="25">
        <v>2.6446666666666663</v>
      </c>
      <c r="D25" s="25">
        <v>1.9103333333333332</v>
      </c>
      <c r="E25" s="25">
        <v>2.2669999999999999</v>
      </c>
      <c r="F25" s="25">
        <v>3.5129999999999999</v>
      </c>
      <c r="G25" s="26">
        <v>2.5310000000000001</v>
      </c>
      <c r="H25" s="28">
        <f t="shared" si="0"/>
        <v>-27.953316253914029</v>
      </c>
      <c r="I25" s="27">
        <f t="shared" si="3"/>
        <v>54.96250551389501</v>
      </c>
      <c r="J25" s="28">
        <f t="shared" si="1"/>
        <v>1.286397527839757</v>
      </c>
      <c r="K25" s="27">
        <f t="shared" si="2"/>
        <v>1.7875679306344265</v>
      </c>
      <c r="L25" s="18"/>
    </row>
    <row r="26" spans="1:14">
      <c r="A26" s="16"/>
      <c r="B26" s="11" t="s">
        <v>20</v>
      </c>
      <c r="C26" s="25">
        <v>1.95</v>
      </c>
      <c r="D26" s="25">
        <v>1.94</v>
      </c>
      <c r="E26" s="25">
        <v>2.2010000000000001</v>
      </c>
      <c r="F26" s="25">
        <v>2.9529999999999998</v>
      </c>
      <c r="G26" s="26">
        <v>2.23</v>
      </c>
      <c r="H26" s="28">
        <f t="shared" si="0"/>
        <v>-24.483576024381982</v>
      </c>
      <c r="I26" s="27">
        <f t="shared" si="3"/>
        <v>34.166288050885953</v>
      </c>
      <c r="J26" s="28">
        <f t="shared" si="1"/>
        <v>1.1334122825296951</v>
      </c>
      <c r="K26" s="27">
        <f t="shared" si="2"/>
        <v>1.5026154566363394</v>
      </c>
      <c r="L26" s="18"/>
    </row>
    <row r="27" spans="1:14">
      <c r="A27" s="16"/>
      <c r="B27" s="11" t="s">
        <v>9</v>
      </c>
      <c r="C27" s="25">
        <v>1.3523333333333334</v>
      </c>
      <c r="D27" s="25">
        <v>1.7853333333333332</v>
      </c>
      <c r="E27" s="25">
        <v>1.4346666666666665</v>
      </c>
      <c r="F27" s="25">
        <v>2.5503333333333331</v>
      </c>
      <c r="G27" s="26">
        <v>1.8776666666666666</v>
      </c>
      <c r="H27" s="28">
        <f t="shared" si="0"/>
        <v>-26.375637171611555</v>
      </c>
      <c r="I27" s="27">
        <f t="shared" si="3"/>
        <v>77.764869888475843</v>
      </c>
      <c r="J27" s="28">
        <f t="shared" si="1"/>
        <v>0.9543365302675294</v>
      </c>
      <c r="K27" s="27">
        <f t="shared" si="2"/>
        <v>1.2977210586662866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142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445.54899999999998</v>
      </c>
      <c r="D13" s="26">
        <v>465.51866666666666</v>
      </c>
      <c r="E13" s="26">
        <v>439.13200000000006</v>
      </c>
      <c r="F13" s="26">
        <v>576.75900000000001</v>
      </c>
      <c r="G13" s="26">
        <v>550.45966666666664</v>
      </c>
      <c r="H13" s="28">
        <f t="shared" ref="H13:H27" si="0">IF(OR(OR(G13=0,F13=0),G13=""),"",(G13/F13-1)*100)</f>
        <v>-4.5598479318629366</v>
      </c>
      <c r="I13" s="27">
        <f>IF(OR(OR(G13=0,F13=0),F13=""),"",(F13/E13-1)*100)</f>
        <v>31.340690270806949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178.07233333333329</v>
      </c>
      <c r="D14" s="25">
        <f>D13-SUM(D15:D27)</f>
        <v>193.95966666666664</v>
      </c>
      <c r="E14" s="25">
        <f>E13-SUM(E15:E27)</f>
        <v>169.8300000000001</v>
      </c>
      <c r="F14" s="25">
        <f>F13-SUM(F15:F27)</f>
        <v>223.07166666666672</v>
      </c>
      <c r="G14" s="26">
        <f>G13-SUM(G15:G27)</f>
        <v>202.50133333333326</v>
      </c>
      <c r="H14" s="28">
        <f t="shared" si="0"/>
        <v>-9.221401193936229</v>
      </c>
      <c r="I14" s="27">
        <f>IF(OR(OR(G14=0,F14=0),F14=""),"",(F14/E14-1)*100)</f>
        <v>31.349977428408749</v>
      </c>
      <c r="J14" s="28">
        <f t="shared" si="1"/>
        <v>36.787678661288524</v>
      </c>
      <c r="K14" s="27">
        <f t="shared" si="2"/>
        <v>38.676755224741477</v>
      </c>
      <c r="L14" s="18"/>
    </row>
    <row r="15" spans="1:15">
      <c r="A15" s="16"/>
      <c r="B15" s="12" t="s">
        <v>5</v>
      </c>
      <c r="C15" s="109">
        <v>90.37833333333333</v>
      </c>
      <c r="D15" s="109">
        <v>100.40800000000002</v>
      </c>
      <c r="E15" s="109">
        <v>88.450333333333333</v>
      </c>
      <c r="F15" s="109">
        <v>121.81200000000001</v>
      </c>
      <c r="G15" s="109">
        <v>112.85033333333335</v>
      </c>
      <c r="H15" s="50">
        <f t="shared" si="0"/>
        <v>-7.3569653783425721</v>
      </c>
      <c r="I15" s="36">
        <f t="shared" ref="I15:I27" si="3">IF(OR(OR(G15=0,F15=0),F15=""),"",(F15/E15-1)*100)</f>
        <v>37.717966014825663</v>
      </c>
      <c r="J15" s="50">
        <f t="shared" si="1"/>
        <v>20.501108467529264</v>
      </c>
      <c r="K15" s="36">
        <f t="shared" si="2"/>
        <v>21.120086552615565</v>
      </c>
      <c r="L15" s="18"/>
      <c r="N15" s="23" t="s">
        <v>5</v>
      </c>
      <c r="O15" s="34">
        <f>J15</f>
        <v>20.501108467529264</v>
      </c>
    </row>
    <row r="16" spans="1:15">
      <c r="A16" s="16"/>
      <c r="B16" s="11" t="s">
        <v>25</v>
      </c>
      <c r="C16" s="55">
        <v>36.094333333333331</v>
      </c>
      <c r="D16" s="55">
        <v>47.291999999999994</v>
      </c>
      <c r="E16" s="55">
        <v>55.910666666666664</v>
      </c>
      <c r="F16" s="55">
        <v>67.926000000000002</v>
      </c>
      <c r="G16" s="56">
        <v>64.486000000000004</v>
      </c>
      <c r="H16" s="28">
        <f t="shared" si="0"/>
        <v>-5.0643347171922315</v>
      </c>
      <c r="I16" s="27">
        <f t="shared" si="3"/>
        <v>21.490234421577291</v>
      </c>
      <c r="J16" s="28">
        <f t="shared" si="1"/>
        <v>11.714936425859843</v>
      </c>
      <c r="K16" s="27">
        <f t="shared" si="2"/>
        <v>11.777189432674652</v>
      </c>
      <c r="L16" s="18"/>
      <c r="N16" s="23" t="s">
        <v>40</v>
      </c>
      <c r="O16" s="34">
        <f>100-O15</f>
        <v>79.498891532470736</v>
      </c>
    </row>
    <row r="17" spans="1:14">
      <c r="A17" s="16"/>
      <c r="B17" s="11" t="s">
        <v>26</v>
      </c>
      <c r="C17" s="25">
        <v>31.603333333333335</v>
      </c>
      <c r="D17" s="25">
        <v>33.512666666666661</v>
      </c>
      <c r="E17" s="25">
        <v>34.373999999999995</v>
      </c>
      <c r="F17" s="25">
        <v>47.641333333333328</v>
      </c>
      <c r="G17" s="26">
        <v>44.271999999999998</v>
      </c>
      <c r="H17" s="28">
        <f t="shared" si="0"/>
        <v>-7.0722901682012784</v>
      </c>
      <c r="I17" s="27">
        <f t="shared" si="3"/>
        <v>38.597001609743799</v>
      </c>
      <c r="J17" s="28">
        <f t="shared" si="1"/>
        <v>8.0427327706117122</v>
      </c>
      <c r="K17" s="27">
        <f t="shared" si="2"/>
        <v>8.2601803063902466</v>
      </c>
      <c r="L17" s="18"/>
    </row>
    <row r="18" spans="1:14">
      <c r="A18" s="16"/>
      <c r="B18" s="11" t="s">
        <v>27</v>
      </c>
      <c r="C18" s="25">
        <v>28.117333333333335</v>
      </c>
      <c r="D18" s="25">
        <v>21.421666666666667</v>
      </c>
      <c r="E18" s="25">
        <v>13.337666666666665</v>
      </c>
      <c r="F18" s="25">
        <v>19.507333333333335</v>
      </c>
      <c r="G18" s="26">
        <v>19.59</v>
      </c>
      <c r="H18" s="28">
        <f t="shared" si="0"/>
        <v>0.42377225658725148</v>
      </c>
      <c r="I18" s="27">
        <f t="shared" si="3"/>
        <v>46.257466323444916</v>
      </c>
      <c r="J18" s="28">
        <f t="shared" si="1"/>
        <v>3.55884385110868</v>
      </c>
      <c r="K18" s="27">
        <f t="shared" si="2"/>
        <v>3.3822330181814824</v>
      </c>
      <c r="L18" s="18"/>
    </row>
    <row r="19" spans="1:14">
      <c r="A19" s="16"/>
      <c r="B19" s="11" t="s">
        <v>24</v>
      </c>
      <c r="C19" s="25">
        <v>10.158333333333333</v>
      </c>
      <c r="D19" s="25">
        <v>9.5719999999999992</v>
      </c>
      <c r="E19" s="25">
        <v>9.18</v>
      </c>
      <c r="F19" s="25">
        <v>22.159000000000002</v>
      </c>
      <c r="G19" s="26">
        <v>18.501000000000001</v>
      </c>
      <c r="H19" s="28">
        <f t="shared" si="0"/>
        <v>-16.507965160882719</v>
      </c>
      <c r="I19" s="27">
        <f t="shared" si="3"/>
        <v>141.38344226579522</v>
      </c>
      <c r="J19" s="28">
        <f t="shared" si="1"/>
        <v>3.3610091929230062</v>
      </c>
      <c r="K19" s="27">
        <f t="shared" si="2"/>
        <v>3.8419859941500696</v>
      </c>
      <c r="L19" s="18"/>
    </row>
    <row r="20" spans="1:14">
      <c r="A20" s="16"/>
      <c r="B20" s="11" t="s">
        <v>21</v>
      </c>
      <c r="C20" s="25">
        <v>11.916333333333332</v>
      </c>
      <c r="D20" s="25">
        <v>8.2430000000000003</v>
      </c>
      <c r="E20" s="25">
        <v>10.592999999999998</v>
      </c>
      <c r="F20" s="25">
        <v>14.116666666666665</v>
      </c>
      <c r="G20" s="26">
        <v>18.042333333333332</v>
      </c>
      <c r="H20" s="28">
        <f t="shared" si="0"/>
        <v>27.808736717827621</v>
      </c>
      <c r="I20" s="27">
        <f t="shared" si="3"/>
        <v>33.264105226722052</v>
      </c>
      <c r="J20" s="28">
        <f t="shared" si="1"/>
        <v>3.2776848924444359</v>
      </c>
      <c r="K20" s="27">
        <f t="shared" si="2"/>
        <v>2.4475849820577862</v>
      </c>
      <c r="L20" s="18"/>
    </row>
    <row r="21" spans="1:14">
      <c r="A21" s="16"/>
      <c r="B21" s="11" t="s">
        <v>22</v>
      </c>
      <c r="C21" s="25">
        <v>7.5686666666666662</v>
      </c>
      <c r="D21" s="25">
        <v>7.9763333333333328</v>
      </c>
      <c r="E21" s="25">
        <v>7.8460000000000001</v>
      </c>
      <c r="F21" s="25">
        <v>10.388333333333334</v>
      </c>
      <c r="G21" s="26">
        <v>15.266</v>
      </c>
      <c r="H21" s="28">
        <f t="shared" si="0"/>
        <v>46.953313011390982</v>
      </c>
      <c r="I21" s="27">
        <f t="shared" si="3"/>
        <v>32.40292293312941</v>
      </c>
      <c r="J21" s="28">
        <f t="shared" si="1"/>
        <v>2.7733185416551867</v>
      </c>
      <c r="K21" s="27">
        <f t="shared" si="2"/>
        <v>1.8011566934080496</v>
      </c>
      <c r="L21" s="18"/>
    </row>
    <row r="22" spans="1:14">
      <c r="A22" s="16"/>
      <c r="B22" s="11" t="s">
        <v>8</v>
      </c>
      <c r="C22" s="25">
        <v>15.008000000000001</v>
      </c>
      <c r="D22" s="25">
        <v>9.0633333333333344</v>
      </c>
      <c r="E22" s="25">
        <v>15.242333333333333</v>
      </c>
      <c r="F22" s="25">
        <v>11.032666666666666</v>
      </c>
      <c r="G22" s="26">
        <v>13.544000000000002</v>
      </c>
      <c r="H22" s="28">
        <f t="shared" si="0"/>
        <v>22.762704695147782</v>
      </c>
      <c r="I22" s="27">
        <f t="shared" si="3"/>
        <v>-27.618256172502033</v>
      </c>
      <c r="J22" s="28">
        <f t="shared" si="1"/>
        <v>2.4604890821549752</v>
      </c>
      <c r="K22" s="27">
        <f t="shared" si="2"/>
        <v>1.9128729099444768</v>
      </c>
      <c r="L22" s="18"/>
    </row>
    <row r="23" spans="1:14">
      <c r="A23" s="16"/>
      <c r="B23" s="11" t="s">
        <v>6</v>
      </c>
      <c r="C23" s="25">
        <v>13.118666666666668</v>
      </c>
      <c r="D23" s="25">
        <v>13.133333333333333</v>
      </c>
      <c r="E23" s="25">
        <v>10.670333333333334</v>
      </c>
      <c r="F23" s="25">
        <v>9.3140000000000001</v>
      </c>
      <c r="G23" s="26">
        <v>10.223333333333334</v>
      </c>
      <c r="H23" s="28">
        <f t="shared" si="0"/>
        <v>9.7630806670961476</v>
      </c>
      <c r="I23" s="27">
        <f t="shared" si="3"/>
        <v>-12.711255505919839</v>
      </c>
      <c r="J23" s="28">
        <f t="shared" si="1"/>
        <v>1.8572356799983532</v>
      </c>
      <c r="K23" s="27">
        <f t="shared" si="2"/>
        <v>1.6148859402280675</v>
      </c>
      <c r="L23" s="18"/>
    </row>
    <row r="24" spans="1:14">
      <c r="A24" s="16"/>
      <c r="B24" s="11" t="s">
        <v>11</v>
      </c>
      <c r="C24" s="25">
        <v>6.3033333333333337</v>
      </c>
      <c r="D24" s="25">
        <v>6.1819999999999995</v>
      </c>
      <c r="E24" s="25">
        <v>5.4206666666666665</v>
      </c>
      <c r="F24" s="25">
        <v>8.9390000000000001</v>
      </c>
      <c r="G24" s="26">
        <v>8.995333333333333</v>
      </c>
      <c r="H24" s="28">
        <f t="shared" si="0"/>
        <v>0.63019726293023215</v>
      </c>
      <c r="I24" s="27">
        <f t="shared" si="3"/>
        <v>64.905915631533645</v>
      </c>
      <c r="J24" s="28">
        <f t="shared" si="1"/>
        <v>1.6341493987752056</v>
      </c>
      <c r="K24" s="27">
        <f t="shared" si="2"/>
        <v>1.5498674489691535</v>
      </c>
      <c r="L24" s="18"/>
    </row>
    <row r="25" spans="1:14">
      <c r="A25" s="16"/>
      <c r="B25" s="11" t="s">
        <v>20</v>
      </c>
      <c r="C25" s="25">
        <v>5.6469999999999994</v>
      </c>
      <c r="D25" s="25">
        <v>5.046333333333334</v>
      </c>
      <c r="E25" s="25">
        <v>6.3463333333333338</v>
      </c>
      <c r="F25" s="25">
        <v>5.2940000000000005</v>
      </c>
      <c r="G25" s="26">
        <v>8.0373333333333346</v>
      </c>
      <c r="H25" s="28">
        <f t="shared" si="0"/>
        <v>51.819670066742241</v>
      </c>
      <c r="I25" s="27">
        <f t="shared" si="3"/>
        <v>-16.581753243342611</v>
      </c>
      <c r="J25" s="28">
        <f t="shared" si="1"/>
        <v>1.4601130328047047</v>
      </c>
      <c r="K25" s="27">
        <f t="shared" si="2"/>
        <v>0.91788771393250912</v>
      </c>
      <c r="L25" s="18"/>
    </row>
    <row r="26" spans="1:14">
      <c r="A26" s="16"/>
      <c r="B26" s="11" t="s">
        <v>23</v>
      </c>
      <c r="C26" s="25">
        <v>6.8213333333333326</v>
      </c>
      <c r="D26" s="25">
        <v>5.4229999999999992</v>
      </c>
      <c r="E26" s="25">
        <v>5.8846666666666669</v>
      </c>
      <c r="F26" s="25">
        <v>7.708333333333333</v>
      </c>
      <c r="G26" s="26">
        <v>7.4713333333333338</v>
      </c>
      <c r="H26" s="28">
        <f t="shared" si="0"/>
        <v>-3.0745945945945818</v>
      </c>
      <c r="I26" s="27">
        <f t="shared" si="3"/>
        <v>30.990143876741794</v>
      </c>
      <c r="J26" s="28">
        <f t="shared" si="1"/>
        <v>1.3572898771269346</v>
      </c>
      <c r="K26" s="27">
        <f t="shared" si="2"/>
        <v>1.3364912092110106</v>
      </c>
      <c r="L26" s="18"/>
    </row>
    <row r="27" spans="1:14">
      <c r="A27" s="16"/>
      <c r="B27" s="11" t="s">
        <v>9</v>
      </c>
      <c r="C27" s="25">
        <v>4.7416666666666671</v>
      </c>
      <c r="D27" s="25">
        <v>4.285333333333333</v>
      </c>
      <c r="E27" s="25">
        <v>6.0459999999999994</v>
      </c>
      <c r="F27" s="25">
        <v>7.8486666666666665</v>
      </c>
      <c r="G27" s="26">
        <v>6.6793333333333322</v>
      </c>
      <c r="H27" s="28">
        <f t="shared" si="0"/>
        <v>-14.898496559925267</v>
      </c>
      <c r="I27" s="27">
        <f t="shared" si="3"/>
        <v>29.81585621347449</v>
      </c>
      <c r="J27" s="28">
        <f t="shared" si="1"/>
        <v>1.2134101257191716</v>
      </c>
      <c r="K27" s="27">
        <f t="shared" si="2"/>
        <v>1.3608225734954575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141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125.98599999999999</v>
      </c>
      <c r="D13" s="26">
        <v>125.68066666666668</v>
      </c>
      <c r="E13" s="26">
        <v>130.93966666666668</v>
      </c>
      <c r="F13" s="26">
        <v>164.52933333333334</v>
      </c>
      <c r="G13" s="26">
        <v>136.41833333333332</v>
      </c>
      <c r="H13" s="28">
        <f t="shared" ref="H13:H27" si="0">IF(OR(OR(G13=0,F13=0),G13=""),"",(G13/F13-1)*100)</f>
        <v>-17.085707107952398</v>
      </c>
      <c r="I13" s="27">
        <f>IF(OR(OR(G13=0,F13=0),F13=""),"",(F13/E13-1)*100)</f>
        <v>25.65278156097337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52.35533333333332</v>
      </c>
      <c r="D14" s="25">
        <f>D13-SUM(D15:D27)</f>
        <v>64.109666666666683</v>
      </c>
      <c r="E14" s="25">
        <f>E13-SUM(E15:E27)</f>
        <v>49.888666666666651</v>
      </c>
      <c r="F14" s="25">
        <f>F13-SUM(F15:F27)</f>
        <v>68.132000000000005</v>
      </c>
      <c r="G14" s="26">
        <f>G13-SUM(G15:G27)</f>
        <v>53.119999999999962</v>
      </c>
      <c r="H14" s="28">
        <f t="shared" si="0"/>
        <v>-22.03369928961434</v>
      </c>
      <c r="I14" s="27">
        <f>IF(OR(OR(G14=0,F14=0),F14=""),"",(F14/E14-1)*100)</f>
        <v>36.568091617334652</v>
      </c>
      <c r="J14" s="28">
        <f t="shared" si="1"/>
        <v>38.93904778194522</v>
      </c>
      <c r="K14" s="27">
        <f t="shared" si="2"/>
        <v>41.41024498164461</v>
      </c>
      <c r="L14" s="18"/>
    </row>
    <row r="15" spans="1:15">
      <c r="A15" s="16"/>
      <c r="B15" s="12" t="s">
        <v>5</v>
      </c>
      <c r="C15" s="109">
        <v>27.885999999999999</v>
      </c>
      <c r="D15" s="109">
        <v>19.308666666666667</v>
      </c>
      <c r="E15" s="109">
        <v>30.175333333333338</v>
      </c>
      <c r="F15" s="109">
        <v>36.457333333333331</v>
      </c>
      <c r="G15" s="109">
        <v>27.333333333333332</v>
      </c>
      <c r="H15" s="50">
        <f t="shared" si="0"/>
        <v>-25.026515012983207</v>
      </c>
      <c r="I15" s="36">
        <f t="shared" ref="I15:I27" si="3">IF(OR(OR(G15=0,F15=0),F15=""),"",(F15/E15-1)*100)</f>
        <v>20.818328436029397</v>
      </c>
      <c r="J15" s="50">
        <f t="shared" si="1"/>
        <v>20.036407618721825</v>
      </c>
      <c r="K15" s="36">
        <f t="shared" si="2"/>
        <v>22.158561391281793</v>
      </c>
      <c r="L15" s="18"/>
      <c r="N15" s="23" t="s">
        <v>5</v>
      </c>
      <c r="O15" s="34">
        <f>J15</f>
        <v>20.036407618721825</v>
      </c>
    </row>
    <row r="16" spans="1:15">
      <c r="A16" s="16"/>
      <c r="B16" s="11" t="s">
        <v>25</v>
      </c>
      <c r="C16" s="55">
        <v>10.420999999999999</v>
      </c>
      <c r="D16" s="55">
        <v>9.2826666666666657</v>
      </c>
      <c r="E16" s="55">
        <v>14.521333333333336</v>
      </c>
      <c r="F16" s="55">
        <v>18.485333333333333</v>
      </c>
      <c r="G16" s="56">
        <v>10.623333333333333</v>
      </c>
      <c r="H16" s="28">
        <f t="shared" si="0"/>
        <v>-42.53101557991922</v>
      </c>
      <c r="I16" s="27">
        <f t="shared" si="3"/>
        <v>27.297768799926516</v>
      </c>
      <c r="J16" s="28">
        <f t="shared" si="1"/>
        <v>7.7873208635203</v>
      </c>
      <c r="K16" s="27">
        <f t="shared" si="2"/>
        <v>11.23528124670778</v>
      </c>
      <c r="L16" s="18"/>
      <c r="N16" s="23" t="s">
        <v>40</v>
      </c>
      <c r="O16" s="34">
        <f>100-O15</f>
        <v>79.963592381278175</v>
      </c>
    </row>
    <row r="17" spans="1:14">
      <c r="A17" s="16"/>
      <c r="B17" s="11" t="s">
        <v>26</v>
      </c>
      <c r="C17" s="25">
        <v>7.4446666666666665</v>
      </c>
      <c r="D17" s="25">
        <v>8.8940000000000001</v>
      </c>
      <c r="E17" s="25">
        <v>10.106333333333334</v>
      </c>
      <c r="F17" s="25">
        <v>8.1630000000000003</v>
      </c>
      <c r="G17" s="26">
        <v>9.9960000000000004</v>
      </c>
      <c r="H17" s="28">
        <f t="shared" si="0"/>
        <v>22.454979786843076</v>
      </c>
      <c r="I17" s="27">
        <f t="shared" si="3"/>
        <v>-19.228866387413834</v>
      </c>
      <c r="J17" s="28">
        <f t="shared" si="1"/>
        <v>7.3274608740271958</v>
      </c>
      <c r="K17" s="27">
        <f t="shared" si="2"/>
        <v>4.9614253182816439</v>
      </c>
      <c r="L17" s="18"/>
    </row>
    <row r="18" spans="1:14">
      <c r="A18" s="16"/>
      <c r="B18" s="11" t="s">
        <v>27</v>
      </c>
      <c r="C18" s="25">
        <v>7.5289999999999999</v>
      </c>
      <c r="D18" s="25">
        <v>5.6710000000000003</v>
      </c>
      <c r="E18" s="25">
        <v>6.083333333333333</v>
      </c>
      <c r="F18" s="25">
        <v>8.7060000000000013</v>
      </c>
      <c r="G18" s="26">
        <v>7.8356666666666657</v>
      </c>
      <c r="H18" s="28">
        <f t="shared" si="0"/>
        <v>-9.9969369783291526</v>
      </c>
      <c r="I18" s="27">
        <f t="shared" si="3"/>
        <v>43.112328767123323</v>
      </c>
      <c r="J18" s="28">
        <f t="shared" si="1"/>
        <v>5.7438516328450477</v>
      </c>
      <c r="K18" s="27">
        <f t="shared" si="2"/>
        <v>5.29145765294132</v>
      </c>
      <c r="L18" s="18"/>
    </row>
    <row r="19" spans="1:14">
      <c r="A19" s="16"/>
      <c r="B19" s="11" t="s">
        <v>21</v>
      </c>
      <c r="C19" s="25">
        <v>4.1580000000000004</v>
      </c>
      <c r="D19" s="25">
        <v>2.5943333333333332</v>
      </c>
      <c r="E19" s="25">
        <v>3.2876666666666665</v>
      </c>
      <c r="F19" s="25">
        <v>2.674666666666667</v>
      </c>
      <c r="G19" s="26">
        <v>4.7233333333333336</v>
      </c>
      <c r="H19" s="28">
        <f t="shared" si="0"/>
        <v>76.595214356929205</v>
      </c>
      <c r="I19" s="27">
        <f t="shared" si="3"/>
        <v>-18.645442563114656</v>
      </c>
      <c r="J19" s="28">
        <f t="shared" si="1"/>
        <v>3.4623889750888814</v>
      </c>
      <c r="K19" s="27">
        <f t="shared" si="2"/>
        <v>1.6256473009878685</v>
      </c>
      <c r="L19" s="18"/>
    </row>
    <row r="20" spans="1:14">
      <c r="A20" s="16"/>
      <c r="B20" s="11" t="s">
        <v>6</v>
      </c>
      <c r="C20" s="25">
        <v>3.2836666666666665</v>
      </c>
      <c r="D20" s="25">
        <v>3.6166666666666671</v>
      </c>
      <c r="E20" s="25">
        <v>2.3050000000000002</v>
      </c>
      <c r="F20" s="25">
        <v>3.1976666666666667</v>
      </c>
      <c r="G20" s="26">
        <v>3.5853333333333333</v>
      </c>
      <c r="H20" s="28">
        <f t="shared" si="0"/>
        <v>12.123423329511107</v>
      </c>
      <c r="I20" s="27">
        <f t="shared" si="3"/>
        <v>38.727404193781624</v>
      </c>
      <c r="J20" s="28">
        <f t="shared" si="1"/>
        <v>2.6281902481338042</v>
      </c>
      <c r="K20" s="27">
        <f t="shared" si="2"/>
        <v>1.9435237485514234</v>
      </c>
      <c r="L20" s="18"/>
    </row>
    <row r="21" spans="1:14">
      <c r="A21" s="16"/>
      <c r="B21" s="11" t="s">
        <v>8</v>
      </c>
      <c r="C21" s="25">
        <v>2.0750000000000002</v>
      </c>
      <c r="D21" s="25">
        <v>2.4003333333333332</v>
      </c>
      <c r="E21" s="25">
        <v>2.524</v>
      </c>
      <c r="F21" s="25">
        <v>3.4913333333333334</v>
      </c>
      <c r="G21" s="26">
        <v>3.5733333333333328</v>
      </c>
      <c r="H21" s="28">
        <f t="shared" si="0"/>
        <v>2.3486729043345367</v>
      </c>
      <c r="I21" s="27">
        <f t="shared" si="3"/>
        <v>38.325409403063929</v>
      </c>
      <c r="J21" s="28">
        <f t="shared" si="1"/>
        <v>2.6193937764963162</v>
      </c>
      <c r="K21" s="27">
        <f t="shared" si="2"/>
        <v>2.1220126907461281</v>
      </c>
      <c r="L21" s="18"/>
    </row>
    <row r="22" spans="1:14">
      <c r="A22" s="16"/>
      <c r="B22" s="11" t="s">
        <v>23</v>
      </c>
      <c r="C22" s="25">
        <v>2.1593333333333331</v>
      </c>
      <c r="D22" s="25">
        <v>1.3859999999999999</v>
      </c>
      <c r="E22" s="25">
        <v>1.9530000000000001</v>
      </c>
      <c r="F22" s="25">
        <v>2.4863333333333335</v>
      </c>
      <c r="G22" s="26">
        <v>3.3669999999999995</v>
      </c>
      <c r="H22" s="28">
        <f t="shared" si="0"/>
        <v>35.420297627027722</v>
      </c>
      <c r="I22" s="27">
        <f t="shared" si="3"/>
        <v>27.308414405188607</v>
      </c>
      <c r="J22" s="28">
        <f t="shared" si="1"/>
        <v>2.468143333618404</v>
      </c>
      <c r="K22" s="27">
        <f t="shared" si="2"/>
        <v>1.5111793641660658</v>
      </c>
      <c r="L22" s="18"/>
    </row>
    <row r="23" spans="1:14">
      <c r="A23" s="16"/>
      <c r="B23" s="11" t="s">
        <v>24</v>
      </c>
      <c r="C23" s="25">
        <v>2.4369999999999998</v>
      </c>
      <c r="D23" s="25">
        <v>2.1833333333333331</v>
      </c>
      <c r="E23" s="25">
        <v>2.5206666666666671</v>
      </c>
      <c r="F23" s="25">
        <v>3.9693333333333332</v>
      </c>
      <c r="G23" s="26">
        <v>3.3220000000000005</v>
      </c>
      <c r="H23" s="28">
        <f t="shared" si="0"/>
        <v>-16.308364124957997</v>
      </c>
      <c r="I23" s="27">
        <f t="shared" si="3"/>
        <v>57.471568368156547</v>
      </c>
      <c r="J23" s="28">
        <f t="shared" si="1"/>
        <v>2.435156564977826</v>
      </c>
      <c r="K23" s="27">
        <f t="shared" si="2"/>
        <v>2.4125383923434116</v>
      </c>
      <c r="L23" s="18"/>
    </row>
    <row r="24" spans="1:14">
      <c r="A24" s="16"/>
      <c r="B24" s="11" t="s">
        <v>22</v>
      </c>
      <c r="C24" s="25">
        <v>1.3339999999999999</v>
      </c>
      <c r="D24" s="25">
        <v>1.4676666666666665</v>
      </c>
      <c r="E24" s="25">
        <v>1.3463333333333332</v>
      </c>
      <c r="F24" s="25">
        <v>2.0606666666666666</v>
      </c>
      <c r="G24" s="26">
        <v>3.2390000000000003</v>
      </c>
      <c r="H24" s="28">
        <f t="shared" si="0"/>
        <v>57.18214170171467</v>
      </c>
      <c r="I24" s="27">
        <f t="shared" si="3"/>
        <v>53.057687546422393</v>
      </c>
      <c r="J24" s="28">
        <f t="shared" si="1"/>
        <v>2.3743143028185365</v>
      </c>
      <c r="K24" s="27">
        <f t="shared" si="2"/>
        <v>1.2524615671369643</v>
      </c>
      <c r="L24" s="18"/>
    </row>
    <row r="25" spans="1:14">
      <c r="A25" s="16"/>
      <c r="B25" s="11" t="s">
        <v>20</v>
      </c>
      <c r="C25" s="25">
        <v>1.7286666666666664</v>
      </c>
      <c r="D25" s="25">
        <v>1.3009999999999999</v>
      </c>
      <c r="E25" s="25">
        <v>1.9963333333333333</v>
      </c>
      <c r="F25" s="25">
        <v>2.1873333333333331</v>
      </c>
      <c r="G25" s="26">
        <v>2.2843333333333331</v>
      </c>
      <c r="H25" s="28">
        <f t="shared" si="0"/>
        <v>4.4346235903687914</v>
      </c>
      <c r="I25" s="27">
        <f t="shared" si="3"/>
        <v>9.567540490899983</v>
      </c>
      <c r="J25" s="28">
        <f t="shared" si="1"/>
        <v>1.6745061147695202</v>
      </c>
      <c r="K25" s="27">
        <f t="shared" si="2"/>
        <v>1.3294488520790617</v>
      </c>
      <c r="L25" s="18"/>
    </row>
    <row r="26" spans="1:14">
      <c r="A26" s="16"/>
      <c r="B26" s="11" t="s">
        <v>11</v>
      </c>
      <c r="C26" s="25">
        <v>1.7450000000000001</v>
      </c>
      <c r="D26" s="25">
        <v>2.0020000000000002</v>
      </c>
      <c r="E26" s="25">
        <v>2.595333333333333</v>
      </c>
      <c r="F26" s="25">
        <v>2.891</v>
      </c>
      <c r="G26" s="26">
        <v>1.7836666666666667</v>
      </c>
      <c r="H26" s="28">
        <f t="shared" si="0"/>
        <v>-38.302778738614087</v>
      </c>
      <c r="I26" s="27">
        <f t="shared" si="3"/>
        <v>11.39224248651427</v>
      </c>
      <c r="J26" s="28">
        <f t="shared" si="1"/>
        <v>1.3074977703387864</v>
      </c>
      <c r="K26" s="27">
        <f t="shared" si="2"/>
        <v>1.7571334797442402</v>
      </c>
      <c r="L26" s="18"/>
    </row>
    <row r="27" spans="1:14">
      <c r="A27" s="16"/>
      <c r="B27" s="11" t="s">
        <v>9</v>
      </c>
      <c r="C27" s="25">
        <v>1.4293333333333333</v>
      </c>
      <c r="D27" s="25">
        <v>1.4633333333333332</v>
      </c>
      <c r="E27" s="25">
        <v>1.6363333333333332</v>
      </c>
      <c r="F27" s="25">
        <v>1.6273333333333333</v>
      </c>
      <c r="G27" s="26">
        <v>1.6319999999999999</v>
      </c>
      <c r="H27" s="28">
        <f t="shared" si="0"/>
        <v>0.28676771814830637</v>
      </c>
      <c r="I27" s="27">
        <f t="shared" si="3"/>
        <v>-0.55001018537379487</v>
      </c>
      <c r="J27" s="28">
        <f t="shared" si="1"/>
        <v>1.1963201426983177</v>
      </c>
      <c r="K27" s="27">
        <f t="shared" si="2"/>
        <v>0.98908401338768359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140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20.049333333333333</v>
      </c>
      <c r="D13" s="26">
        <v>24.366</v>
      </c>
      <c r="E13" s="26">
        <v>28.434999999999999</v>
      </c>
      <c r="F13" s="26">
        <v>32.895000000000003</v>
      </c>
      <c r="G13" s="26">
        <v>21.754999999999999</v>
      </c>
      <c r="H13" s="28">
        <f t="shared" ref="H13:H27" si="0">IF(OR(OR(G13=0,F13=0),G13=""),"",(G13/F13-1)*100)</f>
        <v>-33.865329077367392</v>
      </c>
      <c r="I13" s="27">
        <f>IF(OR(OR(G13=0,F13=0),F13=""),"",(F13/E13-1)*100)</f>
        <v>15.684895375417639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5.1123333333333338</v>
      </c>
      <c r="D14" s="25">
        <f>D13-SUM(D15:D27)</f>
        <v>4.4386666666666663</v>
      </c>
      <c r="E14" s="25">
        <f>E13-SUM(E15:E27)</f>
        <v>9.2823333333333302</v>
      </c>
      <c r="F14" s="25">
        <f>F13-SUM(F15:F27)</f>
        <v>7.2893333333333388</v>
      </c>
      <c r="G14" s="26">
        <f>G13-SUM(G15:G27)</f>
        <v>8.7679999999999989</v>
      </c>
      <c r="H14" s="28">
        <f t="shared" si="0"/>
        <v>20.285348454362428</v>
      </c>
      <c r="I14" s="27">
        <f>IF(OR(OR(G14=0,F14=0),F14=""),"",(F14/E14-1)*100)</f>
        <v>-21.470894530829089</v>
      </c>
      <c r="J14" s="28">
        <f t="shared" si="1"/>
        <v>40.303378533670418</v>
      </c>
      <c r="K14" s="27">
        <f t="shared" si="2"/>
        <v>22.15939605816488</v>
      </c>
      <c r="L14" s="18"/>
    </row>
    <row r="15" spans="1:15">
      <c r="A15" s="16"/>
      <c r="B15" s="12" t="s">
        <v>5</v>
      </c>
      <c r="C15" s="109">
        <v>5.166666666666667</v>
      </c>
      <c r="D15" s="109">
        <v>13.707666666666666</v>
      </c>
      <c r="E15" s="109">
        <v>13.240333333333332</v>
      </c>
      <c r="F15" s="109">
        <v>15.624666666666668</v>
      </c>
      <c r="G15" s="109">
        <v>4.5380000000000003</v>
      </c>
      <c r="H15" s="50">
        <f t="shared" si="0"/>
        <v>-70.956180398515173</v>
      </c>
      <c r="I15" s="36">
        <f t="shared" ref="I15:I27" si="3">IF(OR(OR(G15=0,F15=0),F15=""),"",(F15/E15-1)*100)</f>
        <v>18.008106543138403</v>
      </c>
      <c r="J15" s="50">
        <f t="shared" si="1"/>
        <v>20.859572512066194</v>
      </c>
      <c r="K15" s="36">
        <f t="shared" si="2"/>
        <v>47.498606677813243</v>
      </c>
      <c r="L15" s="18"/>
      <c r="N15" s="23" t="s">
        <v>5</v>
      </c>
      <c r="O15" s="34">
        <f>J15</f>
        <v>20.859572512066194</v>
      </c>
    </row>
    <row r="16" spans="1:15">
      <c r="A16" s="16"/>
      <c r="B16" s="11" t="s">
        <v>25</v>
      </c>
      <c r="C16" s="55">
        <v>2.6839999999999997</v>
      </c>
      <c r="D16" s="55">
        <v>0.92</v>
      </c>
      <c r="E16" s="55">
        <v>0.91466666666666674</v>
      </c>
      <c r="F16" s="55">
        <v>2.6943333333333332</v>
      </c>
      <c r="G16" s="56">
        <v>3.3943333333333334</v>
      </c>
      <c r="H16" s="28">
        <f t="shared" si="0"/>
        <v>25.980452802177425</v>
      </c>
      <c r="I16" s="27">
        <f t="shared" si="3"/>
        <v>194.56997084548101</v>
      </c>
      <c r="J16" s="28">
        <f t="shared" si="1"/>
        <v>15.602543476595422</v>
      </c>
      <c r="K16" s="27">
        <f t="shared" si="2"/>
        <v>8.1907078076708704</v>
      </c>
      <c r="L16" s="18"/>
      <c r="N16" s="23" t="s">
        <v>40</v>
      </c>
      <c r="O16" s="34">
        <f>100-O15</f>
        <v>79.140427487933806</v>
      </c>
    </row>
    <row r="17" spans="1:14">
      <c r="A17" s="16"/>
      <c r="B17" s="11" t="s">
        <v>27</v>
      </c>
      <c r="C17" s="25">
        <v>1.4333333333333333</v>
      </c>
      <c r="D17" s="25">
        <v>0.96099999999999997</v>
      </c>
      <c r="E17" s="25">
        <v>0.58399999999999996</v>
      </c>
      <c r="F17" s="25">
        <v>0.89733333333333343</v>
      </c>
      <c r="G17" s="26">
        <v>1.0886666666666667</v>
      </c>
      <c r="H17" s="28">
        <f t="shared" si="0"/>
        <v>21.322436849925698</v>
      </c>
      <c r="I17" s="27">
        <f t="shared" si="3"/>
        <v>53.6529680365297</v>
      </c>
      <c r="J17" s="28">
        <f t="shared" si="1"/>
        <v>5.0042135907454224</v>
      </c>
      <c r="K17" s="27">
        <f t="shared" si="2"/>
        <v>2.7278715103612505</v>
      </c>
      <c r="L17" s="18"/>
    </row>
    <row r="18" spans="1:14">
      <c r="A18" s="16"/>
      <c r="B18" s="11" t="s">
        <v>8</v>
      </c>
      <c r="C18" s="25">
        <v>0.47366666666666662</v>
      </c>
      <c r="D18" s="25">
        <v>0.26766666666666666</v>
      </c>
      <c r="E18" s="25">
        <v>0.65166666666666673</v>
      </c>
      <c r="F18" s="25">
        <v>0.85666666666666658</v>
      </c>
      <c r="G18" s="26">
        <v>1.0049999999999999</v>
      </c>
      <c r="H18" s="28">
        <f t="shared" si="0"/>
        <v>17.315175097276271</v>
      </c>
      <c r="I18" s="27">
        <f t="shared" si="3"/>
        <v>31.457800511508928</v>
      </c>
      <c r="J18" s="28">
        <f t="shared" si="1"/>
        <v>4.6196276717995861</v>
      </c>
      <c r="K18" s="27">
        <f t="shared" si="2"/>
        <v>2.6042458327000046</v>
      </c>
      <c r="L18" s="18"/>
    </row>
    <row r="19" spans="1:14">
      <c r="A19" s="16"/>
      <c r="B19" s="11" t="s">
        <v>6</v>
      </c>
      <c r="C19" s="25">
        <v>0.57233333333333336</v>
      </c>
      <c r="D19" s="25">
        <v>0.46633333333333332</v>
      </c>
      <c r="E19" s="25">
        <v>9.799999999999999E-2</v>
      </c>
      <c r="F19" s="25">
        <v>0.94700000000000006</v>
      </c>
      <c r="G19" s="26">
        <v>0.74166666666666659</v>
      </c>
      <c r="H19" s="28">
        <f t="shared" si="0"/>
        <v>-21.682506159802905</v>
      </c>
      <c r="I19" s="27">
        <f t="shared" si="3"/>
        <v>866.32653061224505</v>
      </c>
      <c r="J19" s="28">
        <f t="shared" si="1"/>
        <v>3.4091779667509385</v>
      </c>
      <c r="K19" s="27">
        <f t="shared" si="2"/>
        <v>2.8788569691442469</v>
      </c>
      <c r="L19" s="18"/>
    </row>
    <row r="20" spans="1:14">
      <c r="A20" s="16"/>
      <c r="B20" s="11" t="s">
        <v>24</v>
      </c>
      <c r="C20" s="25">
        <v>0.5083333333333333</v>
      </c>
      <c r="D20" s="25">
        <v>0.65466666666666662</v>
      </c>
      <c r="E20" s="25">
        <v>0.27066666666666667</v>
      </c>
      <c r="F20" s="25">
        <v>0.79566666666666663</v>
      </c>
      <c r="G20" s="26">
        <v>0.47</v>
      </c>
      <c r="H20" s="28">
        <f t="shared" si="0"/>
        <v>-40.930037704231246</v>
      </c>
      <c r="I20" s="27">
        <f t="shared" si="3"/>
        <v>193.9655172413793</v>
      </c>
      <c r="J20" s="28">
        <f t="shared" si="1"/>
        <v>2.1604228912893588</v>
      </c>
      <c r="K20" s="27">
        <f t="shared" si="2"/>
        <v>2.4188073162081367</v>
      </c>
      <c r="L20" s="18"/>
    </row>
    <row r="21" spans="1:14">
      <c r="A21" s="16"/>
      <c r="B21" s="11" t="s">
        <v>26</v>
      </c>
      <c r="C21" s="25">
        <v>1.5620000000000001</v>
      </c>
      <c r="D21" s="25">
        <v>0.97400000000000009</v>
      </c>
      <c r="E21" s="25">
        <v>1.6136666666666668</v>
      </c>
      <c r="F21" s="25">
        <v>0.54433333333333334</v>
      </c>
      <c r="G21" s="26">
        <v>0.46900000000000003</v>
      </c>
      <c r="H21" s="28">
        <f t="shared" si="0"/>
        <v>-13.839559093692589</v>
      </c>
      <c r="I21" s="27">
        <f t="shared" si="3"/>
        <v>-66.267300144598224</v>
      </c>
      <c r="J21" s="28">
        <f t="shared" si="1"/>
        <v>2.1558262468398071</v>
      </c>
      <c r="K21" s="27">
        <f t="shared" si="2"/>
        <v>1.654760095252571</v>
      </c>
      <c r="L21" s="18"/>
    </row>
    <row r="22" spans="1:14">
      <c r="A22" s="16"/>
      <c r="B22" s="11" t="s">
        <v>11</v>
      </c>
      <c r="C22" s="25">
        <v>0.40899999999999997</v>
      </c>
      <c r="D22" s="25">
        <v>0.28933333333333333</v>
      </c>
      <c r="E22" s="25">
        <v>0.24666666666666667</v>
      </c>
      <c r="F22" s="25">
        <v>0.27266666666666667</v>
      </c>
      <c r="G22" s="26">
        <v>0.36200000000000004</v>
      </c>
      <c r="H22" s="28">
        <f t="shared" si="0"/>
        <v>32.762836185819076</v>
      </c>
      <c r="I22" s="27">
        <f t="shared" si="3"/>
        <v>10.540540540540544</v>
      </c>
      <c r="J22" s="28">
        <f t="shared" si="1"/>
        <v>1.6639852907377617</v>
      </c>
      <c r="K22" s="27">
        <f t="shared" si="2"/>
        <v>0.82890003546638291</v>
      </c>
      <c r="L22" s="18"/>
    </row>
    <row r="23" spans="1:14">
      <c r="A23" s="16"/>
      <c r="B23" s="11" t="s">
        <v>22</v>
      </c>
      <c r="C23" s="25">
        <v>0.47466666666666663</v>
      </c>
      <c r="D23" s="25">
        <v>0.21466666666666664</v>
      </c>
      <c r="E23" s="25">
        <v>0.29799999999999999</v>
      </c>
      <c r="F23" s="25">
        <v>0.61666666666666659</v>
      </c>
      <c r="G23" s="26">
        <v>0.34699999999999998</v>
      </c>
      <c r="H23" s="28">
        <f t="shared" si="0"/>
        <v>-43.729729729729726</v>
      </c>
      <c r="I23" s="27">
        <f t="shared" si="3"/>
        <v>106.93512304250557</v>
      </c>
      <c r="J23" s="28">
        <f t="shared" si="1"/>
        <v>1.5950356239944841</v>
      </c>
      <c r="K23" s="27">
        <f t="shared" si="2"/>
        <v>1.8746516694533106</v>
      </c>
      <c r="L23" s="18"/>
    </row>
    <row r="24" spans="1:14">
      <c r="A24" s="16"/>
      <c r="B24" s="11" t="s">
        <v>20</v>
      </c>
      <c r="C24" s="25">
        <v>0.34333333333333332</v>
      </c>
      <c r="D24" s="25">
        <v>0.36933333333333335</v>
      </c>
      <c r="E24" s="25">
        <v>3.8666666666666669E-2</v>
      </c>
      <c r="F24" s="25">
        <v>0.46666666666666662</v>
      </c>
      <c r="G24" s="26">
        <v>0.22633333333333336</v>
      </c>
      <c r="H24" s="28">
        <f t="shared" si="0"/>
        <v>-51.499999999999993</v>
      </c>
      <c r="I24" s="27">
        <f t="shared" si="3"/>
        <v>1106.8965517241377</v>
      </c>
      <c r="J24" s="28">
        <f t="shared" si="1"/>
        <v>1.0403738604152304</v>
      </c>
      <c r="K24" s="27">
        <f t="shared" si="2"/>
        <v>1.418655317424127</v>
      </c>
      <c r="L24" s="18"/>
    </row>
    <row r="25" spans="1:14">
      <c r="A25" s="16"/>
      <c r="B25" s="11" t="s">
        <v>9</v>
      </c>
      <c r="C25" s="25">
        <v>0</v>
      </c>
      <c r="D25" s="25">
        <v>0.22700000000000001</v>
      </c>
      <c r="E25" s="25">
        <v>0.3813333333333333</v>
      </c>
      <c r="F25" s="25">
        <v>0.29166666666666669</v>
      </c>
      <c r="G25" s="26">
        <v>0.218</v>
      </c>
      <c r="H25" s="28">
        <f t="shared" si="0"/>
        <v>-25.257142857142867</v>
      </c>
      <c r="I25" s="27">
        <f t="shared" si="3"/>
        <v>-23.513986013985999</v>
      </c>
      <c r="J25" s="28">
        <f t="shared" si="1"/>
        <v>1.0020684900022983</v>
      </c>
      <c r="K25" s="27">
        <f t="shared" si="2"/>
        <v>0.88665957339007961</v>
      </c>
      <c r="L25" s="18"/>
    </row>
    <row r="26" spans="1:14">
      <c r="A26" s="16"/>
      <c r="B26" s="11" t="s">
        <v>23</v>
      </c>
      <c r="C26" s="25">
        <v>0.65300000000000002</v>
      </c>
      <c r="D26" s="25">
        <v>0.13799999999999998</v>
      </c>
      <c r="E26" s="25">
        <v>0.35533333333333333</v>
      </c>
      <c r="F26" s="25">
        <v>0.46700000000000003</v>
      </c>
      <c r="G26" s="26">
        <v>6.8999999999999992E-2</v>
      </c>
      <c r="H26" s="28">
        <f t="shared" si="0"/>
        <v>-85.224839400428266</v>
      </c>
      <c r="I26" s="27">
        <f t="shared" si="3"/>
        <v>31.425891181988753</v>
      </c>
      <c r="J26" s="28">
        <f t="shared" si="1"/>
        <v>0.31716846701907608</v>
      </c>
      <c r="K26" s="27">
        <f t="shared" si="2"/>
        <v>1.4196686426508587</v>
      </c>
      <c r="L26" s="18"/>
    </row>
    <row r="27" spans="1:14">
      <c r="A27" s="16"/>
      <c r="B27" s="11" t="s">
        <v>21</v>
      </c>
      <c r="C27" s="25">
        <v>0.65666666666666673</v>
      </c>
      <c r="D27" s="25">
        <v>0.73766666666666669</v>
      </c>
      <c r="E27" s="25">
        <v>0.45966666666666667</v>
      </c>
      <c r="F27" s="25">
        <v>1.131</v>
      </c>
      <c r="G27" s="26">
        <v>5.7999999999999996E-2</v>
      </c>
      <c r="H27" s="28">
        <f t="shared" si="0"/>
        <v>-94.871794871794862</v>
      </c>
      <c r="I27" s="27">
        <f t="shared" si="3"/>
        <v>146.04786076867296</v>
      </c>
      <c r="J27" s="28">
        <f t="shared" si="1"/>
        <v>0.26660537807400597</v>
      </c>
      <c r="K27" s="27">
        <f t="shared" si="2"/>
        <v>3.4382124943000454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200" t="s">
        <v>139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8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28</v>
      </c>
      <c r="C13" s="26">
        <v>134.70099999999999</v>
      </c>
      <c r="D13" s="26">
        <v>97.987000000000009</v>
      </c>
      <c r="E13" s="26">
        <v>123.86333333333334</v>
      </c>
      <c r="F13" s="26">
        <v>128.80266666666668</v>
      </c>
      <c r="G13" s="26">
        <v>128.87699999999998</v>
      </c>
      <c r="H13" s="28">
        <f t="shared" ref="H13:H27" si="0">IF(OR(OR(G13=0,F13=0),G13=""),"",(G13/F13-1)*100)</f>
        <v>5.7711020475736952E-2</v>
      </c>
      <c r="I13" s="27">
        <f>IF(OR(OR(G13=0,F13=0),F13=""),"",(F13/E13-1)*100)</f>
        <v>3.9877284103447375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31</v>
      </c>
      <c r="C14" s="25">
        <f>C13-SUM(C15:C27)</f>
        <v>39.094999999999999</v>
      </c>
      <c r="D14" s="25">
        <f>D13-SUM(D15:D27)</f>
        <v>27.803666666666686</v>
      </c>
      <c r="E14" s="25">
        <f>E13-SUM(E15:E27)</f>
        <v>35.309666666666686</v>
      </c>
      <c r="F14" s="25">
        <f>F13-SUM(F15:F27)</f>
        <v>37.31766666666671</v>
      </c>
      <c r="G14" s="26">
        <f>G13-SUM(G15:G27)</f>
        <v>38.400666666666652</v>
      </c>
      <c r="H14" s="28">
        <f t="shared" si="0"/>
        <v>2.9021107071715901</v>
      </c>
      <c r="I14" s="27">
        <f>IF(OR(OR(G14=0,F14=0),F14=""),"",(F14/E14-1)*100)</f>
        <v>5.6868279696778767</v>
      </c>
      <c r="J14" s="28">
        <f t="shared" si="1"/>
        <v>29.796369147843805</v>
      </c>
      <c r="K14" s="27">
        <f t="shared" si="2"/>
        <v>28.972743835531382</v>
      </c>
      <c r="L14" s="18"/>
    </row>
    <row r="15" spans="1:18">
      <c r="A15" s="16"/>
      <c r="B15" s="12" t="s">
        <v>5</v>
      </c>
      <c r="C15" s="109">
        <v>46.846666666666671</v>
      </c>
      <c r="D15" s="109">
        <v>32.408333333333331</v>
      </c>
      <c r="E15" s="109">
        <v>45.332666666666661</v>
      </c>
      <c r="F15" s="109">
        <v>39.997666666666667</v>
      </c>
      <c r="G15" s="109">
        <v>45.033666666666669</v>
      </c>
      <c r="H15" s="50">
        <f t="shared" si="0"/>
        <v>12.590734459510134</v>
      </c>
      <c r="I15" s="36">
        <f t="shared" ref="I15:I27" si="3">IF(OR(OR(G15=0,F15=0),F15=""),"",(F15/E15-1)*100)</f>
        <v>-11.768555419932635</v>
      </c>
      <c r="J15" s="50">
        <f t="shared" si="1"/>
        <v>34.943136996257415</v>
      </c>
      <c r="K15" s="36">
        <f t="shared" si="2"/>
        <v>31.053446098424459</v>
      </c>
      <c r="L15" s="18"/>
      <c r="N15" s="23" t="s">
        <v>5</v>
      </c>
      <c r="O15" s="34">
        <f>J15</f>
        <v>34.943136996257415</v>
      </c>
      <c r="R15" s="122"/>
    </row>
    <row r="16" spans="1:18">
      <c r="A16" s="16"/>
      <c r="B16" s="11" t="s">
        <v>25</v>
      </c>
      <c r="C16" s="55">
        <v>11.425666666666666</v>
      </c>
      <c r="D16" s="55">
        <v>10.884666666666668</v>
      </c>
      <c r="E16" s="55">
        <v>10.78</v>
      </c>
      <c r="F16" s="55">
        <v>19.546666666666663</v>
      </c>
      <c r="G16" s="56">
        <v>15.001666666666667</v>
      </c>
      <c r="H16" s="28">
        <f t="shared" si="0"/>
        <v>-23.252046384720316</v>
      </c>
      <c r="I16" s="27">
        <f t="shared" si="3"/>
        <v>81.323438466295599</v>
      </c>
      <c r="J16" s="28">
        <f t="shared" si="1"/>
        <v>11.640297855060771</v>
      </c>
      <c r="K16" s="27">
        <f t="shared" si="2"/>
        <v>15.175669240802463</v>
      </c>
      <c r="L16" s="18"/>
      <c r="N16" s="23" t="s">
        <v>40</v>
      </c>
      <c r="O16" s="34">
        <f>100-O15</f>
        <v>65.056863003742592</v>
      </c>
    </row>
    <row r="17" spans="1:14">
      <c r="A17" s="16"/>
      <c r="B17" s="11" t="s">
        <v>26</v>
      </c>
      <c r="C17" s="25">
        <v>9.3453333333333344</v>
      </c>
      <c r="D17" s="25">
        <v>9.6276666666666681</v>
      </c>
      <c r="E17" s="25">
        <v>13.278666666666666</v>
      </c>
      <c r="F17" s="25">
        <v>11.000999999999999</v>
      </c>
      <c r="G17" s="26">
        <v>6.6763333333333321</v>
      </c>
      <c r="H17" s="28">
        <f t="shared" si="0"/>
        <v>-39.311577735357396</v>
      </c>
      <c r="I17" s="27">
        <f t="shared" si="3"/>
        <v>-17.152826589014957</v>
      </c>
      <c r="J17" s="28">
        <f t="shared" si="1"/>
        <v>5.1803916395736502</v>
      </c>
      <c r="K17" s="27">
        <f t="shared" si="2"/>
        <v>8.5409722365996554</v>
      </c>
      <c r="L17" s="18"/>
    </row>
    <row r="18" spans="1:14">
      <c r="A18" s="16"/>
      <c r="B18" s="11" t="s">
        <v>24</v>
      </c>
      <c r="C18" s="25">
        <v>2.3323333333333331</v>
      </c>
      <c r="D18" s="25">
        <v>1.5956666666666666</v>
      </c>
      <c r="E18" s="25">
        <v>1.7940000000000003</v>
      </c>
      <c r="F18" s="25">
        <v>2.3636666666666666</v>
      </c>
      <c r="G18" s="26">
        <v>4.5926666666666662</v>
      </c>
      <c r="H18" s="28">
        <f t="shared" si="0"/>
        <v>94.302637145677608</v>
      </c>
      <c r="I18" s="27">
        <f t="shared" si="3"/>
        <v>31.753994797473027</v>
      </c>
      <c r="J18" s="28">
        <f t="shared" si="1"/>
        <v>3.5636045738701765</v>
      </c>
      <c r="K18" s="27">
        <f t="shared" si="2"/>
        <v>1.8351069336038588</v>
      </c>
      <c r="L18" s="18"/>
    </row>
    <row r="19" spans="1:14">
      <c r="A19" s="16"/>
      <c r="B19" s="11" t="s">
        <v>21</v>
      </c>
      <c r="C19" s="25">
        <v>5.3460000000000001</v>
      </c>
      <c r="D19" s="25">
        <v>1.6506666666666667</v>
      </c>
      <c r="E19" s="25">
        <v>3.1283333333333334</v>
      </c>
      <c r="F19" s="25">
        <v>3.3286666666666669</v>
      </c>
      <c r="G19" s="26">
        <v>3.9623333333333335</v>
      </c>
      <c r="H19" s="28">
        <f t="shared" si="0"/>
        <v>19.036651311836561</v>
      </c>
      <c r="I19" s="27">
        <f t="shared" si="3"/>
        <v>6.4038359083644192</v>
      </c>
      <c r="J19" s="28">
        <f t="shared" si="1"/>
        <v>3.0745077347651901</v>
      </c>
      <c r="K19" s="27">
        <f t="shared" si="2"/>
        <v>2.5843150245336535</v>
      </c>
      <c r="L19" s="18"/>
    </row>
    <row r="20" spans="1:14">
      <c r="A20" s="16"/>
      <c r="B20" s="11" t="s">
        <v>27</v>
      </c>
      <c r="C20" s="25">
        <v>6.0459999999999994</v>
      </c>
      <c r="D20" s="25">
        <v>4.4390000000000001</v>
      </c>
      <c r="E20" s="25">
        <v>3.4553333333333334</v>
      </c>
      <c r="F20" s="25">
        <v>3.5553333333333335</v>
      </c>
      <c r="G20" s="26">
        <v>3.2833333333333332</v>
      </c>
      <c r="H20" s="28">
        <f t="shared" si="0"/>
        <v>-7.6504781548846879</v>
      </c>
      <c r="I20" s="27">
        <f t="shared" si="3"/>
        <v>2.8940767895041519</v>
      </c>
      <c r="J20" s="28">
        <f t="shared" si="1"/>
        <v>2.5476487917419974</v>
      </c>
      <c r="K20" s="27">
        <f t="shared" si="2"/>
        <v>2.7602948179126723</v>
      </c>
      <c r="L20" s="18"/>
    </row>
    <row r="21" spans="1:14">
      <c r="A21" s="16"/>
      <c r="B21" s="11" t="s">
        <v>8</v>
      </c>
      <c r="C21" s="25">
        <v>2.5466666666666669</v>
      </c>
      <c r="D21" s="25">
        <v>1.9953333333333332</v>
      </c>
      <c r="E21" s="25">
        <v>3.359666666666667</v>
      </c>
      <c r="F21" s="25">
        <v>2.2879999999999998</v>
      </c>
      <c r="G21" s="26">
        <v>2.5226666666666664</v>
      </c>
      <c r="H21" s="28">
        <f t="shared" si="0"/>
        <v>10.256410256410264</v>
      </c>
      <c r="I21" s="27">
        <f t="shared" si="3"/>
        <v>-31.898005754539149</v>
      </c>
      <c r="J21" s="28">
        <f t="shared" si="1"/>
        <v>1.9574219346094854</v>
      </c>
      <c r="K21" s="27">
        <f t="shared" si="2"/>
        <v>1.7763607378729216</v>
      </c>
      <c r="L21" s="18"/>
    </row>
    <row r="22" spans="1:14">
      <c r="A22" s="16"/>
      <c r="B22" s="11" t="s">
        <v>23</v>
      </c>
      <c r="C22" s="25">
        <v>2.1753333333333331</v>
      </c>
      <c r="D22" s="25">
        <v>1.171</v>
      </c>
      <c r="E22" s="25">
        <v>1.5213333333333334</v>
      </c>
      <c r="F22" s="25">
        <v>1.2446666666666666</v>
      </c>
      <c r="G22" s="26">
        <v>1.9593333333333334</v>
      </c>
      <c r="H22" s="28">
        <f t="shared" si="0"/>
        <v>57.418318157471894</v>
      </c>
      <c r="I22" s="27">
        <f t="shared" si="3"/>
        <v>-18.185801928133227</v>
      </c>
      <c r="J22" s="28">
        <f t="shared" si="1"/>
        <v>1.5203126495288792</v>
      </c>
      <c r="K22" s="27">
        <f t="shared" si="2"/>
        <v>0.96633610070184872</v>
      </c>
      <c r="L22" s="18"/>
    </row>
    <row r="23" spans="1:14">
      <c r="A23" s="16"/>
      <c r="B23" s="11" t="s">
        <v>6</v>
      </c>
      <c r="C23" s="25">
        <v>3.2336666666666667</v>
      </c>
      <c r="D23" s="25">
        <v>1.9636666666666667</v>
      </c>
      <c r="E23" s="25">
        <v>2.0003333333333333</v>
      </c>
      <c r="F23" s="25">
        <v>2.6703333333333332</v>
      </c>
      <c r="G23" s="26">
        <v>1.6859999999999999</v>
      </c>
      <c r="H23" s="28">
        <f t="shared" si="0"/>
        <v>-36.861815004368992</v>
      </c>
      <c r="I23" s="27">
        <f t="shared" si="3"/>
        <v>33.494417597067148</v>
      </c>
      <c r="J23" s="28">
        <f t="shared" si="1"/>
        <v>1.3082241206732002</v>
      </c>
      <c r="K23" s="27">
        <f t="shared" si="2"/>
        <v>2.0731972422931197</v>
      </c>
      <c r="L23" s="18"/>
    </row>
    <row r="24" spans="1:14">
      <c r="A24" s="16"/>
      <c r="B24" s="11" t="s">
        <v>11</v>
      </c>
      <c r="C24" s="25">
        <v>1.4796666666666667</v>
      </c>
      <c r="D24" s="25">
        <v>1.3003333333333333</v>
      </c>
      <c r="E24" s="25">
        <v>1.1623333333333334</v>
      </c>
      <c r="F24" s="25">
        <v>1.381</v>
      </c>
      <c r="G24" s="26">
        <v>1.6693333333333333</v>
      </c>
      <c r="H24" s="28">
        <f t="shared" si="0"/>
        <v>20.878590393434713</v>
      </c>
      <c r="I24" s="27">
        <f t="shared" si="3"/>
        <v>18.812733008316584</v>
      </c>
      <c r="J24" s="28">
        <f t="shared" si="1"/>
        <v>1.2952918933039514</v>
      </c>
      <c r="K24" s="27">
        <f t="shared" si="2"/>
        <v>1.0721827705430529</v>
      </c>
      <c r="L24" s="18"/>
    </row>
    <row r="25" spans="1:14">
      <c r="A25" s="16"/>
      <c r="B25" s="11" t="s">
        <v>22</v>
      </c>
      <c r="C25" s="25">
        <v>2.2836666666666665</v>
      </c>
      <c r="D25" s="25">
        <v>1.0623333333333334</v>
      </c>
      <c r="E25" s="25">
        <v>0.53633333333333333</v>
      </c>
      <c r="F25" s="25">
        <v>1.8526666666666667</v>
      </c>
      <c r="G25" s="26">
        <v>1.5203333333333333</v>
      </c>
      <c r="H25" s="28">
        <f t="shared" si="0"/>
        <v>-17.938107232817558</v>
      </c>
      <c r="I25" s="27">
        <f t="shared" si="3"/>
        <v>245.43194530764453</v>
      </c>
      <c r="J25" s="28">
        <f t="shared" si="1"/>
        <v>1.179677780622868</v>
      </c>
      <c r="K25" s="27">
        <f t="shared" si="2"/>
        <v>1.4383760170596882</v>
      </c>
      <c r="L25" s="18"/>
    </row>
    <row r="26" spans="1:14">
      <c r="A26" s="16"/>
      <c r="B26" s="11" t="s">
        <v>9</v>
      </c>
      <c r="C26" s="25">
        <v>1.0163333333333333</v>
      </c>
      <c r="D26" s="25">
        <v>0.32100000000000001</v>
      </c>
      <c r="E26" s="25">
        <v>0.71033333333333337</v>
      </c>
      <c r="F26" s="25">
        <v>0.92799999999999994</v>
      </c>
      <c r="G26" s="26">
        <v>1.3106666666666666</v>
      </c>
      <c r="H26" s="28">
        <f t="shared" si="0"/>
        <v>41.235632183908045</v>
      </c>
      <c r="I26" s="27">
        <f t="shared" si="3"/>
        <v>30.64289066166117</v>
      </c>
      <c r="J26" s="28">
        <f t="shared" si="1"/>
        <v>1.0169903603177191</v>
      </c>
      <c r="K26" s="27">
        <f t="shared" si="2"/>
        <v>0.72048197759880739</v>
      </c>
      <c r="L26" s="18"/>
    </row>
    <row r="27" spans="1:14">
      <c r="A27" s="16"/>
      <c r="B27" s="11" t="s">
        <v>20</v>
      </c>
      <c r="C27" s="25">
        <v>1.5286666666666668</v>
      </c>
      <c r="D27" s="25">
        <v>1.7636666666666667</v>
      </c>
      <c r="E27" s="25">
        <v>1.4943333333333335</v>
      </c>
      <c r="F27" s="25">
        <v>1.3273333333333335</v>
      </c>
      <c r="G27" s="26">
        <v>1.258</v>
      </c>
      <c r="H27" s="28">
        <f t="shared" si="0"/>
        <v>-5.2235057759919767</v>
      </c>
      <c r="I27" s="27">
        <f t="shared" si="3"/>
        <v>-11.175552085656925</v>
      </c>
      <c r="J27" s="28">
        <f t="shared" si="1"/>
        <v>0.97612452183089315</v>
      </c>
      <c r="K27" s="27">
        <f t="shared" si="2"/>
        <v>1.0305169665224323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5" t="s">
        <v>138</v>
      </c>
      <c r="D7" s="195"/>
      <c r="E7" s="195"/>
      <c r="F7" s="195"/>
      <c r="G7" s="195"/>
      <c r="H7" s="195"/>
      <c r="I7" s="195"/>
      <c r="J7" s="195"/>
      <c r="K7" s="195"/>
      <c r="L7" s="18"/>
    </row>
    <row r="8" spans="1:15">
      <c r="A8" s="16"/>
      <c r="B8" s="10"/>
      <c r="C8" s="192" t="s">
        <v>192</v>
      </c>
      <c r="D8" s="192"/>
      <c r="E8" s="192"/>
      <c r="F8" s="192"/>
      <c r="G8" s="192"/>
      <c r="H8" s="192"/>
      <c r="I8" s="192"/>
      <c r="J8" s="192"/>
      <c r="K8" s="192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93" t="s">
        <v>2</v>
      </c>
      <c r="D10" s="193"/>
      <c r="E10" s="193"/>
      <c r="F10" s="193"/>
      <c r="G10" s="193"/>
      <c r="H10" s="194" t="s">
        <v>1</v>
      </c>
      <c r="I10" s="194" t="s">
        <v>3</v>
      </c>
      <c r="J10" s="194" t="s">
        <v>29</v>
      </c>
      <c r="K10" s="194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4"/>
      <c r="I11" s="194"/>
      <c r="J11" s="194"/>
      <c r="K11" s="194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476.35</v>
      </c>
      <c r="D13" s="26">
        <v>422.20599999999996</v>
      </c>
      <c r="E13" s="26">
        <v>414.76533333333333</v>
      </c>
      <c r="F13" s="26">
        <v>523.01300000000003</v>
      </c>
      <c r="G13" s="26">
        <v>483.50799999999998</v>
      </c>
      <c r="H13" s="28">
        <f t="shared" ref="H13:H27" si="0">IF(OR(OR(G13=0,F13=0),G13=""),"",(G13/F13-1)*100)</f>
        <v>-7.5533495343328099</v>
      </c>
      <c r="I13" s="27">
        <f>IF(OR(OR(G13=0,F13=0),F13=""),"",(F13/E13-1)*100)</f>
        <v>26.098532824986997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249.73766666666671</v>
      </c>
      <c r="D14" s="25">
        <f>D13-SUM(D15:D27)</f>
        <v>236.19066666666663</v>
      </c>
      <c r="E14" s="25">
        <f>E13-SUM(E15:E27)</f>
        <v>217.24800000000002</v>
      </c>
      <c r="F14" s="25">
        <f>F13-SUM(F15:F27)</f>
        <v>294.40466666666669</v>
      </c>
      <c r="G14" s="26">
        <f>G13-SUM(G15:G27)</f>
        <v>247.99699999999996</v>
      </c>
      <c r="H14" s="28">
        <f t="shared" si="0"/>
        <v>-15.763223861940611</v>
      </c>
      <c r="I14" s="27">
        <f>IF(OR(OR(G14=0,F14=0),F14=""),"",(F14/E14-1)*100)</f>
        <v>35.515478470074143</v>
      </c>
      <c r="J14" s="28">
        <f>IF(G14=0,"",G14/$G$13*100)</f>
        <v>51.291188563581159</v>
      </c>
      <c r="K14" s="27">
        <f t="shared" si="2"/>
        <v>56.290124082320446</v>
      </c>
      <c r="L14" s="18"/>
    </row>
    <row r="15" spans="1:15">
      <c r="A15" s="16"/>
      <c r="B15" s="12" t="s">
        <v>5</v>
      </c>
      <c r="C15" s="109">
        <v>91.374333333333325</v>
      </c>
      <c r="D15" s="109">
        <v>55.958333333333336</v>
      </c>
      <c r="E15" s="109">
        <v>70.510333333333335</v>
      </c>
      <c r="F15" s="109">
        <v>67.079666666666668</v>
      </c>
      <c r="G15" s="109">
        <v>66.282666666666657</v>
      </c>
      <c r="H15" s="50">
        <f t="shared" si="0"/>
        <v>-1.1881394759465258</v>
      </c>
      <c r="I15" s="36">
        <f t="shared" ref="I15:I27" si="3">IF(OR(OR(G15=0,F15=0),F15=""),"",(F15/E15-1)*100)</f>
        <v>-4.8654807096832116</v>
      </c>
      <c r="J15" s="50">
        <f>IF(G15=0,"",G15/$G$13*100)</f>
        <v>13.708701131453182</v>
      </c>
      <c r="K15" s="36">
        <f t="shared" si="2"/>
        <v>12.825621287934844</v>
      </c>
      <c r="L15" s="18"/>
      <c r="N15" s="23" t="s">
        <v>5</v>
      </c>
      <c r="O15" s="34">
        <f>J15</f>
        <v>13.708701131453182</v>
      </c>
    </row>
    <row r="16" spans="1:15">
      <c r="A16" s="16"/>
      <c r="B16" s="11" t="s">
        <v>25</v>
      </c>
      <c r="C16" s="55">
        <v>28.65</v>
      </c>
      <c r="D16" s="55">
        <v>31.962999999999997</v>
      </c>
      <c r="E16" s="55">
        <v>26.797333333333331</v>
      </c>
      <c r="F16" s="55">
        <v>40.086666666666666</v>
      </c>
      <c r="G16" s="56">
        <v>44.411000000000001</v>
      </c>
      <c r="H16" s="28">
        <f t="shared" si="0"/>
        <v>10.78746050224515</v>
      </c>
      <c r="I16" s="27">
        <f t="shared" si="3"/>
        <v>49.591999203900897</v>
      </c>
      <c r="J16" s="28">
        <f t="shared" si="1"/>
        <v>9.1851634305947378</v>
      </c>
      <c r="K16" s="27">
        <f t="shared" si="2"/>
        <v>7.6645641057997915</v>
      </c>
      <c r="L16" s="18"/>
      <c r="N16" s="23" t="s">
        <v>40</v>
      </c>
      <c r="O16" s="34">
        <f>100-O15</f>
        <v>86.291298868546818</v>
      </c>
    </row>
    <row r="17" spans="1:14">
      <c r="A17" s="16"/>
      <c r="B17" s="11" t="s">
        <v>26</v>
      </c>
      <c r="C17" s="25">
        <v>24.087</v>
      </c>
      <c r="D17" s="25">
        <v>26.409333333333336</v>
      </c>
      <c r="E17" s="25">
        <v>27.24</v>
      </c>
      <c r="F17" s="25">
        <v>32.451666666666668</v>
      </c>
      <c r="G17" s="26">
        <v>32.618000000000002</v>
      </c>
      <c r="H17" s="28">
        <f t="shared" si="0"/>
        <v>0.51255713625391053</v>
      </c>
      <c r="I17" s="27">
        <f t="shared" si="3"/>
        <v>19.132403328438574</v>
      </c>
      <c r="J17" s="28">
        <f t="shared" si="1"/>
        <v>6.7461138181788103</v>
      </c>
      <c r="K17" s="27">
        <f t="shared" si="2"/>
        <v>6.204753355397794</v>
      </c>
      <c r="L17" s="18"/>
    </row>
    <row r="18" spans="1:14">
      <c r="A18" s="16"/>
      <c r="B18" s="11" t="s">
        <v>27</v>
      </c>
      <c r="C18" s="25">
        <v>20.59866666666667</v>
      </c>
      <c r="D18" s="25">
        <v>14.430333333333332</v>
      </c>
      <c r="E18" s="25">
        <v>15.864666666666666</v>
      </c>
      <c r="F18" s="25">
        <v>17.196666666666669</v>
      </c>
      <c r="G18" s="26">
        <v>16.336333333333332</v>
      </c>
      <c r="H18" s="28">
        <f t="shared" si="0"/>
        <v>-5.002907540220991</v>
      </c>
      <c r="I18" s="27">
        <f t="shared" si="3"/>
        <v>8.3960163045762251</v>
      </c>
      <c r="J18" s="28">
        <f t="shared" si="1"/>
        <v>3.3787100385791615</v>
      </c>
      <c r="K18" s="27">
        <f t="shared" si="2"/>
        <v>3.2879998521387934</v>
      </c>
      <c r="L18" s="18"/>
    </row>
    <row r="19" spans="1:14">
      <c r="A19" s="16"/>
      <c r="B19" s="11" t="s">
        <v>21</v>
      </c>
      <c r="C19" s="25">
        <v>8.5383333333333322</v>
      </c>
      <c r="D19" s="25">
        <v>7.2450000000000001</v>
      </c>
      <c r="E19" s="25">
        <v>7.6196666666666664</v>
      </c>
      <c r="F19" s="25">
        <v>7.3143333333333338</v>
      </c>
      <c r="G19" s="26">
        <v>13.953999999999999</v>
      </c>
      <c r="H19" s="28">
        <f t="shared" si="0"/>
        <v>90.776101718087745</v>
      </c>
      <c r="I19" s="27">
        <f t="shared" si="3"/>
        <v>-4.0071744170786072</v>
      </c>
      <c r="J19" s="28">
        <f t="shared" si="1"/>
        <v>2.8859915451243823</v>
      </c>
      <c r="K19" s="27">
        <f t="shared" si="2"/>
        <v>1.3984993362179015</v>
      </c>
      <c r="L19" s="18"/>
    </row>
    <row r="20" spans="1:14">
      <c r="A20" s="16"/>
      <c r="B20" s="11" t="s">
        <v>8</v>
      </c>
      <c r="C20" s="25">
        <v>11.032000000000002</v>
      </c>
      <c r="D20" s="25">
        <v>8.1873333333333331</v>
      </c>
      <c r="E20" s="25">
        <v>10.199666666666666</v>
      </c>
      <c r="F20" s="25">
        <v>8.695333333333334</v>
      </c>
      <c r="G20" s="26">
        <v>11.141333333333334</v>
      </c>
      <c r="H20" s="28">
        <f t="shared" si="0"/>
        <v>28.130031434485936</v>
      </c>
      <c r="I20" s="27">
        <f t="shared" si="3"/>
        <v>-14.74884800156866</v>
      </c>
      <c r="J20" s="28">
        <f t="shared" si="1"/>
        <v>2.304270732507701</v>
      </c>
      <c r="K20" s="27">
        <f t="shared" si="2"/>
        <v>1.6625463101936917</v>
      </c>
      <c r="L20" s="18"/>
    </row>
    <row r="21" spans="1:14">
      <c r="A21" s="16"/>
      <c r="B21" s="11" t="s">
        <v>22</v>
      </c>
      <c r="C21" s="25">
        <v>6.7216666666666667</v>
      </c>
      <c r="D21" s="25">
        <v>5.81</v>
      </c>
      <c r="E21" s="25">
        <v>6.7226666666666661</v>
      </c>
      <c r="F21" s="25">
        <v>6.5166666666666666</v>
      </c>
      <c r="G21" s="26">
        <v>9.6293333333333333</v>
      </c>
      <c r="H21" s="28">
        <f t="shared" si="0"/>
        <v>47.764705882352928</v>
      </c>
      <c r="I21" s="27">
        <f t="shared" si="3"/>
        <v>-3.0642602142007092</v>
      </c>
      <c r="J21" s="28">
        <f t="shared" si="1"/>
        <v>1.9915561548792025</v>
      </c>
      <c r="K21" s="27">
        <f t="shared" si="2"/>
        <v>1.245985600102993</v>
      </c>
      <c r="L21" s="18"/>
    </row>
    <row r="22" spans="1:14">
      <c r="A22" s="16"/>
      <c r="B22" s="11" t="s">
        <v>24</v>
      </c>
      <c r="C22" s="25">
        <v>5.4016666666666664</v>
      </c>
      <c r="D22" s="25">
        <v>6.344666666666666</v>
      </c>
      <c r="E22" s="25">
        <v>5.6139999999999999</v>
      </c>
      <c r="F22" s="25">
        <v>11.567333333333332</v>
      </c>
      <c r="G22" s="26">
        <v>9.0836666666666659</v>
      </c>
      <c r="H22" s="28">
        <f t="shared" si="0"/>
        <v>-21.471384934585902</v>
      </c>
      <c r="I22" s="27">
        <f t="shared" si="3"/>
        <v>106.04441277757984</v>
      </c>
      <c r="J22" s="28">
        <f t="shared" si="1"/>
        <v>1.8787003868946668</v>
      </c>
      <c r="K22" s="27">
        <f t="shared" si="2"/>
        <v>2.2116722401418953</v>
      </c>
      <c r="L22" s="18"/>
    </row>
    <row r="23" spans="1:14">
      <c r="A23" s="16"/>
      <c r="B23" s="11" t="s">
        <v>6</v>
      </c>
      <c r="C23" s="25">
        <v>12.499000000000001</v>
      </c>
      <c r="D23" s="25">
        <v>11.403333333333334</v>
      </c>
      <c r="E23" s="25">
        <v>7.6829999999999998</v>
      </c>
      <c r="F23" s="25">
        <v>12.609666666666667</v>
      </c>
      <c r="G23" s="26">
        <v>8.5370000000000008</v>
      </c>
      <c r="H23" s="28">
        <f t="shared" si="0"/>
        <v>-32.297972454994841</v>
      </c>
      <c r="I23" s="27">
        <f t="shared" si="3"/>
        <v>64.124257017658053</v>
      </c>
      <c r="J23" s="28">
        <f t="shared" si="1"/>
        <v>1.7656377970995312</v>
      </c>
      <c r="K23" s="27">
        <f t="shared" si="2"/>
        <v>2.4109662028795968</v>
      </c>
      <c r="L23" s="18"/>
    </row>
    <row r="24" spans="1:14">
      <c r="A24" s="16"/>
      <c r="B24" s="11" t="s">
        <v>11</v>
      </c>
      <c r="C24" s="25">
        <v>4.9463333333333326</v>
      </c>
      <c r="D24" s="25">
        <v>5.3180000000000005</v>
      </c>
      <c r="E24" s="25">
        <v>4.8206666666666669</v>
      </c>
      <c r="F24" s="25">
        <v>7.8726666666666674</v>
      </c>
      <c r="G24" s="26">
        <v>7.4743333333333339</v>
      </c>
      <c r="H24" s="28">
        <f t="shared" si="0"/>
        <v>-5.0597002286391746</v>
      </c>
      <c r="I24" s="27">
        <f t="shared" si="3"/>
        <v>63.310745401742508</v>
      </c>
      <c r="J24" s="28">
        <f t="shared" si="1"/>
        <v>1.5458551530343518</v>
      </c>
      <c r="K24" s="27">
        <f t="shared" si="2"/>
        <v>1.5052525781704598</v>
      </c>
      <c r="L24" s="18"/>
    </row>
    <row r="25" spans="1:14">
      <c r="A25" s="16"/>
      <c r="B25" s="11" t="s">
        <v>23</v>
      </c>
      <c r="C25" s="25">
        <v>5.1419999999999995</v>
      </c>
      <c r="D25" s="25">
        <v>5.2410000000000005</v>
      </c>
      <c r="E25" s="25">
        <v>4.7450000000000001</v>
      </c>
      <c r="F25" s="25">
        <v>6.7949999999999999</v>
      </c>
      <c r="G25" s="26">
        <v>6.2983333333333329</v>
      </c>
      <c r="H25" s="28">
        <f t="shared" si="0"/>
        <v>-7.3092960510179106</v>
      </c>
      <c r="I25" s="27">
        <f t="shared" si="3"/>
        <v>43.203371970495262</v>
      </c>
      <c r="J25" s="28">
        <f t="shared" si="1"/>
        <v>1.3026327037677417</v>
      </c>
      <c r="K25" s="27">
        <f t="shared" si="2"/>
        <v>1.2992028878823279</v>
      </c>
      <c r="L25" s="18"/>
    </row>
    <row r="26" spans="1:14">
      <c r="A26" s="16"/>
      <c r="B26" s="11" t="s">
        <v>20</v>
      </c>
      <c r="C26" s="25">
        <v>3.7713333333333332</v>
      </c>
      <c r="D26" s="25">
        <v>3.5263333333333335</v>
      </c>
      <c r="E26" s="25">
        <v>4.0040000000000004</v>
      </c>
      <c r="F26" s="25">
        <v>3.6229999999999998</v>
      </c>
      <c r="G26" s="26">
        <v>4.9496666666666664</v>
      </c>
      <c r="H26" s="28">
        <f t="shared" si="0"/>
        <v>36.617904131014825</v>
      </c>
      <c r="I26" s="27">
        <f t="shared" si="3"/>
        <v>-9.5154845154845287</v>
      </c>
      <c r="J26" s="28">
        <f t="shared" si="1"/>
        <v>1.0236990218707169</v>
      </c>
      <c r="K26" s="27">
        <f t="shared" si="2"/>
        <v>0.69271700703424188</v>
      </c>
      <c r="L26" s="18"/>
    </row>
    <row r="27" spans="1:14">
      <c r="A27" s="16"/>
      <c r="B27" s="11" t="s">
        <v>9</v>
      </c>
      <c r="C27" s="25">
        <v>3.85</v>
      </c>
      <c r="D27" s="25">
        <v>4.1786666666666665</v>
      </c>
      <c r="E27" s="25">
        <v>5.6963333333333326</v>
      </c>
      <c r="F27" s="25">
        <v>6.799666666666667</v>
      </c>
      <c r="G27" s="26">
        <v>4.7953333333333328</v>
      </c>
      <c r="H27" s="28">
        <f t="shared" si="0"/>
        <v>-29.476935143879611</v>
      </c>
      <c r="I27" s="27">
        <f t="shared" si="3"/>
        <v>19.369184855755183</v>
      </c>
      <c r="J27" s="28">
        <f t="shared" si="1"/>
        <v>0.99177952243465117</v>
      </c>
      <c r="K27" s="27">
        <f t="shared" si="2"/>
        <v>1.300095153785215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2010-11-02T16:34:40Z</cp:lastPrinted>
  <dcterms:created xsi:type="dcterms:W3CDTF">2009-04-02T15:53:30Z</dcterms:created>
  <dcterms:modified xsi:type="dcterms:W3CDTF">2010-11-30T19:02:35Z</dcterms:modified>
</cp:coreProperties>
</file>