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asalariado'!$A$1:$L$46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Agua'!$A$1:$L$46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asalariados'!$A$1:$L$45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fileRecoveryPr repairLoad="1"/>
</workbook>
</file>

<file path=xl/calcChain.xml><?xml version="1.0" encoding="utf-8"?>
<calcChain xmlns="http://schemas.openxmlformats.org/spreadsheetml/2006/main">
  <c r="M13" i="64"/>
  <c r="M14"/>
  <c r="M15"/>
  <c r="M16"/>
  <c r="M17"/>
  <c r="M18"/>
  <c r="M19"/>
  <c r="M20"/>
  <c r="M21"/>
  <c r="M22"/>
  <c r="M23"/>
  <c r="I13"/>
  <c r="L13"/>
  <c r="N15" i="35"/>
  <c r="K27" i="84" l="1"/>
  <c r="J27"/>
  <c r="I27"/>
  <c r="H27"/>
  <c r="K26"/>
  <c r="J26"/>
  <c r="I26"/>
  <c r="H26"/>
  <c r="K25"/>
  <c r="J25"/>
  <c r="I25"/>
  <c r="H25"/>
  <c r="K24"/>
  <c r="J24"/>
  <c r="I24"/>
  <c r="H24"/>
  <c r="K23"/>
  <c r="J23"/>
  <c r="H23"/>
  <c r="K22"/>
  <c r="J22"/>
  <c r="H22"/>
  <c r="K21"/>
  <c r="J21"/>
  <c r="I21"/>
  <c r="H21"/>
  <c r="K20"/>
  <c r="J20"/>
  <c r="I20"/>
  <c r="H20"/>
  <c r="K19"/>
  <c r="J19"/>
  <c r="I19"/>
  <c r="H19"/>
  <c r="K18"/>
  <c r="J18"/>
  <c r="I18"/>
  <c r="H18"/>
  <c r="I15"/>
  <c r="K27" i="82"/>
  <c r="J27"/>
  <c r="I27"/>
  <c r="H27"/>
  <c r="K26"/>
  <c r="J26"/>
  <c r="I26"/>
  <c r="H26"/>
  <c r="K25"/>
  <c r="J25"/>
  <c r="O15" s="1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26" i="81"/>
  <c r="J26"/>
  <c r="I26"/>
  <c r="H26"/>
  <c r="K27" i="80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O15" s="1"/>
  <c r="O16" s="1"/>
  <c r="I19"/>
  <c r="H19"/>
  <c r="K18"/>
  <c r="J18"/>
  <c r="I18"/>
  <c r="H18"/>
  <c r="K17"/>
  <c r="J17"/>
  <c r="I17"/>
  <c r="H17"/>
  <c r="K16"/>
  <c r="J16"/>
  <c r="I16"/>
  <c r="H16"/>
  <c r="K15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K23" i="56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27"/>
  <c r="J27"/>
  <c r="I27"/>
  <c r="H27"/>
  <c r="K26"/>
  <c r="J26"/>
  <c r="I26"/>
  <c r="H26"/>
  <c r="K25"/>
  <c r="J25"/>
  <c r="H25"/>
  <c r="G21" i="61"/>
  <c r="G22"/>
  <c r="I25" i="54"/>
  <c r="K27" i="55"/>
  <c r="J27"/>
  <c r="I27"/>
  <c r="H27"/>
  <c r="K26"/>
  <c r="J26"/>
  <c r="I26"/>
  <c r="H26"/>
  <c r="I17"/>
  <c r="I19"/>
  <c r="F49" i="17"/>
  <c r="G14" i="65"/>
  <c r="F14"/>
  <c r="E14"/>
  <c r="D14"/>
  <c r="C14"/>
  <c r="N13"/>
  <c r="J27"/>
  <c r="J26"/>
  <c r="J25"/>
  <c r="J24"/>
  <c r="J23"/>
  <c r="J22"/>
  <c r="J21"/>
  <c r="J20"/>
  <c r="J19"/>
  <c r="J18"/>
  <c r="J17"/>
  <c r="J16"/>
  <c r="J15"/>
  <c r="O15" s="1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I22" i="65" l="1"/>
  <c r="K18" i="56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E14"/>
  <c r="D14"/>
  <c r="C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27" i="65"/>
  <c r="I27"/>
  <c r="H27"/>
  <c r="K26"/>
  <c r="I26"/>
  <c r="H26"/>
  <c r="K25"/>
  <c r="I25"/>
  <c r="H25"/>
  <c r="K24"/>
  <c r="I24"/>
  <c r="H24"/>
  <c r="K23"/>
  <c r="I23"/>
  <c r="H23"/>
  <c r="K22"/>
  <c r="H22"/>
  <c r="K21"/>
  <c r="I21"/>
  <c r="H21"/>
  <c r="K20"/>
  <c r="I20"/>
  <c r="H20"/>
  <c r="K19"/>
  <c r="H19"/>
  <c r="K18"/>
  <c r="I18"/>
  <c r="H18"/>
  <c r="K17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5"/>
  <c r="O16" s="1"/>
  <c r="I15"/>
  <c r="H15"/>
  <c r="K14"/>
  <c r="J14"/>
  <c r="I14"/>
  <c r="H14"/>
  <c r="K13"/>
  <c r="J13"/>
  <c r="I13"/>
  <c r="H13"/>
  <c r="K27" i="67"/>
  <c r="J27"/>
  <c r="H27"/>
  <c r="K26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O16" s="1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7" i="84"/>
  <c r="J17"/>
  <c r="I17"/>
  <c r="H17"/>
  <c r="K16"/>
  <c r="J16"/>
  <c r="O15" s="1"/>
  <c r="H16"/>
  <c r="K15"/>
  <c r="J15"/>
  <c r="O16" s="1"/>
  <c r="H15"/>
  <c r="K14"/>
  <c r="J14"/>
  <c r="I14"/>
  <c r="H14"/>
  <c r="K13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I14" i="89" l="1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35" i="60"/>
  <c r="N34"/>
  <c r="N33"/>
  <c r="N32"/>
  <c r="N30"/>
  <c r="N29"/>
  <c r="N28"/>
  <c r="N27"/>
  <c r="N35" i="59"/>
  <c r="N34"/>
  <c r="N33"/>
  <c r="N32"/>
  <c r="N30"/>
  <c r="N29"/>
  <c r="N28"/>
  <c r="N27"/>
  <c r="N38" i="5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4"/>
  <c r="J24"/>
  <c r="I24"/>
  <c r="H24"/>
  <c r="J18"/>
  <c r="K17"/>
  <c r="J17"/>
  <c r="I17"/>
  <c r="H17"/>
  <c r="K16"/>
  <c r="J16"/>
  <c r="I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H19"/>
  <c r="K18"/>
  <c r="J18"/>
  <c r="I18"/>
  <c r="H18"/>
  <c r="K17"/>
  <c r="J17"/>
  <c r="O16" s="1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37"/>
  <c r="N46" i="32"/>
  <c r="N45"/>
  <c r="N44"/>
  <c r="N43"/>
  <c r="N41"/>
  <c r="N40"/>
  <c r="N39"/>
  <c r="N38"/>
  <c r="N37"/>
  <c r="N46" i="31"/>
  <c r="N45"/>
  <c r="N44"/>
  <c r="N43"/>
  <c r="N41"/>
  <c r="N40"/>
  <c r="N39"/>
  <c r="N38"/>
  <c r="N37"/>
  <c r="N46" i="30"/>
  <c r="N45"/>
  <c r="N44"/>
  <c r="N43"/>
  <c r="N41"/>
  <c r="N40"/>
  <c r="N39"/>
  <c r="N38"/>
  <c r="N37"/>
  <c r="N46" i="29"/>
  <c r="N45"/>
  <c r="N44"/>
  <c r="N43"/>
  <c r="N41"/>
  <c r="N40"/>
  <c r="N39"/>
  <c r="N38"/>
  <c r="N37"/>
  <c r="N46" i="28"/>
  <c r="N45"/>
  <c r="N44"/>
  <c r="N43"/>
  <c r="N41"/>
  <c r="N40"/>
  <c r="N39"/>
  <c r="N38"/>
  <c r="N37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37"/>
  <c r="N46" i="25"/>
  <c r="N45"/>
  <c r="N44"/>
  <c r="N43"/>
  <c r="N41"/>
  <c r="N40"/>
  <c r="N39"/>
  <c r="N38"/>
  <c r="N37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37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<sst xmlns="http://schemas.openxmlformats.org/spreadsheetml/2006/main" count="2452" uniqueCount="196">
  <si>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</si>
  <si>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</si>
  <si>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</si>
  <si>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</si>
  <si>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</si>
  <si>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</si>
  <si>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</si>
  <si>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</si>
  <si>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</si>
  <si>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</si>
  <si>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</si>
  <si>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</si>
  <si>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</si>
  <si>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</si>
  <si>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</si>
  <si>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</si>
  <si>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</si>
  <si>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</si>
  <si>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</si>
  <si>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</si>
  <si>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</si>
  <si>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</si>
  <si>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</si>
  <si>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</si>
  <si>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</si>
  <si>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</si>
  <si>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</si>
  <si>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</si>
  <si>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</si>
  <si>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</si>
  <si>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</si>
  <si>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</si>
  <si>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</si>
  <si>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</si>
  <si>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</si>
  <si>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</si>
  <si>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</si>
  <si>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</si>
  <si>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</si>
  <si>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</si>
  <si>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</si>
  <si>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</si>
  <si>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</si>
  <si>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</si>
  <si>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</si>
  <si>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</si>
  <si>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</si>
  <si>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</si>
  <si>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</si>
  <si>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</si>
  <si>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</si>
  <si>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</si>
  <si>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</si>
  <si>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</si>
  <si>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</si>
  <si>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</si>
  <si>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</si>
  <si>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</si>
  <si>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</si>
  <si>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</si>
  <si>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</si>
  <si>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</si>
  <si>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</si>
  <si>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</si>
  <si>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</si>
  <si>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</si>
  <si>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</si>
  <si>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</si>
  <si>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</si>
  <si>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</si>
  <si>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</si>
  <si>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</si>
  <si>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</si>
  <si>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</si>
  <si>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</si>
  <si>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</si>
  <si>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</si>
  <si>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</si>
  <si>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</si>
  <si>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</si>
  <si>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</si>
  <si>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</si>
  <si>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</si>
  <si>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</si>
  <si>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</si>
  <si>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</si>
  <si>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</si>
  <si>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</si>
  <si>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</si>
  <si>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</si>
  <si>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</si>
  <si>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</si>
  <si>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</si>
  <si>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</si>
  <si>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</si>
  <si>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</si>
  <si>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</si>
  <si>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</si>
  <si>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</si>
  <si>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</si>
  <si>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</si>
  <si>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</si>
  <si>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</si>
  <si>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</si>
  <si>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</si>
  <si>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</si>
  <si>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</si>
  <si>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</si>
  <si>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</si>
  <si>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</si>
  <si>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</si>
  <si>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</si>
  <si>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</si>
  <si>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</si>
  <si>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</si>
  <si>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</si>
  <si>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</si>
  <si>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</si>
  <si>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</si>
  <si>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</si>
  <si>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</si>
  <si>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</si>
  <si>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</si>
  <si>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</si>
  <si>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</si>
  <si>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</si>
  <si>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</si>
  <si>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</si>
  <si>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</si>
  <si>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</si>
  <si>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</si>
  <si>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</si>
  <si>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</si>
  <si>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</si>
  <si>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</si>
  <si>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</si>
  <si>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</si>
  <si>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</si>
  <si>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</si>
  <si>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</si>
  <si>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</si>
  <si>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</si>
  <si>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</si>
  <si>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</si>
  <si>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</si>
  <si>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</si>
  <si>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</si>
  <si>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</si>
  <si>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</si>
  <si>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</si>
  <si>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</si>
  <si>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</si>
  <si>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</si>
  <si>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</si>
  <si>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</si>
  <si>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</si>
  <si>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</si>
  <si>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</si>
  <si>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</si>
  <si>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</si>
  <si>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</si>
  <si>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</si>
  <si>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</si>
  <si>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</si>
  <si>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</si>
  <si>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</si>
  <si>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</si>
  <si>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</si>
  <si>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</si>
  <si>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</si>
  <si>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</si>
  <si>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Segundo trimestre  Argentina, Venezuela y 2009 para China.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</si>
  <si>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</si>
  <si>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</si>
  <si>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</si>
  <si>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</si>
  <si>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Principales indicadores estadisticos para Bogotá:</t>
  </si>
  <si>
    <t>Principales estadisticas del mercado laboral para Bogotá: tipo de empleo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</si>
  <si>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 - agosto</t>
    </r>
    <r>
      <rPr>
        <b/>
        <sz val="12"/>
        <rFont val="Calibri"/>
        <family val="2"/>
        <scheme val="minor"/>
      </rPr>
      <t>, porcentaje %</t>
    </r>
  </si>
  <si>
    <t xml:space="preserve">                           Pincipales indicadores estadisticos del mercado laboral para Bogotá: Rama de actividad</t>
  </si>
  <si>
    <t>Principales indicadores estadisticos del mercado laboral para Bogotá:</t>
  </si>
  <si>
    <t>Principales indicadores estadisticos del mercado laboral para Bogotá: indicadores Secretaría</t>
  </si>
  <si>
    <t xml:space="preserve">                         Principales indicadores estadisticos del mercado laboral para Bogotá: indicadores Secretaría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</si>
  <si>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</si>
  <si>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</si>
  <si>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</si>
  <si>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incluye a Villa María; Pereira incluye a Dos Quebradas y La Virginia; Medellín incluye a Valle de Aburrá; Cali incluye a Yumbo; y </t>
  </si>
  <si>
    <t xml:space="preserve"> Barranquilla incluye a Soledad</t>
  </si>
  <si>
    <t>Nota: toda variable cuya proporción respecto al total de la PEA sea menor a 10%, tiene un error de muestreo superior a 5%.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</si>
  <si>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</si>
  <si>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>, porcentaje %</t>
    </r>
  </si>
  <si>
    <r>
      <t xml:space="preserve">por personas; trimestre movil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, miles de personas </t>
    </r>
  </si>
  <si>
    <t>Fuente: The Economist. Edición impresa 28 de octubre de 2010.</t>
  </si>
  <si>
    <t>Fuente: Departamento Administrativo Nacional de Estádistica, Gran Encuesta Integrada de Hogares (GEIH) octubre 2010.</t>
  </si>
  <si>
    <t>Fuente: Departamento Administrativo Nacional de Estádistica, GEIH octubre 2010.</t>
  </si>
  <si>
    <t>Datos para agosto Perú, Chile, Euro Zona y Japón. Septiembre Canadá, EEUU, Brasil y México. Octubre Colombia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</si>
</sst>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20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2" fillId="3" borderId="11" xfId="2" applyNumberFormat="1" applyFont="1" applyFill="1" applyBorder="1" applyAlignment="1">
      <alignment horizontal="right" vertical="center"/>
    </xf>
    <xf numFmtId="167" fontId="17" fillId="2" borderId="11" xfId="2" applyNumberFormat="1" applyFont="1" applyFill="1" applyBorder="1" applyAlignment="1">
      <alignment horizontal="right"/>
    </xf>
    <xf numFmtId="167" fontId="17" fillId="2" borderId="11" xfId="2" applyNumberFormat="1" applyFont="1" applyFill="1" applyBorder="1" applyAlignment="1">
      <alignment horizontal="right" vertical="center"/>
    </xf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67" fontId="12" fillId="2" borderId="11" xfId="1" applyNumberFormat="1" applyFont="1" applyFill="1" applyBorder="1" applyAlignment="1">
      <alignment horizontal="right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7" fontId="2" fillId="3" borderId="11" xfId="1" applyNumberFormat="1" applyFont="1" applyFill="1" applyBorder="1" applyAlignment="1">
      <alignment horizontal="right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1" fontId="14" fillId="3" borderId="11" xfId="1" applyNumberFormat="1" applyFont="1" applyFill="1" applyBorder="1" applyAlignment="1">
      <alignment horizontal="center"/>
    </xf>
    <xf numFmtId="3" fontId="12" fillId="2" borderId="11" xfId="2" applyNumberFormat="1" applyFont="1" applyFill="1" applyBorder="1" applyAlignment="1">
      <alignment horizontal="center" vertical="center"/>
    </xf>
    <xf numFmtId="0" fontId="14" fillId="3" borderId="0" xfId="1" applyFont="1" applyFill="1" applyBorder="1"/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294"/>
          <c:w val="0.82021562265348635"/>
          <c:h val="0.54467662231877434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64.684072585817148</c:v>
                </c:pt>
                <c:pt idx="1">
                  <c:v>63.836554560081503</c:v>
                </c:pt>
                <c:pt idx="2">
                  <c:v>66.22066267449496</c:v>
                </c:pt>
                <c:pt idx="3">
                  <c:v>66.540865179514824</c:v>
                </c:pt>
                <c:pt idx="4">
                  <c:v>68.800970514375308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57.242150370091281</c:v>
                </c:pt>
                <c:pt idx="1">
                  <c:v>57.164274105949652</c:v>
                </c:pt>
                <c:pt idx="2">
                  <c:v>59.556393654770254</c:v>
                </c:pt>
                <c:pt idx="3">
                  <c:v>59.02049838613366</c:v>
                </c:pt>
                <c:pt idx="4">
                  <c:v>61.732245287235209</c:v>
                </c:pt>
              </c:numCache>
            </c:numRef>
          </c:val>
        </c:ser>
        <c:marker val="1"/>
        <c:axId val="76777728"/>
        <c:axId val="77168640"/>
      </c:lineChart>
      <c:catAx>
        <c:axId val="7677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68640"/>
        <c:crosses val="autoZero"/>
        <c:auto val="1"/>
        <c:lblAlgn val="ctr"/>
        <c:lblOffset val="100"/>
      </c:catAx>
      <c:valAx>
        <c:axId val="77168640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7772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2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299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11.505039799065891</c:v>
                </c:pt>
                <c:pt idx="1">
                  <c:v>10.452140558958096</c:v>
                </c:pt>
                <c:pt idx="2">
                  <c:v>10.063730489201905</c:v>
                </c:pt>
                <c:pt idx="3">
                  <c:v>11.301877084243815</c:v>
                </c:pt>
                <c:pt idx="4">
                  <c:v>10.274173169843575</c:v>
                </c:pt>
              </c:numCache>
            </c:numRef>
          </c:val>
        </c:ser>
        <c:marker val="1"/>
        <c:axId val="77188480"/>
        <c:axId val="77194368"/>
      </c:lineChart>
      <c:catAx>
        <c:axId val="7718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94368"/>
        <c:crosses val="autoZero"/>
        <c:auto val="1"/>
        <c:lblAlgn val="ctr"/>
        <c:lblOffset val="100"/>
      </c:catAx>
      <c:valAx>
        <c:axId val="77194368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88480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582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77.748352300741601</c:v>
                </c:pt>
                <c:pt idx="1">
                  <c:v>78.119310565295095</c:v>
                </c:pt>
                <c:pt idx="2">
                  <c:v>78.509245505141621</c:v>
                </c:pt>
                <c:pt idx="3">
                  <c:v>78.981568112626945</c:v>
                </c:pt>
                <c:pt idx="4">
                  <c:v>79.40500548106651</c:v>
                </c:pt>
                <c:pt idx="5">
                  <c:v>79.798743602759544</c:v>
                </c:pt>
                <c:pt idx="6">
                  <c:v>80.162678399896521</c:v>
                </c:pt>
                <c:pt idx="7">
                  <c:v>80.49159831628954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75.8350671564761</c:v>
                </c:pt>
                <c:pt idx="1">
                  <c:v>76.249130621901926</c:v>
                </c:pt>
                <c:pt idx="2">
                  <c:v>76.664308280641578</c:v>
                </c:pt>
                <c:pt idx="3">
                  <c:v>77.063131741015354</c:v>
                </c:pt>
                <c:pt idx="4">
                  <c:v>77.465409367685055</c:v>
                </c:pt>
                <c:pt idx="5">
                  <c:v>77.857527680015835</c:v>
                </c:pt>
                <c:pt idx="6">
                  <c:v>78.231877424457466</c:v>
                </c:pt>
                <c:pt idx="7">
                  <c:v>78.550009736254538</c:v>
                </c:pt>
              </c:numCache>
            </c:numRef>
          </c:val>
        </c:ser>
        <c:marker val="1"/>
        <c:axId val="77199616"/>
        <c:axId val="76509184"/>
      </c:lineChart>
      <c:catAx>
        <c:axId val="7719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09184"/>
        <c:crosses val="autoZero"/>
        <c:auto val="1"/>
        <c:lblAlgn val="ctr"/>
        <c:lblOffset val="100"/>
      </c:catAx>
      <c:valAx>
        <c:axId val="76509184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9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3999"/>
          <c:w val="0.171443936660277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036"/>
          <c:w val="0.90275170481134137"/>
          <c:h val="0.62367124600403134"/>
        </c:manualLayout>
      </c:layout>
      <c:lineChart>
        <c:grouping val="standard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participación'!$C$15:$J$15</c:f>
              <c:numCache>
                <c:formatCode>#,##0.0</c:formatCode>
                <c:ptCount val="8"/>
                <c:pt idx="0">
                  <c:v>68.359601739886926</c:v>
                </c:pt>
                <c:pt idx="1">
                  <c:v>65.994430559826156</c:v>
                </c:pt>
                <c:pt idx="2">
                  <c:v>66.483175035269355</c:v>
                </c:pt>
                <c:pt idx="3">
                  <c:v>64.684072585817148</c:v>
                </c:pt>
                <c:pt idx="4">
                  <c:v>63.836554560081503</c:v>
                </c:pt>
                <c:pt idx="5">
                  <c:v>66.22066267449496</c:v>
                </c:pt>
                <c:pt idx="6">
                  <c:v>66.540865179514824</c:v>
                </c:pt>
                <c:pt idx="7">
                  <c:v>68.800970514375308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participación'!$C$27:$J$27</c:f>
              <c:numCache>
                <c:formatCode>#,##0.0</c:formatCode>
                <c:ptCount val="8"/>
                <c:pt idx="0">
                  <c:v>62.943055747922784</c:v>
                </c:pt>
                <c:pt idx="1">
                  <c:v>60.942491612351681</c:v>
                </c:pt>
                <c:pt idx="2">
                  <c:v>60.660259720577805</c:v>
                </c:pt>
                <c:pt idx="3">
                  <c:v>58.682049041262843</c:v>
                </c:pt>
                <c:pt idx="4">
                  <c:v>57.871107196659821</c:v>
                </c:pt>
                <c:pt idx="5">
                  <c:v>58.406538636784653</c:v>
                </c:pt>
                <c:pt idx="6">
                  <c:v>60.929863222544341</c:v>
                </c:pt>
                <c:pt idx="7">
                  <c:v>62.801666216685156</c:v>
                </c:pt>
              </c:numCache>
            </c:numRef>
          </c:val>
        </c:ser>
        <c:marker val="1"/>
        <c:axId val="77462528"/>
        <c:axId val="77644544"/>
      </c:lineChart>
      <c:catAx>
        <c:axId val="7746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44544"/>
        <c:crosses val="autoZero"/>
        <c:auto val="1"/>
        <c:lblAlgn val="ctr"/>
        <c:lblOffset val="100"/>
      </c:catAx>
      <c:valAx>
        <c:axId val="77644544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6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894528914844639"/>
          <c:y val="0.61650043744532956"/>
          <c:w val="0.171443936660277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76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8973"/>
          <c:w val="0.90275170481134137"/>
          <c:h val="0.66762575661250134"/>
        </c:manualLayout>
      </c:layout>
      <c:lineChart>
        <c:grouping val="standard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56.819048057847134</c:v>
                </c:pt>
                <c:pt idx="1">
                  <c:v>56.677303406196998</c:v>
                </c:pt>
                <c:pt idx="2">
                  <c:v>57.9499013948775</c:v>
                </c:pt>
                <c:pt idx="3">
                  <c:v>57.242150370091281</c:v>
                </c:pt>
                <c:pt idx="4">
                  <c:v>57.164274105949652</c:v>
                </c:pt>
                <c:pt idx="5">
                  <c:v>59.556393654770254</c:v>
                </c:pt>
                <c:pt idx="6">
                  <c:v>59.02049838613366</c:v>
                </c:pt>
                <c:pt idx="7">
                  <c:v>61.732245287235209</c:v>
                </c:pt>
              </c:numCache>
            </c:numRef>
          </c:val>
        </c:ser>
        <c:ser>
          <c:idx val="1"/>
          <c:order val="1"/>
          <c:tx>
            <c:strRef>
              <c:f>'Tasa de ocupación'!$B$24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ocupación'!$C$24:$J$24</c:f>
              <c:numCache>
                <c:formatCode>#,##0.0</c:formatCode>
                <c:ptCount val="8"/>
                <c:pt idx="0">
                  <c:v>53.889449022430604</c:v>
                </c:pt>
                <c:pt idx="1">
                  <c:v>53.114039276673708</c:v>
                </c:pt>
                <c:pt idx="2">
                  <c:v>53.59748198974598</c:v>
                </c:pt>
                <c:pt idx="3">
                  <c:v>51.23438794373358</c:v>
                </c:pt>
                <c:pt idx="4">
                  <c:v>51.562656102506253</c:v>
                </c:pt>
                <c:pt idx="5">
                  <c:v>51.738834495942434</c:v>
                </c:pt>
                <c:pt idx="6">
                  <c:v>53.50735190554775</c:v>
                </c:pt>
                <c:pt idx="7">
                  <c:v>55.606841915368534</c:v>
                </c:pt>
              </c:numCache>
            </c:numRef>
          </c:val>
        </c:ser>
        <c:marker val="1"/>
        <c:axId val="77597312"/>
        <c:axId val="77791616"/>
      </c:lineChart>
      <c:catAx>
        <c:axId val="7759731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91616"/>
        <c:crosses val="autoZero"/>
        <c:auto val="1"/>
        <c:lblAlgn val="ctr"/>
        <c:lblOffset val="100"/>
      </c:catAx>
      <c:valAx>
        <c:axId val="7779161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973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1768689357811573E-2"/>
          <c:y val="0.28316710411198576"/>
          <c:w val="0.171443936660278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863"/>
          <c:w val="0.90275170481134137"/>
          <c:h val="0.61254353266816308"/>
        </c:manualLayout>
      </c:layout>
      <c:lineChart>
        <c:grouping val="standard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16.882125390303482</c:v>
                </c:pt>
                <c:pt idx="1">
                  <c:v>14.118050681841824</c:v>
                </c:pt>
                <c:pt idx="2">
                  <c:v>12.835228501759055</c:v>
                </c:pt>
                <c:pt idx="3">
                  <c:v>11.505039799065891</c:v>
                </c:pt>
                <c:pt idx="4">
                  <c:v>10.452140558958096</c:v>
                </c:pt>
                <c:pt idx="5">
                  <c:v>10.063730489201905</c:v>
                </c:pt>
                <c:pt idx="6">
                  <c:v>11.301877084243815</c:v>
                </c:pt>
                <c:pt idx="7">
                  <c:v>10.274173169843575</c:v>
                </c:pt>
              </c:numCache>
            </c:numRef>
          </c:val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14.383805517403633</c:v>
                </c:pt>
                <c:pt idx="1">
                  <c:v>12.845642257764217</c:v>
                </c:pt>
                <c:pt idx="2">
                  <c:v>11.643169221368309</c:v>
                </c:pt>
                <c:pt idx="3">
                  <c:v>12.691550896777237</c:v>
                </c:pt>
                <c:pt idx="4">
                  <c:v>10.900866436199534</c:v>
                </c:pt>
                <c:pt idx="5">
                  <c:v>11.416021744761364</c:v>
                </c:pt>
                <c:pt idx="6">
                  <c:v>12.182056467760962</c:v>
                </c:pt>
                <c:pt idx="7">
                  <c:v>11.456422631355444</c:v>
                </c:pt>
              </c:numCache>
            </c:numRef>
          </c:val>
        </c:ser>
        <c:marker val="1"/>
        <c:axId val="77900416"/>
        <c:axId val="77902208"/>
      </c:lineChart>
      <c:catAx>
        <c:axId val="7790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2208"/>
        <c:crosses val="autoZero"/>
        <c:auto val="1"/>
        <c:lblAlgn val="ctr"/>
        <c:lblOffset val="100"/>
      </c:catAx>
      <c:valAx>
        <c:axId val="779022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60361886438341861"/>
          <c:w val="0.171443936660278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459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16.094054323712985</c:v>
                </c:pt>
                <c:pt idx="1">
                  <c:v>12.788194758931379</c:v>
                </c:pt>
                <c:pt idx="2">
                  <c:v>11.846872981437349</c:v>
                </c:pt>
                <c:pt idx="3">
                  <c:v>10.431642573957998</c:v>
                </c:pt>
                <c:pt idx="4">
                  <c:v>9.847959635552499</c:v>
                </c:pt>
                <c:pt idx="5">
                  <c:v>9.4905344423425646</c:v>
                </c:pt>
                <c:pt idx="6">
                  <c:v>10.82180509239026</c:v>
                </c:pt>
                <c:pt idx="7">
                  <c:v>9.5890080507657895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13.25939511580011</c:v>
                </c:pt>
                <c:pt idx="1">
                  <c:v>11.746678758218309</c:v>
                </c:pt>
                <c:pt idx="2">
                  <c:v>10.812335787942837</c:v>
                </c:pt>
                <c:pt idx="3">
                  <c:v>11.317918392802895</c:v>
                </c:pt>
                <c:pt idx="4">
                  <c:v>9.8413962740683285</c:v>
                </c:pt>
                <c:pt idx="5">
                  <c:v>10.503313088348582</c:v>
                </c:pt>
                <c:pt idx="6">
                  <c:v>11.288840476860116</c:v>
                </c:pt>
                <c:pt idx="7">
                  <c:v>10.49704725468305</c:v>
                </c:pt>
              </c:numCache>
            </c:numRef>
          </c:val>
        </c:ser>
        <c:marker val="1"/>
        <c:axId val="77970048"/>
        <c:axId val="77975936"/>
      </c:lineChart>
      <c:catAx>
        <c:axId val="7797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75936"/>
        <c:crosses val="autoZero"/>
        <c:auto val="1"/>
        <c:lblAlgn val="ctr"/>
        <c:lblOffset val="100"/>
      </c:catAx>
      <c:valAx>
        <c:axId val="779759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7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33"/>
          <c:y val="0.18891715458644687"/>
          <c:w val="0.171443936660278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236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151E-2"/>
          <c:y val="0.14761693249882277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oculto'!$C$29:$J$29</c:f>
              <c:numCache>
                <c:formatCode>#,##0.0</c:formatCode>
                <c:ptCount val="8"/>
                <c:pt idx="0">
                  <c:v>0.7880710665904952</c:v>
                </c:pt>
                <c:pt idx="1">
                  <c:v>1.3298463182193596</c:v>
                </c:pt>
                <c:pt idx="2">
                  <c:v>0.98836486011419189</c:v>
                </c:pt>
                <c:pt idx="3">
                  <c:v>1.0733972251078923</c:v>
                </c:pt>
                <c:pt idx="4">
                  <c:v>0.60416226173478504</c:v>
                </c:pt>
                <c:pt idx="5">
                  <c:v>0.57318722737314509</c:v>
                </c:pt>
                <c:pt idx="6">
                  <c:v>0.48007199185355343</c:v>
                </c:pt>
                <c:pt idx="7">
                  <c:v>0.68515694180966047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1.1244104016035228</c:v>
                </c:pt>
                <c:pt idx="1">
                  <c:v>1.0989617603548867</c:v>
                </c:pt>
                <c:pt idx="2">
                  <c:v>0.83083515027178012</c:v>
                </c:pt>
                <c:pt idx="3">
                  <c:v>1.3736325039743389</c:v>
                </c:pt>
                <c:pt idx="4">
                  <c:v>1.0594684229141429</c:v>
                </c:pt>
                <c:pt idx="5">
                  <c:v>0.91270696190311873</c:v>
                </c:pt>
                <c:pt idx="6">
                  <c:v>0.89321758863413447</c:v>
                </c:pt>
                <c:pt idx="7">
                  <c:v>0.95937537667239103</c:v>
                </c:pt>
              </c:numCache>
            </c:numRef>
          </c:val>
        </c:ser>
        <c:marker val="1"/>
        <c:axId val="78064256"/>
        <c:axId val="78094720"/>
      </c:lineChart>
      <c:catAx>
        <c:axId val="7806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94720"/>
        <c:crosses val="autoZero"/>
        <c:auto val="1"/>
        <c:lblAlgn val="ctr"/>
        <c:lblOffset val="100"/>
      </c:catAx>
      <c:valAx>
        <c:axId val="780947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6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9124791219279405"/>
          <c:w val="0.171443936660278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31"/>
          <c:w val="0.90275170481134137"/>
          <c:h val="0.59667632219547684"/>
        </c:manualLayout>
      </c:layout>
      <c:lineChart>
        <c:grouping val="standard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subjetivo'!$C$23:$J$23</c:f>
              <c:numCache>
                <c:formatCode>#,##0.0</c:formatCode>
                <c:ptCount val="8"/>
                <c:pt idx="0">
                  <c:v>32.501089796897823</c:v>
                </c:pt>
                <c:pt idx="1">
                  <c:v>33.042644156088137</c:v>
                </c:pt>
                <c:pt idx="2">
                  <c:v>35.57841708449785</c:v>
                </c:pt>
                <c:pt idx="3">
                  <c:v>29.371220056721825</c:v>
                </c:pt>
                <c:pt idx="4">
                  <c:v>31.429603418967382</c:v>
                </c:pt>
                <c:pt idx="5">
                  <c:v>29.948585041322378</c:v>
                </c:pt>
                <c:pt idx="6">
                  <c:v>23.0739660320734</c:v>
                </c:pt>
                <c:pt idx="7">
                  <c:v>34.051272943063395</c:v>
                </c:pt>
              </c:numCache>
            </c:numRef>
          </c:val>
        </c:ser>
        <c:ser>
          <c:idx val="1"/>
          <c:order val="1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subjetivo'!$C$24:$J$24</c:f>
              <c:numCache>
                <c:formatCode>#,##0.0</c:formatCode>
                <c:ptCount val="8"/>
                <c:pt idx="0">
                  <c:v>33.542935752181322</c:v>
                </c:pt>
                <c:pt idx="1">
                  <c:v>31.795954561686727</c:v>
                </c:pt>
                <c:pt idx="2">
                  <c:v>33.271803278530911</c:v>
                </c:pt>
                <c:pt idx="3">
                  <c:v>35.991994148619959</c:v>
                </c:pt>
                <c:pt idx="4">
                  <c:v>36.49503168296939</c:v>
                </c:pt>
                <c:pt idx="5">
                  <c:v>28.938797056067354</c:v>
                </c:pt>
                <c:pt idx="6">
                  <c:v>29.408348658125327</c:v>
                </c:pt>
                <c:pt idx="7">
                  <c:v>33.55075187376179</c:v>
                </c:pt>
              </c:numCache>
            </c:numRef>
          </c:val>
        </c:ser>
        <c:marker val="1"/>
        <c:axId val="78154368"/>
        <c:axId val="78156160"/>
      </c:lineChart>
      <c:catAx>
        <c:axId val="7815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56160"/>
        <c:crosses val="autoZero"/>
        <c:auto val="1"/>
        <c:lblAlgn val="ctr"/>
        <c:lblOffset val="100"/>
      </c:catAx>
      <c:valAx>
        <c:axId val="78156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5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8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horas'!$C$16:$J$16</c:f>
              <c:numCache>
                <c:formatCode>#,##0.0</c:formatCode>
                <c:ptCount val="8"/>
                <c:pt idx="0">
                  <c:v>13.653268988379757</c:v>
                </c:pt>
                <c:pt idx="1">
                  <c:v>15.872309089716364</c:v>
                </c:pt>
                <c:pt idx="2">
                  <c:v>17.001364356886171</c:v>
                </c:pt>
                <c:pt idx="3">
                  <c:v>10.783170132947999</c:v>
                </c:pt>
                <c:pt idx="4">
                  <c:v>8.5815693233483437</c:v>
                </c:pt>
                <c:pt idx="5">
                  <c:v>8.0288104391671968</c:v>
                </c:pt>
                <c:pt idx="6">
                  <c:v>6.314675875194026</c:v>
                </c:pt>
                <c:pt idx="7">
                  <c:v>13.509582899631473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13.720955915102254</c:v>
                </c:pt>
                <c:pt idx="1">
                  <c:v>13.013402884277864</c:v>
                </c:pt>
                <c:pt idx="2">
                  <c:v>12.755419517232433</c:v>
                </c:pt>
                <c:pt idx="3">
                  <c:v>12.585727286825875</c:v>
                </c:pt>
                <c:pt idx="4">
                  <c:v>10.180778395640438</c:v>
                </c:pt>
                <c:pt idx="5">
                  <c:v>8.2771696577981793</c:v>
                </c:pt>
                <c:pt idx="6">
                  <c:v>9.1860604992255066</c:v>
                </c:pt>
                <c:pt idx="7">
                  <c:v>10.767718055079733</c:v>
                </c:pt>
              </c:numCache>
            </c:numRef>
          </c:val>
        </c:ser>
        <c:marker val="1"/>
        <c:axId val="78338688"/>
        <c:axId val="78352768"/>
      </c:lineChart>
      <c:catAx>
        <c:axId val="78338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52768"/>
        <c:crosses val="autoZero"/>
        <c:auto val="1"/>
        <c:lblAlgn val="ctr"/>
        <c:lblOffset val="100"/>
      </c:catAx>
      <c:valAx>
        <c:axId val="783527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38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57"/>
          <c:w val="0.171443936660278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72"/>
          <c:y val="6.908466625034567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161"/>
          <c:w val="0.90275170481134137"/>
          <c:h val="0.624163640359372"/>
        </c:manualLayout>
      </c:layout>
      <c:lineChart>
        <c:grouping val="standard"/>
        <c:ser>
          <c:idx val="0"/>
          <c:order val="0"/>
          <c:tx>
            <c:strRef>
              <c:f>'Empleo inadecuado competencias'!$B$20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competencias'!$C$20:$J$20</c:f>
              <c:numCache>
                <c:formatCode>#,##0.0</c:formatCode>
                <c:ptCount val="8"/>
                <c:pt idx="0">
                  <c:v>3.0863048146540639</c:v>
                </c:pt>
                <c:pt idx="1">
                  <c:v>4.6373273448724737</c:v>
                </c:pt>
                <c:pt idx="2">
                  <c:v>3.6294713789531134</c:v>
                </c:pt>
                <c:pt idx="3">
                  <c:v>15.726415418832326</c:v>
                </c:pt>
                <c:pt idx="4">
                  <c:v>22.495235208899679</c:v>
                </c:pt>
                <c:pt idx="5">
                  <c:v>21.486861302731597</c:v>
                </c:pt>
                <c:pt idx="6">
                  <c:v>15.540638583241654</c:v>
                </c:pt>
                <c:pt idx="7">
                  <c:v>21.072378390326026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3.2016688205450743</c:v>
                </c:pt>
                <c:pt idx="1">
                  <c:v>3.1476261686124474</c:v>
                </c:pt>
                <c:pt idx="2">
                  <c:v>3.1916172850163336</c:v>
                </c:pt>
                <c:pt idx="3">
                  <c:v>14.745115142560389</c:v>
                </c:pt>
                <c:pt idx="4">
                  <c:v>19.519587897386749</c:v>
                </c:pt>
                <c:pt idx="5">
                  <c:v>15.829089179705155</c:v>
                </c:pt>
                <c:pt idx="6">
                  <c:v>14.73718030335491</c:v>
                </c:pt>
                <c:pt idx="7">
                  <c:v>17.29092279869927</c:v>
                </c:pt>
              </c:numCache>
            </c:numRef>
          </c:val>
        </c:ser>
        <c:marker val="1"/>
        <c:axId val="78289536"/>
        <c:axId val="78295424"/>
      </c:lineChart>
      <c:catAx>
        <c:axId val="78289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95424"/>
        <c:crosses val="autoZero"/>
        <c:auto val="1"/>
        <c:lblAlgn val="ctr"/>
        <c:lblOffset val="100"/>
      </c:catAx>
      <c:valAx>
        <c:axId val="782954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89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01"/>
          <c:w val="0.171443936660278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42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ingresos'!$C$26:$J$26</c:f>
              <c:numCache>
                <c:formatCode>#,##0.0</c:formatCode>
                <c:ptCount val="8"/>
                <c:pt idx="0">
                  <c:v>25.163010423712084</c:v>
                </c:pt>
                <c:pt idx="1">
                  <c:v>22.801680705683545</c:v>
                </c:pt>
                <c:pt idx="2">
                  <c:v>25.947876859692776</c:v>
                </c:pt>
                <c:pt idx="3">
                  <c:v>23.900829099433484</c:v>
                </c:pt>
                <c:pt idx="4">
                  <c:v>26.834661515547875</c:v>
                </c:pt>
                <c:pt idx="5">
                  <c:v>26.218092311621728</c:v>
                </c:pt>
                <c:pt idx="6">
                  <c:v>19.712032585786343</c:v>
                </c:pt>
                <c:pt idx="7">
                  <c:v>27.712540895540062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ingresos'!$C$25:$J$25</c:f>
              <c:numCache>
                <c:formatCode>#,##0.0</c:formatCode>
                <c:ptCount val="8"/>
                <c:pt idx="0">
                  <c:v>27.397386478221204</c:v>
                </c:pt>
                <c:pt idx="1">
                  <c:v>25.975139620950628</c:v>
                </c:pt>
                <c:pt idx="2">
                  <c:v>27.186795213130328</c:v>
                </c:pt>
                <c:pt idx="3">
                  <c:v>31.270497272566772</c:v>
                </c:pt>
                <c:pt idx="4">
                  <c:v>32.589760644773683</c:v>
                </c:pt>
                <c:pt idx="5">
                  <c:v>25.610797022448288</c:v>
                </c:pt>
                <c:pt idx="6">
                  <c:v>25.983120043661579</c:v>
                </c:pt>
                <c:pt idx="7">
                  <c:v>29.269310457521975</c:v>
                </c:pt>
              </c:numCache>
            </c:numRef>
          </c:val>
        </c:ser>
        <c:marker val="1"/>
        <c:axId val="78527104"/>
        <c:axId val="78561664"/>
      </c:lineChart>
      <c:catAx>
        <c:axId val="7852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61664"/>
        <c:crosses val="autoZero"/>
        <c:auto val="1"/>
        <c:lblAlgn val="ctr"/>
        <c:lblOffset val="100"/>
      </c:catAx>
      <c:valAx>
        <c:axId val="785616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2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288"/>
          <c:y val="0.55623681731798114"/>
          <c:w val="0.171443936660278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8909"/>
        </c:manualLayout>
      </c:layout>
      <c:lineChart>
        <c:grouping val="standard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objetivo'!$C$18:$J$18</c:f>
              <c:numCache>
                <c:formatCode>#,##0.0</c:formatCode>
                <c:ptCount val="8"/>
                <c:pt idx="0">
                  <c:v>12.671424697045927</c:v>
                </c:pt>
                <c:pt idx="1">
                  <c:v>12.721384527745505</c:v>
                </c:pt>
                <c:pt idx="2">
                  <c:v>12.005369259903635</c:v>
                </c:pt>
                <c:pt idx="3">
                  <c:v>7.7698820998840112</c:v>
                </c:pt>
                <c:pt idx="4">
                  <c:v>9.7500325179613903</c:v>
                </c:pt>
                <c:pt idx="5">
                  <c:v>13.316295261933886</c:v>
                </c:pt>
                <c:pt idx="6">
                  <c:v>10.273564737770103</c:v>
                </c:pt>
                <c:pt idx="7">
                  <c:v>15.276764137249558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13.74764164497976</c:v>
                </c:pt>
                <c:pt idx="1">
                  <c:v>13.941934359904748</c:v>
                </c:pt>
                <c:pt idx="2">
                  <c:v>13.968218633921875</c:v>
                </c:pt>
                <c:pt idx="3">
                  <c:v>10.480785682773043</c:v>
                </c:pt>
                <c:pt idx="4">
                  <c:v>9.4129627604407986</c:v>
                </c:pt>
                <c:pt idx="5">
                  <c:v>9.4591935130374392</c:v>
                </c:pt>
                <c:pt idx="6">
                  <c:v>11.101902486534746</c:v>
                </c:pt>
                <c:pt idx="7">
                  <c:v>12.979580299271159</c:v>
                </c:pt>
              </c:numCache>
            </c:numRef>
          </c:val>
        </c:ser>
        <c:marker val="1"/>
        <c:axId val="78482048"/>
        <c:axId val="78487936"/>
      </c:lineChart>
      <c:catAx>
        <c:axId val="78482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87936"/>
        <c:crosses val="autoZero"/>
        <c:auto val="1"/>
        <c:lblAlgn val="ctr"/>
        <c:lblOffset val="100"/>
      </c:catAx>
      <c:valAx>
        <c:axId val="7848793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82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60134892229382075"/>
          <c:w val="0.1714439366602787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924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5.0190957028633845</c:v>
                </c:pt>
                <c:pt idx="1">
                  <c:v>6.5369815663887287</c:v>
                </c:pt>
                <c:pt idx="2">
                  <c:v>6.2713064016058455</c:v>
                </c:pt>
                <c:pt idx="3">
                  <c:v>3.541072760049103</c:v>
                </c:pt>
                <c:pt idx="4">
                  <c:v>2.9269151119784227</c:v>
                </c:pt>
                <c:pt idx="5">
                  <c:v>3.698283966112359</c:v>
                </c:pt>
                <c:pt idx="6">
                  <c:v>3.4286981401386871</c:v>
                </c:pt>
                <c:pt idx="7">
                  <c:v>6.7053516867210075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'!$C$22:$J$22</c:f>
              <c:numCache>
                <c:formatCode>#,##0.0</c:formatCode>
                <c:ptCount val="8"/>
                <c:pt idx="0">
                  <c:v>5.5439316720533753</c:v>
                </c:pt>
                <c:pt idx="1">
                  <c:v>6.001697763489048</c:v>
                </c:pt>
                <c:pt idx="2">
                  <c:v>5.41302068600646</c:v>
                </c:pt>
                <c:pt idx="3">
                  <c:v>4.3970228977308095</c:v>
                </c:pt>
                <c:pt idx="4">
                  <c:v>3.2211552241489034</c:v>
                </c:pt>
                <c:pt idx="5">
                  <c:v>3.0837415491837699</c:v>
                </c:pt>
                <c:pt idx="6">
                  <c:v>4.0055924499688595</c:v>
                </c:pt>
                <c:pt idx="7">
                  <c:v>4.8307851237052599</c:v>
                </c:pt>
              </c:numCache>
            </c:numRef>
          </c:val>
        </c:ser>
        <c:marker val="1"/>
        <c:axId val="78862976"/>
        <c:axId val="78864768"/>
      </c:lineChart>
      <c:catAx>
        <c:axId val="78862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64768"/>
        <c:crosses val="autoZero"/>
        <c:auto val="1"/>
        <c:lblAlgn val="ctr"/>
        <c:lblOffset val="100"/>
      </c:catAx>
      <c:valAx>
        <c:axId val="7886476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62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57"/>
          <c:w val="0.171443936660278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72"/>
          <c:y val="1.30081234194362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106"/>
          <c:w val="0.90275170481134137"/>
          <c:h val="0.60330805796911591"/>
        </c:manualLayout>
      </c:layout>
      <c:lineChart>
        <c:grouping val="standard"/>
        <c:ser>
          <c:idx val="0"/>
          <c:order val="0"/>
          <c:tx>
            <c:strRef>
              <c:f>'Empleo inadecuado x competncias'!$B$17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competncias'!$C$17:$J$17</c:f>
              <c:numCache>
                <c:formatCode>#,##0.0</c:formatCode>
                <c:ptCount val="8"/>
                <c:pt idx="0">
                  <c:v>1.404690220794508</c:v>
                </c:pt>
                <c:pt idx="1">
                  <c:v>2.131722767507215</c:v>
                </c:pt>
                <c:pt idx="2">
                  <c:v>1.2142384015654988</c:v>
                </c:pt>
                <c:pt idx="3">
                  <c:v>4.2356228000746565</c:v>
                </c:pt>
                <c:pt idx="4">
                  <c:v>7.5084019507417752</c:v>
                </c:pt>
                <c:pt idx="5">
                  <c:v>9.600980867976789</c:v>
                </c:pt>
                <c:pt idx="6">
                  <c:v>6.7116730570918648</c:v>
                </c:pt>
                <c:pt idx="7">
                  <c:v>9.6262146207428003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competncias'!$C$29:$J$29</c:f>
              <c:numCache>
                <c:formatCode>#,##0.0</c:formatCode>
                <c:ptCount val="8"/>
                <c:pt idx="0">
                  <c:v>1.7907651948355661</c:v>
                </c:pt>
                <c:pt idx="1">
                  <c:v>1.7629240197706366</c:v>
                </c:pt>
                <c:pt idx="2">
                  <c:v>1.6941324305194017</c:v>
                </c:pt>
                <c:pt idx="3">
                  <c:v>4.5441605474752302</c:v>
                </c:pt>
                <c:pt idx="4">
                  <c:v>5.3532127234998281</c:v>
                </c:pt>
                <c:pt idx="5">
                  <c:v>5.4908043874650891</c:v>
                </c:pt>
                <c:pt idx="6">
                  <c:v>5.8116366078978299</c:v>
                </c:pt>
                <c:pt idx="7">
                  <c:v>7.1387169006491922</c:v>
                </c:pt>
              </c:numCache>
            </c:numRef>
          </c:val>
        </c:ser>
        <c:marker val="1"/>
        <c:axId val="78662272"/>
        <c:axId val="78672256"/>
      </c:lineChart>
      <c:catAx>
        <c:axId val="7866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72256"/>
        <c:crosses val="autoZero"/>
        <c:auto val="1"/>
        <c:lblAlgn val="ctr"/>
        <c:lblOffset val="100"/>
      </c:catAx>
      <c:valAx>
        <c:axId val="786722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6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34"/>
          <c:w val="0.171443936660278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476"/>
          <c:y val="6.633499170812623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376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ingresos'!$C$22:$J$22</c:f>
              <c:numCache>
                <c:formatCode>#,##0.0</c:formatCode>
                <c:ptCount val="8"/>
                <c:pt idx="0">
                  <c:v>9.7871381720473369</c:v>
                </c:pt>
                <c:pt idx="1">
                  <c:v>8.834039486229706</c:v>
                </c:pt>
                <c:pt idx="2">
                  <c:v>8.313134475452971</c:v>
                </c:pt>
                <c:pt idx="3">
                  <c:v>5.9753764366298388</c:v>
                </c:pt>
                <c:pt idx="4">
                  <c:v>8.3746207248678139</c:v>
                </c:pt>
                <c:pt idx="5">
                  <c:v>11.327942099014784</c:v>
                </c:pt>
                <c:pt idx="6">
                  <c:v>8.2142704904445019</c:v>
                </c:pt>
                <c:pt idx="7">
                  <c:v>12.152009199753731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11.092878595286763</c:v>
                </c:pt>
                <c:pt idx="1">
                  <c:v>11.298311835106185</c:v>
                </c:pt>
                <c:pt idx="2">
                  <c:v>11.326730411109837</c:v>
                </c:pt>
                <c:pt idx="3">
                  <c:v>8.6186198922879456</c:v>
                </c:pt>
                <c:pt idx="4">
                  <c:v>7.9676385968163705</c:v>
                </c:pt>
                <c:pt idx="5">
                  <c:v>8.1038958776680605</c:v>
                </c:pt>
                <c:pt idx="6">
                  <c:v>9.395440251333671</c:v>
                </c:pt>
                <c:pt idx="7">
                  <c:v>10.832433795728647</c:v>
                </c:pt>
              </c:numCache>
            </c:numRef>
          </c:val>
        </c:ser>
        <c:marker val="1"/>
        <c:axId val="78961280"/>
        <c:axId val="79122816"/>
      </c:lineChart>
      <c:catAx>
        <c:axId val="7896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22816"/>
        <c:crosses val="autoZero"/>
        <c:auto val="1"/>
        <c:lblAlgn val="ctr"/>
        <c:lblOffset val="100"/>
      </c:catAx>
      <c:valAx>
        <c:axId val="79122816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61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319190589928291"/>
          <c:y val="0.2098969718337447"/>
          <c:w val="0.171443936660279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3657.5310000000004</c:v>
                </c:pt>
                <c:pt idx="1">
                  <c:v>418.81033333333335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676"/>
          <c:y val="0.76738122850922763"/>
          <c:w val="0.65409103467332619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4076.3410000000003</c:v>
                </c:pt>
                <c:pt idx="1">
                  <c:v>1848.4896666666673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2741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06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307"/>
          <c:y val="0.13399276978864852"/>
          <c:w val="0.81918270305897867"/>
          <c:h val="0.62111105077382922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6942.6603333333333</c:v>
                </c:pt>
                <c:pt idx="1">
                  <c:v>7047.5943333333335</c:v>
                </c:pt>
                <c:pt idx="2">
                  <c:v>7152.3026666666665</c:v>
                </c:pt>
                <c:pt idx="3">
                  <c:v>7256.7306666666664</c:v>
                </c:pt>
                <c:pt idx="4">
                  <c:v>7360.8063333333339</c:v>
                </c:pt>
              </c:numCache>
            </c:numRef>
          </c:val>
        </c:ser>
        <c:axId val="79132160"/>
        <c:axId val="79190272"/>
      </c:barChart>
      <c:catAx>
        <c:axId val="79132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90272"/>
        <c:crosses val="autoZero"/>
        <c:auto val="1"/>
        <c:lblAlgn val="ctr"/>
        <c:lblOffset val="100"/>
      </c:catAx>
      <c:valAx>
        <c:axId val="791902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3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103"/>
          <c:w val="0.94285714285714251"/>
          <c:h val="0.3741761721355234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16.622858539643719</c:v>
                </c:pt>
                <c:pt idx="1">
                  <c:v>83.377141460356285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0946"/>
          <c:h val="0.1382435818316058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398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77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5483.4219999999996</c:v>
                </c:pt>
                <c:pt idx="1">
                  <c:v>5596.1426666666666</c:v>
                </c:pt>
                <c:pt idx="2">
                  <c:v>5707.4476666666669</c:v>
                </c:pt>
                <c:pt idx="3">
                  <c:v>5817.1896666666662</c:v>
                </c:pt>
                <c:pt idx="4">
                  <c:v>5924.8306666666676</c:v>
                </c:pt>
              </c:numCache>
            </c:numRef>
          </c:val>
        </c:ser>
        <c:axId val="79519104"/>
        <c:axId val="79373440"/>
      </c:barChart>
      <c:catAx>
        <c:axId val="79519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73440"/>
        <c:crosses val="autoZero"/>
        <c:auto val="1"/>
        <c:lblAlgn val="ctr"/>
        <c:lblOffset val="100"/>
      </c:catAx>
      <c:valAx>
        <c:axId val="793734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1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294"/>
          <c:w val="0.90350877192982459"/>
          <c:h val="0.4317648930247374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17.033740122172834</c:v>
                </c:pt>
                <c:pt idx="1">
                  <c:v>82.96625987782717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069"/>
          <c:y val="0.78793096627535786"/>
          <c:w val="0.65748549523415123"/>
          <c:h val="0.1127260388887820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846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3546.9006666666664</c:v>
                </c:pt>
                <c:pt idx="1">
                  <c:v>3572.3846666666668</c:v>
                </c:pt>
                <c:pt idx="2">
                  <c:v>3779.5096666666668</c:v>
                </c:pt>
                <c:pt idx="3">
                  <c:v>3870.8083333333338</c:v>
                </c:pt>
                <c:pt idx="4">
                  <c:v>4076.3410000000003</c:v>
                </c:pt>
              </c:numCache>
            </c:numRef>
          </c:val>
        </c:ser>
        <c:axId val="79376384"/>
        <c:axId val="79398784"/>
      </c:barChart>
      <c:catAx>
        <c:axId val="7937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98784"/>
        <c:crosses val="autoZero"/>
        <c:auto val="1"/>
        <c:lblAlgn val="ctr"/>
        <c:lblOffset val="100"/>
      </c:catAx>
      <c:valAx>
        <c:axId val="793987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76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69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18.660935648611567</c:v>
                </c:pt>
                <c:pt idx="1">
                  <c:v>81.33906435138843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52"/>
          <c:y val="0.67978523232541499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307"/>
          <c:y val="0.15775853018372796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3138.8286666666663</c:v>
                </c:pt>
                <c:pt idx="1">
                  <c:v>3198.9943333333335</c:v>
                </c:pt>
                <c:pt idx="2">
                  <c:v>3399.15</c:v>
                </c:pt>
                <c:pt idx="3">
                  <c:v>3433.3343333333337</c:v>
                </c:pt>
                <c:pt idx="4">
                  <c:v>3657.5310000000004</c:v>
                </c:pt>
              </c:numCache>
            </c:numRef>
          </c:val>
        </c:ser>
        <c:axId val="79743232"/>
        <c:axId val="79807616"/>
      </c:barChart>
      <c:catAx>
        <c:axId val="79743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07616"/>
        <c:crosses val="autoZero"/>
        <c:auto val="1"/>
        <c:lblAlgn val="ctr"/>
        <c:lblOffset val="100"/>
      </c:catAx>
      <c:valAx>
        <c:axId val="79807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3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224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18.910101476026686</c:v>
                </c:pt>
                <c:pt idx="1">
                  <c:v>81.089898523973318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69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888"/>
          <c:y val="0.15827035587032215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408.07233333333335</c:v>
                </c:pt>
                <c:pt idx="1">
                  <c:v>373.39066666666668</c:v>
                </c:pt>
                <c:pt idx="2">
                  <c:v>380.35966666666667</c:v>
                </c:pt>
                <c:pt idx="3">
                  <c:v>437.47399999999999</c:v>
                </c:pt>
                <c:pt idx="4">
                  <c:v>418.81033333333335</c:v>
                </c:pt>
              </c:numCache>
            </c:numRef>
          </c:val>
        </c:ser>
        <c:axId val="79806464"/>
        <c:axId val="79865728"/>
      </c:barChart>
      <c:catAx>
        <c:axId val="79806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5728"/>
        <c:crosses val="autoZero"/>
        <c:auto val="1"/>
        <c:lblAlgn val="ctr"/>
        <c:lblOffset val="100"/>
      </c:catAx>
      <c:valAx>
        <c:axId val="79865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06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5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16.735213996069106</c:v>
                </c:pt>
                <c:pt idx="1">
                  <c:v>83.264786003930894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89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88"/>
          <c:y val="0.17720296038180294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370</c:v>
                </c:pt>
                <c:pt idx="1">
                  <c:v>351.80700000000002</c:v>
                </c:pt>
                <c:pt idx="2">
                  <c:v>358.69566666666668</c:v>
                </c:pt>
                <c:pt idx="3">
                  <c:v>418.89133333333331</c:v>
                </c:pt>
                <c:pt idx="4">
                  <c:v>390.88066666666668</c:v>
                </c:pt>
              </c:numCache>
            </c:numRef>
          </c:val>
        </c:ser>
        <c:axId val="80108928"/>
        <c:axId val="80221312"/>
      </c:barChart>
      <c:catAx>
        <c:axId val="8010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21312"/>
        <c:crosses val="autoZero"/>
        <c:auto val="1"/>
        <c:lblAlgn val="ctr"/>
        <c:lblOffset val="100"/>
      </c:catAx>
      <c:valAx>
        <c:axId val="80221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08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17.046685399032391</c:v>
                </c:pt>
                <c:pt idx="1">
                  <c:v>82.953314600967616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424"/>
          <c:h val="0.1094334837358817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38.072333333333333</c:v>
                </c:pt>
                <c:pt idx="1">
                  <c:v>21.582999999999998</c:v>
                </c:pt>
                <c:pt idx="2">
                  <c:v>21.663666666666668</c:v>
                </c:pt>
                <c:pt idx="3">
                  <c:v>18.582666666666668</c:v>
                </c:pt>
                <c:pt idx="4">
                  <c:v>27.929333333333332</c:v>
                </c:pt>
              </c:numCache>
            </c:numRef>
          </c:val>
        </c:ser>
        <c:axId val="80311808"/>
        <c:axId val="80313344"/>
      </c:barChart>
      <c:catAx>
        <c:axId val="8031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3344"/>
        <c:crosses val="autoZero"/>
        <c:auto val="1"/>
        <c:lblAlgn val="ctr"/>
        <c:lblOffset val="100"/>
      </c:catAx>
      <c:valAx>
        <c:axId val="803133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13.327077087028099</c:v>
                </c:pt>
                <c:pt idx="1">
                  <c:v>86.672922912971899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647"/>
          <c:y val="0.81150206970397076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204E-2"/>
        </c:manualLayout>
      </c:layout>
    </c:title>
    <c:plotArea>
      <c:layout>
        <c:manualLayout>
          <c:layoutTarget val="inner"/>
          <c:xMode val="edge"/>
          <c:yMode val="edge"/>
          <c:x val="0.14793239410096307"/>
          <c:y val="0.16003127974630071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1936.5213333333334</c:v>
                </c:pt>
                <c:pt idx="1">
                  <c:v>2023.758</c:v>
                </c:pt>
                <c:pt idx="2">
                  <c:v>1927.9380000000001</c:v>
                </c:pt>
                <c:pt idx="3">
                  <c:v>1946.3813333333335</c:v>
                </c:pt>
                <c:pt idx="4">
                  <c:v>1848.4896666666666</c:v>
                </c:pt>
              </c:numCache>
            </c:numRef>
          </c:val>
        </c:ser>
        <c:axId val="80404480"/>
        <c:axId val="80406016"/>
      </c:barChart>
      <c:catAx>
        <c:axId val="80404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06016"/>
        <c:crosses val="autoZero"/>
        <c:auto val="1"/>
        <c:lblAlgn val="ctr"/>
        <c:lblOffset val="100"/>
      </c:catAx>
      <c:valAx>
        <c:axId val="804060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04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14.286558194187499</c:v>
                </c:pt>
                <c:pt idx="1">
                  <c:v>85.713441805812494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41"/>
          <c:y val="0.76129745937997906"/>
          <c:w val="0.4359423233924391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476"/>
          <c:y val="5.2493438320210398E-3"/>
        </c:manualLayout>
      </c:layout>
    </c:title>
    <c:plotArea>
      <c:layout>
        <c:manualLayout>
          <c:layoutTarget val="inner"/>
          <c:xMode val="edge"/>
          <c:yMode val="edge"/>
          <c:x val="0.14793239410096307"/>
          <c:y val="0.17442519685039512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1041.768</c:v>
                </c:pt>
                <c:pt idx="1">
                  <c:v>1122.7863333333332</c:v>
                </c:pt>
                <c:pt idx="2">
                  <c:v>1131.9096666666667</c:v>
                </c:pt>
                <c:pt idx="3">
                  <c:v>893.149</c:v>
                </c:pt>
                <c:pt idx="4">
                  <c:v>1388.046</c:v>
                </c:pt>
              </c:numCache>
            </c:numRef>
          </c:val>
        </c:ser>
        <c:axId val="80433920"/>
        <c:axId val="80435840"/>
      </c:barChart>
      <c:catAx>
        <c:axId val="8043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35840"/>
        <c:crosses val="autoZero"/>
        <c:auto val="1"/>
        <c:lblAlgn val="ctr"/>
        <c:lblOffset val="100"/>
      </c:catAx>
      <c:valAx>
        <c:axId val="804358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33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18.939325578594506</c:v>
                </c:pt>
                <c:pt idx="1">
                  <c:v>81.060674421405494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888"/>
          <c:y val="0.19932044858029219"/>
          <c:w val="0.84641738168379177"/>
          <c:h val="0.59798297940029932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382.46833333333342</c:v>
                </c:pt>
                <c:pt idx="1">
                  <c:v>306.56666666666666</c:v>
                </c:pt>
                <c:pt idx="2">
                  <c:v>303.4496666666667</c:v>
                </c:pt>
                <c:pt idx="3">
                  <c:v>244.429</c:v>
                </c:pt>
                <c:pt idx="4">
                  <c:v>550.6966666666666</c:v>
                </c:pt>
              </c:numCache>
            </c:numRef>
          </c:val>
        </c:ser>
        <c:axId val="80744448"/>
        <c:axId val="80745984"/>
      </c:barChart>
      <c:catAx>
        <c:axId val="8074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5984"/>
        <c:crosses val="autoZero"/>
        <c:auto val="1"/>
        <c:lblAlgn val="ctr"/>
        <c:lblOffset val="100"/>
      </c:catAx>
      <c:valAx>
        <c:axId val="80745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23.412709716212884</c:v>
                </c:pt>
                <c:pt idx="1">
                  <c:v>76.587290283787112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042"/>
          <c:y val="0.80109240191129949"/>
          <c:w val="0.43643597733142803"/>
          <c:h val="0.121149471700653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3937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557.80033333333324</c:v>
                </c:pt>
                <c:pt idx="1">
                  <c:v>803.61633333333339</c:v>
                </c:pt>
                <c:pt idx="2">
                  <c:v>812.09799999999996</c:v>
                </c:pt>
                <c:pt idx="3">
                  <c:v>601.54833333333329</c:v>
                </c:pt>
                <c:pt idx="4">
                  <c:v>858.98199999999997</c:v>
                </c:pt>
              </c:numCache>
            </c:numRef>
          </c:val>
        </c:ser>
        <c:axId val="80753408"/>
        <c:axId val="80792192"/>
      </c:barChart>
      <c:catAx>
        <c:axId val="8075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92192"/>
        <c:crosses val="autoZero"/>
        <c:auto val="1"/>
        <c:lblAlgn val="ctr"/>
        <c:lblOffset val="100"/>
      </c:catAx>
      <c:valAx>
        <c:axId val="807921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53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22.742007565648734</c:v>
                </c:pt>
                <c:pt idx="1">
                  <c:v>77.257992434351266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597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296"/>
          <c:y val="0.14166120539280441"/>
          <c:w val="0.81918270305897867"/>
          <c:h val="0.6211108564590237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847.73866666666675</c:v>
                </c:pt>
                <c:pt idx="1">
                  <c:v>958.63733333333323</c:v>
                </c:pt>
                <c:pt idx="2">
                  <c:v>990.91533333333336</c:v>
                </c:pt>
                <c:pt idx="3">
                  <c:v>763.01499999999999</c:v>
                </c:pt>
                <c:pt idx="4">
                  <c:v>1129.6576666666667</c:v>
                </c:pt>
              </c:numCache>
            </c:numRef>
          </c:val>
        </c:ser>
        <c:axId val="80854016"/>
        <c:axId val="80906496"/>
      </c:barChart>
      <c:catAx>
        <c:axId val="80854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06496"/>
        <c:crosses val="autoZero"/>
        <c:auto val="1"/>
        <c:lblAlgn val="ctr"/>
        <c:lblOffset val="100"/>
      </c:catAx>
      <c:valAx>
        <c:axId val="809064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54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17.66840196190164</c:v>
                </c:pt>
                <c:pt idx="1">
                  <c:v>82.331598038098363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004"/>
          <c:y val="0.77853652908770887"/>
          <c:w val="0.36362579049721111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83"/>
          <c:y val="0.13752011767759798"/>
          <c:w val="0.84641738168379177"/>
          <c:h val="0.6296345144356989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275.58999999999997</c:v>
                </c:pt>
                <c:pt idx="1">
                  <c:v>348.30866666666662</c:v>
                </c:pt>
                <c:pt idx="2">
                  <c:v>503.2906666666666</c:v>
                </c:pt>
                <c:pt idx="3">
                  <c:v>397.67</c:v>
                </c:pt>
                <c:pt idx="4">
                  <c:v>622.73300000000006</c:v>
                </c:pt>
              </c:numCache>
            </c:numRef>
          </c:val>
        </c:ser>
        <c:axId val="81155584"/>
        <c:axId val="81157120"/>
      </c:barChart>
      <c:catAx>
        <c:axId val="81155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57120"/>
        <c:crosses val="autoZero"/>
        <c:auto val="1"/>
        <c:lblAlgn val="ctr"/>
        <c:lblOffset val="100"/>
      </c:catAx>
      <c:valAx>
        <c:axId val="81157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55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21.963631019736361</c:v>
                </c:pt>
                <c:pt idx="1">
                  <c:v>78.036368980263632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122"/>
          <c:h val="8.69613455904414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883"/>
          <c:y val="0.16650592588969856"/>
          <c:w val="0.84641738168379177"/>
          <c:h val="0.60454769240801842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125.59833333333334</c:v>
                </c:pt>
                <c:pt idx="1">
                  <c:v>104.56066666666668</c:v>
                </c:pt>
                <c:pt idx="2">
                  <c:v>139.77700000000002</c:v>
                </c:pt>
                <c:pt idx="3">
                  <c:v>132.71833333333333</c:v>
                </c:pt>
                <c:pt idx="4">
                  <c:v>273.33300000000003</c:v>
                </c:pt>
              </c:numCache>
            </c:numRef>
          </c:val>
        </c:ser>
        <c:axId val="81259904"/>
        <c:axId val="79565952"/>
      </c:barChart>
      <c:catAx>
        <c:axId val="8125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65952"/>
        <c:crosses val="autoZero"/>
        <c:auto val="1"/>
        <c:lblAlgn val="ctr"/>
        <c:lblOffset val="100"/>
      </c:catAx>
      <c:valAx>
        <c:axId val="79565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5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25.902235997455264</c:v>
                </c:pt>
                <c:pt idx="1">
                  <c:v>74.097764002544736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133"/>
          <c:h val="8.69613455904415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83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150.23333333333332</c:v>
                </c:pt>
                <c:pt idx="1">
                  <c:v>268.22900000000004</c:v>
                </c:pt>
                <c:pt idx="2">
                  <c:v>362.87</c:v>
                </c:pt>
                <c:pt idx="3">
                  <c:v>259.79599999999999</c:v>
                </c:pt>
                <c:pt idx="4">
                  <c:v>392.39733333333334</c:v>
                </c:pt>
              </c:numCache>
            </c:numRef>
          </c:val>
        </c:ser>
        <c:axId val="81651200"/>
        <c:axId val="81652736"/>
      </c:barChart>
      <c:catAx>
        <c:axId val="8165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2736"/>
        <c:crosses val="autoZero"/>
        <c:auto val="1"/>
        <c:lblAlgn val="ctr"/>
        <c:lblOffset val="100"/>
      </c:catAx>
      <c:valAx>
        <c:axId val="81652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1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099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25.16336956310305</c:v>
                </c:pt>
                <c:pt idx="1">
                  <c:v>74.836630436896954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068"/>
          <c:y val="0.70590784485272651"/>
          <c:w val="0.36362579049721144"/>
          <c:h val="0.1091834354039080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597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211.94066666666666</c:v>
                </c:pt>
                <c:pt idx="1">
                  <c:v>299.17366666666663</c:v>
                </c:pt>
                <c:pt idx="2">
                  <c:v>428.14066666666668</c:v>
                </c:pt>
                <c:pt idx="3">
                  <c:v>317.95866666666666</c:v>
                </c:pt>
                <c:pt idx="4">
                  <c:v>495.35733333333332</c:v>
                </c:pt>
              </c:numCache>
            </c:numRef>
          </c:val>
        </c:ser>
        <c:axId val="81444224"/>
        <c:axId val="81745024"/>
      </c:barChart>
      <c:catAx>
        <c:axId val="8144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45024"/>
        <c:crosses val="autoZero"/>
        <c:auto val="1"/>
        <c:lblAlgn val="ctr"/>
        <c:lblOffset val="100"/>
      </c:catAx>
      <c:valAx>
        <c:axId val="81745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4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20.934156252804179</c:v>
                </c:pt>
                <c:pt idx="1">
                  <c:v>79.065843747195828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24"/>
          <c:y val="0.79185245087607292"/>
          <c:w val="0.36362579049721155"/>
          <c:h val="8.69613455904416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1834.4373333333333</c:v>
                </c:pt>
                <c:pt idx="1">
                  <c:v>1732.0023333333331</c:v>
                </c:pt>
                <c:pt idx="2">
                  <c:v>1776.4756666666665</c:v>
                </c:pt>
                <c:pt idx="3">
                  <c:v>1873.7393333333332</c:v>
                </c:pt>
              </c:numCache>
            </c:numRef>
          </c:val>
        </c:ser>
        <c:axId val="81901824"/>
        <c:axId val="81911808"/>
      </c:barChart>
      <c:catAx>
        <c:axId val="8190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11808"/>
        <c:crosses val="autoZero"/>
        <c:auto val="1"/>
        <c:lblAlgn val="ctr"/>
        <c:lblOffset val="100"/>
      </c:catAx>
      <c:valAx>
        <c:axId val="819118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01824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855.85566666666671</c:v>
                </c:pt>
                <c:pt idx="1">
                  <c:v>1091.4066666666665</c:v>
                </c:pt>
                <c:pt idx="2">
                  <c:v>1129.6163333333334</c:v>
                </c:pt>
                <c:pt idx="3">
                  <c:v>1191.316</c:v>
                </c:pt>
              </c:numCache>
            </c:numRef>
          </c:val>
        </c:ser>
        <c:axId val="81939456"/>
        <c:axId val="81945344"/>
      </c:barChart>
      <c:catAx>
        <c:axId val="8193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45344"/>
        <c:crosses val="autoZero"/>
        <c:auto val="1"/>
        <c:lblAlgn val="ctr"/>
        <c:lblOffset val="100"/>
      </c:catAx>
      <c:valAx>
        <c:axId val="81945344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39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155.73466666666664</c:v>
                </c:pt>
                <c:pt idx="1">
                  <c:v>179.84766666666667</c:v>
                </c:pt>
                <c:pt idx="2">
                  <c:v>149.88333333333335</c:v>
                </c:pt>
                <c:pt idx="3">
                  <c:v>148.01933333333332</c:v>
                </c:pt>
              </c:numCache>
            </c:numRef>
          </c:val>
        </c:ser>
        <c:axId val="81989632"/>
        <c:axId val="81991168"/>
      </c:barChart>
      <c:catAx>
        <c:axId val="8198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1168"/>
        <c:crosses val="autoZero"/>
        <c:auto val="1"/>
        <c:lblAlgn val="ctr"/>
        <c:lblOffset val="100"/>
      </c:catAx>
      <c:valAx>
        <c:axId val="81991168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8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163.53</c:v>
                </c:pt>
                <c:pt idx="1">
                  <c:v>192.08733333333331</c:v>
                </c:pt>
                <c:pt idx="2">
                  <c:v>170.3</c:v>
                </c:pt>
                <c:pt idx="3">
                  <c:v>184.18600000000001</c:v>
                </c:pt>
              </c:numCache>
            </c:numRef>
          </c:val>
        </c:ser>
        <c:axId val="82019072"/>
        <c:axId val="82020608"/>
      </c:barChart>
      <c:catAx>
        <c:axId val="8201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20608"/>
        <c:crosses val="autoZero"/>
        <c:auto val="1"/>
        <c:lblAlgn val="ctr"/>
        <c:lblOffset val="100"/>
      </c:catAx>
      <c:valAx>
        <c:axId val="82020608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1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45"/>
          <c:y val="0.23275843967780033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1718.5806666666667</c:v>
                </c:pt>
                <c:pt idx="1">
                  <c:v>1834.4373333333333</c:v>
                </c:pt>
                <c:pt idx="2">
                  <c:v>1732.0023333333331</c:v>
                </c:pt>
                <c:pt idx="3">
                  <c:v>1776.4756666666665</c:v>
                </c:pt>
                <c:pt idx="4">
                  <c:v>1873.7393333333332</c:v>
                </c:pt>
              </c:numCache>
            </c:numRef>
          </c:val>
        </c:ser>
        <c:axId val="82029184"/>
        <c:axId val="82059648"/>
      </c:barChart>
      <c:catAx>
        <c:axId val="8202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59648"/>
        <c:crosses val="autoZero"/>
        <c:auto val="1"/>
        <c:lblAlgn val="ctr"/>
        <c:lblOffset val="100"/>
      </c:catAx>
      <c:valAx>
        <c:axId val="82059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2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28.003877248237792</c:v>
                </c:pt>
                <c:pt idx="1">
                  <c:v>71.996122751762215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67"/>
          <c:h val="8.69613455904417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05"/>
          <c:y val="0.23275843967780033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169.78566666666669</c:v>
                </c:pt>
                <c:pt idx="1">
                  <c:v>155.73466666666664</c:v>
                </c:pt>
                <c:pt idx="2">
                  <c:v>179.84766666666667</c:v>
                </c:pt>
                <c:pt idx="3">
                  <c:v>149.88333333333335</c:v>
                </c:pt>
                <c:pt idx="4">
                  <c:v>148.01933333333332</c:v>
                </c:pt>
              </c:numCache>
            </c:numRef>
          </c:val>
        </c:ser>
        <c:axId val="81442304"/>
        <c:axId val="82104320"/>
      </c:barChart>
      <c:catAx>
        <c:axId val="8144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04320"/>
        <c:crosses val="autoZero"/>
        <c:auto val="1"/>
        <c:lblAlgn val="ctr"/>
        <c:lblOffset val="100"/>
      </c:catAx>
      <c:valAx>
        <c:axId val="821043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2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18.024577604140237</c:v>
                </c:pt>
                <c:pt idx="1">
                  <c:v>81.975422395859766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78"/>
          <c:h val="8.69613455904418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05"/>
          <c:y val="0.23275843967780033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170.56100000000001</c:v>
                </c:pt>
                <c:pt idx="1">
                  <c:v>122.92966666666666</c:v>
                </c:pt>
                <c:pt idx="2">
                  <c:v>123.84333333333335</c:v>
                </c:pt>
                <c:pt idx="3">
                  <c:v>143.89200000000002</c:v>
                </c:pt>
                <c:pt idx="4">
                  <c:v>155.53533333333334</c:v>
                </c:pt>
              </c:numCache>
            </c:numRef>
          </c:val>
        </c:ser>
        <c:axId val="82175488"/>
        <c:axId val="82465152"/>
      </c:barChart>
      <c:catAx>
        <c:axId val="82175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65152"/>
        <c:crosses val="autoZero"/>
        <c:auto val="1"/>
        <c:lblAlgn val="ctr"/>
        <c:lblOffset val="100"/>
      </c:catAx>
      <c:valAx>
        <c:axId val="82465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75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21.927313722440246</c:v>
                </c:pt>
                <c:pt idx="1">
                  <c:v>78.072686277559754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89"/>
          <c:h val="8.69613455904418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0978"/>
          <c:y val="0.23275843967780033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858.7883333333333</c:v>
                </c:pt>
                <c:pt idx="1">
                  <c:v>855.85566666666671</c:v>
                </c:pt>
                <c:pt idx="2">
                  <c:v>1091.4066666666665</c:v>
                </c:pt>
                <c:pt idx="3">
                  <c:v>1129.6163333333334</c:v>
                </c:pt>
                <c:pt idx="4">
                  <c:v>1191.316</c:v>
                </c:pt>
              </c:numCache>
            </c:numRef>
          </c:val>
        </c:ser>
        <c:axId val="82682624"/>
        <c:axId val="82684160"/>
      </c:barChart>
      <c:catAx>
        <c:axId val="8268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84160"/>
        <c:crosses val="autoZero"/>
        <c:auto val="1"/>
        <c:lblAlgn val="ctr"/>
        <c:lblOffset val="100"/>
      </c:catAx>
      <c:valAx>
        <c:axId val="82684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82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14.435108698475071</c:v>
                </c:pt>
                <c:pt idx="1">
                  <c:v>85.564891301524924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"/>
          <c:h val="8.696134559044194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033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148.82633333333334</c:v>
                </c:pt>
                <c:pt idx="1">
                  <c:v>163.53</c:v>
                </c:pt>
                <c:pt idx="2">
                  <c:v>192.08733333333331</c:v>
                </c:pt>
                <c:pt idx="3">
                  <c:v>170.3</c:v>
                </c:pt>
                <c:pt idx="4">
                  <c:v>184.18600000000001</c:v>
                </c:pt>
              </c:numCache>
            </c:numRef>
          </c:val>
        </c:ser>
        <c:axId val="82741888"/>
        <c:axId val="82792832"/>
      </c:barChart>
      <c:catAx>
        <c:axId val="8274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2832"/>
        <c:crosses val="autoZero"/>
        <c:auto val="1"/>
        <c:lblAlgn val="ctr"/>
        <c:lblOffset val="100"/>
      </c:catAx>
      <c:valAx>
        <c:axId val="82792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1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19.28620268526511</c:v>
                </c:pt>
                <c:pt idx="1">
                  <c:v>80.71379731473489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1"/>
          <c:h val="8.6961345590442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05"/>
          <c:y val="0.23275843967780033"/>
          <c:w val="0.8464173816837917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61.616000000000007</c:v>
                </c:pt>
                <c:pt idx="1">
                  <c:v>55.114666666666665</c:v>
                </c:pt>
                <c:pt idx="2">
                  <c:v>69.262666666666675</c:v>
                </c:pt>
                <c:pt idx="3">
                  <c:v>57.676333333333332</c:v>
                </c:pt>
                <c:pt idx="4">
                  <c:v>94.456999999999994</c:v>
                </c:pt>
              </c:numCache>
            </c:numRef>
          </c:val>
        </c:ser>
        <c:axId val="82989824"/>
        <c:axId val="82991360"/>
      </c:barChart>
      <c:catAx>
        <c:axId val="8298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1360"/>
        <c:crosses val="autoZero"/>
        <c:auto val="1"/>
        <c:lblAlgn val="ctr"/>
        <c:lblOffset val="100"/>
      </c:catAx>
      <c:valAx>
        <c:axId val="829913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8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10.323511635540557</c:v>
                </c:pt>
                <c:pt idx="1">
                  <c:v>89.676488364459445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2"/>
          <c:h val="8.69613455904420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emp'!$C$16:$G$16</c:f>
              <c:numCache>
                <c:formatCode>#,##0</c:formatCode>
                <c:ptCount val="5"/>
                <c:pt idx="0">
                  <c:v>2.8603333333333332</c:v>
                </c:pt>
                <c:pt idx="1">
                  <c:v>7.6303333333333327</c:v>
                </c:pt>
                <c:pt idx="2">
                  <c:v>7.3180000000000005</c:v>
                </c:pt>
                <c:pt idx="3">
                  <c:v>4.9753333333333334</c:v>
                </c:pt>
                <c:pt idx="4">
                  <c:v>4.5376666666666665</c:v>
                </c:pt>
              </c:numCache>
            </c:numRef>
          </c:val>
        </c:ser>
        <c:axId val="83073664"/>
        <c:axId val="81273216"/>
      </c:barChart>
      <c:catAx>
        <c:axId val="83073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73216"/>
        <c:crosses val="autoZero"/>
        <c:auto val="1"/>
        <c:lblAlgn val="ctr"/>
        <c:lblOffset val="100"/>
      </c:catAx>
      <c:valAx>
        <c:axId val="81273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73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4.4923982667982285</c:v>
                </c:pt>
                <c:pt idx="1">
                  <c:v>95.507601733201767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3"/>
          <c:h val="8.69613455904421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033"/>
          <c:w val="0.88277014700516698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Peón'!$C$17:$G$17</c:f>
              <c:numCache>
                <c:formatCode>#,##0</c:formatCode>
                <c:ptCount val="5"/>
                <c:pt idx="0">
                  <c:v>0</c:v>
                </c:pt>
                <c:pt idx="1">
                  <c:v>0.8676666666666667</c:v>
                </c:pt>
                <c:pt idx="2">
                  <c:v>2.5816666666666666</c:v>
                </c:pt>
                <c:pt idx="3">
                  <c:v>0</c:v>
                </c:pt>
                <c:pt idx="4">
                  <c:v>1.3606666666666667</c:v>
                </c:pt>
              </c:numCache>
            </c:numRef>
          </c:val>
        </c:ser>
        <c:axId val="83072512"/>
        <c:axId val="83130624"/>
      </c:barChart>
      <c:catAx>
        <c:axId val="8307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30624"/>
        <c:crosses val="autoZero"/>
        <c:auto val="1"/>
        <c:lblAlgn val="ctr"/>
        <c:lblOffset val="100"/>
      </c:catAx>
      <c:valAx>
        <c:axId val="831306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72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0.15696902880316307</c:v>
                </c:pt>
                <c:pt idx="1">
                  <c:v>98.977624799414571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44"/>
          <c:h val="8.69613455904422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033"/>
          <c:w val="0.86459376434447965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7.8103333333333333</c:v>
                </c:pt>
                <c:pt idx="1">
                  <c:v>2.8940000000000001</c:v>
                </c:pt>
                <c:pt idx="2">
                  <c:v>0.80066666666666675</c:v>
                </c:pt>
                <c:pt idx="3">
                  <c:v>0.51566666666666661</c:v>
                </c:pt>
                <c:pt idx="4">
                  <c:v>4.3803333333333336</c:v>
                </c:pt>
              </c:numCache>
            </c:numRef>
          </c:val>
        </c:ser>
        <c:axId val="83385344"/>
        <c:axId val="83419904"/>
      </c:barChart>
      <c:catAx>
        <c:axId val="8338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19904"/>
        <c:crosses val="autoZero"/>
        <c:auto val="1"/>
        <c:lblAlgn val="ctr"/>
        <c:lblOffset val="100"/>
      </c:catAx>
      <c:valAx>
        <c:axId val="83419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8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14.892676624583515</c:v>
                </c:pt>
                <c:pt idx="1">
                  <c:v>85.107323375416485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5"/>
          <c:h val="8.69613455904423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2021.7586666666666</c:v>
                </c:pt>
                <c:pt idx="1">
                  <c:v>1635.7723333333338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2796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299"/>
          <c:w val="0.82021562265348691"/>
          <c:h val="0.60911544639010018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60.161497611741794</c:v>
                </c:pt>
                <c:pt idx="1">
                  <c:v>62.212426551135913</c:v>
                </c:pt>
                <c:pt idx="2">
                  <c:v>56.244943588838382</c:v>
                </c:pt>
                <c:pt idx="3">
                  <c:v>56.107527347322126</c:v>
                </c:pt>
                <c:pt idx="4">
                  <c:v>55.276596880974253</c:v>
                </c:pt>
              </c:numCache>
            </c:numRef>
          </c:val>
        </c:ser>
        <c:marker val="1"/>
        <c:axId val="83580032"/>
        <c:axId val="83581568"/>
      </c:lineChart>
      <c:catAx>
        <c:axId val="8358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81568"/>
        <c:crosses val="autoZero"/>
        <c:auto val="1"/>
        <c:lblAlgn val="ctr"/>
        <c:lblOffset val="100"/>
      </c:catAx>
      <c:valAx>
        <c:axId val="835815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800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308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60.161497611741794</c:v>
                </c:pt>
                <c:pt idx="1">
                  <c:v>37.787573448864087</c:v>
                </c:pt>
                <c:pt idx="2">
                  <c:v>43.755056411161618</c:v>
                </c:pt>
                <c:pt idx="3">
                  <c:v>43.892472652677881</c:v>
                </c:pt>
                <c:pt idx="4">
                  <c:v>44.723403119025747</c:v>
                </c:pt>
              </c:numCache>
            </c:numRef>
          </c:val>
        </c:ser>
        <c:marker val="1"/>
        <c:axId val="83601280"/>
        <c:axId val="83602816"/>
      </c:lineChart>
      <c:catAx>
        <c:axId val="8360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2816"/>
        <c:crosses val="autoZero"/>
        <c:auto val="1"/>
        <c:lblAlgn val="ctr"/>
        <c:lblOffset val="100"/>
      </c:catAx>
      <c:valAx>
        <c:axId val="83602816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1280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45"/>
          <c:y val="0.23275843967780033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1888.3663333333334</c:v>
                </c:pt>
                <c:pt idx="1">
                  <c:v>1990.172</c:v>
                </c:pt>
                <c:pt idx="2">
                  <c:v>1911.85</c:v>
                </c:pt>
                <c:pt idx="3">
                  <c:v>1926.3589999999999</c:v>
                </c:pt>
                <c:pt idx="4">
                  <c:v>2021.7586666666666</c:v>
                </c:pt>
              </c:numCache>
            </c:numRef>
          </c:val>
        </c:ser>
        <c:axId val="83664896"/>
        <c:axId val="83666432"/>
      </c:barChart>
      <c:catAx>
        <c:axId val="83664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66432"/>
        <c:crosses val="autoZero"/>
        <c:auto val="1"/>
        <c:lblAlgn val="ctr"/>
        <c:lblOffset val="100"/>
      </c:catAx>
      <c:valAx>
        <c:axId val="836664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64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26.912975075592509</c:v>
                </c:pt>
                <c:pt idx="1">
                  <c:v>73.087024924407487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6"/>
          <c:h val="8.696134559044246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45"/>
          <c:y val="0.23275843967780033"/>
          <c:w val="0.81918270305897867"/>
          <c:h val="0.62111105077382911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1250.4623333333329</c:v>
                </c:pt>
                <c:pt idx="1">
                  <c:v>1208.8223333333335</c:v>
                </c:pt>
                <c:pt idx="2">
                  <c:v>1487.3000000000002</c:v>
                </c:pt>
                <c:pt idx="3">
                  <c:v>1506.9753333333338</c:v>
                </c:pt>
                <c:pt idx="4">
                  <c:v>1635.7723333333338</c:v>
                </c:pt>
              </c:numCache>
            </c:numRef>
          </c:val>
        </c:ser>
        <c:axId val="83736448"/>
        <c:axId val="83737984"/>
      </c:barChart>
      <c:catAx>
        <c:axId val="8373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37984"/>
        <c:crosses val="autoZero"/>
        <c:auto val="1"/>
        <c:lblAlgn val="ctr"/>
        <c:lblOffset val="100"/>
      </c:catAx>
      <c:valAx>
        <c:axId val="83737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3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13.827942310519346</c:v>
                </c:pt>
                <c:pt idx="1">
                  <c:v>86.172057689480653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8"/>
          <c:h val="8.69613455904425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813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55.851516174789893</c:v>
                </c:pt>
                <c:pt idx="1">
                  <c:v>58.614640871774803</c:v>
                </c:pt>
                <c:pt idx="2">
                  <c:v>59.844247431831334</c:v>
                </c:pt>
                <c:pt idx="3">
                  <c:v>60.161497611741794</c:v>
                </c:pt>
                <c:pt idx="4">
                  <c:v>62.212426551135913</c:v>
                </c:pt>
                <c:pt idx="5">
                  <c:v>56.244943588838382</c:v>
                </c:pt>
                <c:pt idx="6">
                  <c:v>56.107527347322126</c:v>
                </c:pt>
                <c:pt idx="7" formatCode="#,##0.0">
                  <c:v>55.276596880974253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asalariados'!$C$24:$J$24</c:f>
              <c:numCache>
                <c:formatCode>0.0</c:formatCode>
                <c:ptCount val="8"/>
                <c:pt idx="0">
                  <c:v>39.982480964004239</c:v>
                </c:pt>
                <c:pt idx="1">
                  <c:v>39.90134740548833</c:v>
                </c:pt>
                <c:pt idx="2">
                  <c:v>42.067778534889179</c:v>
                </c:pt>
                <c:pt idx="3">
                  <c:v>43.00935529955526</c:v>
                </c:pt>
                <c:pt idx="4">
                  <c:v>45.869552652438145</c:v>
                </c:pt>
                <c:pt idx="5">
                  <c:v>41.320077396860306</c:v>
                </c:pt>
                <c:pt idx="6">
                  <c:v>39.665833765145649</c:v>
                </c:pt>
                <c:pt idx="7" formatCode="#,##0.0">
                  <c:v>38.839483681483351</c:v>
                </c:pt>
              </c:numCache>
            </c:numRef>
          </c:val>
        </c:ser>
        <c:marker val="1"/>
        <c:axId val="83760640"/>
        <c:axId val="83762176"/>
      </c:lineChart>
      <c:catAx>
        <c:axId val="8376064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2176"/>
        <c:crosses val="autoZero"/>
        <c:auto val="1"/>
        <c:lblAlgn val="ctr"/>
        <c:lblOffset val="100"/>
      </c:catAx>
      <c:valAx>
        <c:axId val="83762176"/>
        <c:scaling>
          <c:orientation val="minMax"/>
          <c:min val="3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064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5901955214458956"/>
          <c:y val="0.22743869944013692"/>
          <c:w val="0.38451898203886153"/>
          <c:h val="0.1543482730057985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179" l="0.70866141732284471" r="0.70866141732284471" t="0.74803149606300179" header="0.31496062992126783" footer="0.3149606299212678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3908E-2"/>
          <c:y val="0.25568161934303668"/>
          <c:w val="0.84139573174553761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 no asalariados'!$B$25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asalariados'!$C$25:$J$25</c:f>
              <c:numCache>
                <c:formatCode>0.0</c:formatCode>
                <c:ptCount val="8"/>
                <c:pt idx="0">
                  <c:v>44.148483825210107</c:v>
                </c:pt>
                <c:pt idx="1">
                  <c:v>41.385359128225197</c:v>
                </c:pt>
                <c:pt idx="2">
                  <c:v>40.155752568168666</c:v>
                </c:pt>
                <c:pt idx="3">
                  <c:v>39.838502388258199</c:v>
                </c:pt>
                <c:pt idx="4">
                  <c:v>37.787573448864087</c:v>
                </c:pt>
                <c:pt idx="5">
                  <c:v>43.755056411161618</c:v>
                </c:pt>
                <c:pt idx="6">
                  <c:v>43.892472652677881</c:v>
                </c:pt>
                <c:pt idx="7">
                  <c:v>44.723403119025747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asalariados'!$C$15:$J$15</c:f>
              <c:numCache>
                <c:formatCode>0.0</c:formatCode>
                <c:ptCount val="8"/>
                <c:pt idx="0">
                  <c:v>60.017519035995761</c:v>
                </c:pt>
                <c:pt idx="1">
                  <c:v>60.098652594511677</c:v>
                </c:pt>
                <c:pt idx="2">
                  <c:v>57.932221465110828</c:v>
                </c:pt>
                <c:pt idx="3">
                  <c:v>56.990644700444733</c:v>
                </c:pt>
                <c:pt idx="4">
                  <c:v>54.130447347561855</c:v>
                </c:pt>
                <c:pt idx="5">
                  <c:v>58.679922603139694</c:v>
                </c:pt>
                <c:pt idx="6">
                  <c:v>60.334166234854358</c:v>
                </c:pt>
                <c:pt idx="7">
                  <c:v>61.160516318516649</c:v>
                </c:pt>
              </c:numCache>
            </c:numRef>
          </c:val>
        </c:ser>
        <c:marker val="1"/>
        <c:axId val="84191104"/>
        <c:axId val="84192640"/>
      </c:lineChart>
      <c:catAx>
        <c:axId val="8419110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92640"/>
        <c:crosses val="autoZero"/>
        <c:auto val="1"/>
        <c:lblAlgn val="ctr"/>
        <c:lblOffset val="100"/>
      </c:catAx>
      <c:valAx>
        <c:axId val="8419264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911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1934071953828169"/>
          <c:y val="0.45399289794658032"/>
          <c:w val="0.2725033908973018"/>
          <c:h val="0.10078822500128679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611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637"/>
          <c:w val="0.67288166960781903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553.01199999999994</c:v>
                </c:pt>
                <c:pt idx="1">
                  <c:v>560.91800000000001</c:v>
                </c:pt>
                <c:pt idx="2">
                  <c:v>614.00799999999992</c:v>
                </c:pt>
                <c:pt idx="3">
                  <c:v>565.82933333333324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200.31066666666666</c:v>
                </c:pt>
                <c:pt idx="1">
                  <c:v>176.62633333333329</c:v>
                </c:pt>
                <c:pt idx="2">
                  <c:v>184.08666666666667</c:v>
                </c:pt>
                <c:pt idx="3">
                  <c:v>240.78866666666667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812.99200000000008</c:v>
                </c:pt>
                <c:pt idx="1">
                  <c:v>976.9283333333334</c:v>
                </c:pt>
                <c:pt idx="2">
                  <c:v>910.3516666666668</c:v>
                </c:pt>
                <c:pt idx="3">
                  <c:v>1031.9016666666666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343.91033333333331</c:v>
                </c:pt>
                <c:pt idx="1">
                  <c:v>291.95233333333334</c:v>
                </c:pt>
                <c:pt idx="2">
                  <c:v>319.31533333333334</c:v>
                </c:pt>
                <c:pt idx="3">
                  <c:v>369.11333333333329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364.73533333333336</c:v>
                </c:pt>
                <c:pt idx="1">
                  <c:v>432.44499999999999</c:v>
                </c:pt>
                <c:pt idx="2">
                  <c:v>454.77700000000004</c:v>
                </c:pt>
                <c:pt idx="3">
                  <c:v>462.44266666666664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787.23900000000003</c:v>
                </c:pt>
                <c:pt idx="1">
                  <c:v>801.68333333333339</c:v>
                </c:pt>
                <c:pt idx="2">
                  <c:v>809.27333333333343</c:v>
                </c:pt>
                <c:pt idx="3">
                  <c:v>818.26</c:v>
                </c:pt>
              </c:numCache>
            </c:numRef>
          </c:val>
        </c:ser>
        <c:marker val="1"/>
        <c:axId val="84391424"/>
        <c:axId val="84392960"/>
      </c:lineChart>
      <c:catAx>
        <c:axId val="8439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92960"/>
        <c:crosses val="autoZero"/>
        <c:auto val="1"/>
        <c:lblAlgn val="ctr"/>
        <c:lblOffset val="100"/>
      </c:catAx>
      <c:valAx>
        <c:axId val="84392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9142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249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1362E-2"/>
          <c:y val="0.23275843967780027"/>
          <c:w val="0.88432629549624531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2.9556666666666662</c:v>
                </c:pt>
                <c:pt idx="1">
                  <c:v>1.6819999999999997</c:v>
                </c:pt>
                <c:pt idx="2">
                  <c:v>5.823666666666667</c:v>
                </c:pt>
                <c:pt idx="3">
                  <c:v>6.5956666666666663</c:v>
                </c:pt>
                <c:pt idx="4">
                  <c:v>2.1320000000000001</c:v>
                </c:pt>
              </c:numCache>
            </c:numRef>
          </c:val>
        </c:ser>
        <c:axId val="83313024"/>
        <c:axId val="84421248"/>
      </c:barChart>
      <c:catAx>
        <c:axId val="8331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21248"/>
        <c:crosses val="autoZero"/>
        <c:auto val="1"/>
        <c:lblAlgn val="ctr"/>
        <c:lblOffset val="100"/>
      </c:catAx>
      <c:valAx>
        <c:axId val="84421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1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26.371995217086546</c:v>
                </c:pt>
                <c:pt idx="1">
                  <c:v>73.62800478291345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78"/>
          <c:h val="8.69613455904418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027"/>
          <c:w val="0.86668613443187537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43.062666666666672</c:v>
                </c:pt>
                <c:pt idx="1">
                  <c:v>23.302333333333333</c:v>
                </c:pt>
                <c:pt idx="2">
                  <c:v>39.401333333333334</c:v>
                </c:pt>
                <c:pt idx="3">
                  <c:v>15.239666666666666</c:v>
                </c:pt>
                <c:pt idx="4">
                  <c:v>28.213333333333335</c:v>
                </c:pt>
              </c:numCache>
            </c:numRef>
          </c:val>
        </c:ser>
        <c:axId val="84519936"/>
        <c:axId val="84595456"/>
      </c:barChart>
      <c:catAx>
        <c:axId val="8451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95456"/>
        <c:crosses val="autoZero"/>
        <c:auto val="1"/>
        <c:lblAlgn val="ctr"/>
        <c:lblOffset val="100"/>
      </c:catAx>
      <c:valAx>
        <c:axId val="845954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1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0.78770202081305285</c:v>
                </c:pt>
                <c:pt idx="1">
                  <c:v>99.212297979186943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89"/>
          <c:h val="8.69613455904418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027"/>
          <c:w val="0.86697977730757925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8.1326666666666672</c:v>
                </c:pt>
                <c:pt idx="1">
                  <c:v>11.395666666666665</c:v>
                </c:pt>
                <c:pt idx="2">
                  <c:v>12.328666666666669</c:v>
                </c:pt>
                <c:pt idx="3">
                  <c:v>9.3766666666666669</c:v>
                </c:pt>
                <c:pt idx="4">
                  <c:v>17.901999999999997</c:v>
                </c:pt>
              </c:numCache>
            </c:numRef>
          </c:val>
        </c:ser>
        <c:axId val="84612224"/>
        <c:axId val="84632320"/>
      </c:barChart>
      <c:catAx>
        <c:axId val="8461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32320"/>
        <c:crosses val="autoZero"/>
        <c:auto val="1"/>
        <c:lblAlgn val="ctr"/>
        <c:lblOffset val="100"/>
      </c:catAx>
      <c:valAx>
        <c:axId val="84632320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1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6.1420613291216686</c:v>
                </c:pt>
                <c:pt idx="1">
                  <c:v>93.857938670878326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"/>
          <c:h val="8.696134559044194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27"/>
          <c:w val="0.84978542155915116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547.08799999999997</c:v>
                </c:pt>
                <c:pt idx="1">
                  <c:v>553.01199999999994</c:v>
                </c:pt>
                <c:pt idx="2">
                  <c:v>560.91800000000001</c:v>
                </c:pt>
                <c:pt idx="3">
                  <c:v>614.00799999999992</c:v>
                </c:pt>
                <c:pt idx="4">
                  <c:v>565.82933333333324</c:v>
                </c:pt>
              </c:numCache>
            </c:numRef>
          </c:val>
        </c:ser>
        <c:axId val="84548608"/>
        <c:axId val="84869888"/>
      </c:barChart>
      <c:catAx>
        <c:axId val="84548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69888"/>
        <c:crosses val="autoZero"/>
        <c:auto val="1"/>
        <c:lblAlgn val="ctr"/>
        <c:lblOffset val="100"/>
      </c:catAx>
      <c:valAx>
        <c:axId val="848698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4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23.70051165542856</c:v>
                </c:pt>
                <c:pt idx="1">
                  <c:v>76.299488344571444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1"/>
          <c:h val="8.6961345590442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27"/>
          <c:w val="0.86727212944535759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4.4473333333333329</c:v>
                </c:pt>
                <c:pt idx="1">
                  <c:v>16.753</c:v>
                </c:pt>
                <c:pt idx="2">
                  <c:v>14.342666666666666</c:v>
                </c:pt>
                <c:pt idx="3">
                  <c:v>14.533666666666667</c:v>
                </c:pt>
                <c:pt idx="4">
                  <c:v>10.514333333333333</c:v>
                </c:pt>
              </c:numCache>
            </c:numRef>
          </c:val>
        </c:ser>
        <c:axId val="84935808"/>
        <c:axId val="84937344"/>
      </c:barChart>
      <c:catAx>
        <c:axId val="8493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37344"/>
        <c:crosses val="autoZero"/>
        <c:auto val="1"/>
        <c:lblAlgn val="ctr"/>
        <c:lblOffset val="100"/>
      </c:catAx>
      <c:valAx>
        <c:axId val="849373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3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10.276835661202934</c:v>
                </c:pt>
                <c:pt idx="1">
                  <c:v>89.723164338797062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2"/>
          <c:h val="8.69613455904420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27"/>
          <c:w val="0.84978542155915116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168.36</c:v>
                </c:pt>
                <c:pt idx="1">
                  <c:v>200.31066666666666</c:v>
                </c:pt>
                <c:pt idx="2">
                  <c:v>176.62633333333329</c:v>
                </c:pt>
                <c:pt idx="3">
                  <c:v>184.08666666666667</c:v>
                </c:pt>
                <c:pt idx="4">
                  <c:v>240.78866666666667</c:v>
                </c:pt>
              </c:numCache>
            </c:numRef>
          </c:val>
        </c:ser>
        <c:axId val="85014400"/>
        <c:axId val="85127936"/>
      </c:barChart>
      <c:catAx>
        <c:axId val="85014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27936"/>
        <c:crosses val="autoZero"/>
        <c:auto val="1"/>
        <c:lblAlgn val="ctr"/>
        <c:lblOffset val="100"/>
      </c:catAx>
      <c:valAx>
        <c:axId val="851279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14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21.340887685633696</c:v>
                </c:pt>
                <c:pt idx="1">
                  <c:v>78.659112314366297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3"/>
          <c:h val="8.69613455904421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8981"/>
          <c:y val="0.23275843967780027"/>
          <c:w val="0.82197678932517571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799.00633333333337</c:v>
                </c:pt>
                <c:pt idx="1">
                  <c:v>812.99200000000008</c:v>
                </c:pt>
                <c:pt idx="2">
                  <c:v>976.9283333333334</c:v>
                </c:pt>
                <c:pt idx="3">
                  <c:v>910.3516666666668</c:v>
                </c:pt>
                <c:pt idx="4">
                  <c:v>1031.9016666666666</c:v>
                </c:pt>
              </c:numCache>
            </c:numRef>
          </c:val>
        </c:ser>
        <c:axId val="85296256"/>
        <c:axId val="85297792"/>
      </c:barChart>
      <c:catAx>
        <c:axId val="8529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97792"/>
        <c:crosses val="autoZero"/>
        <c:auto val="1"/>
        <c:lblAlgn val="ctr"/>
        <c:lblOffset val="100"/>
      </c:catAx>
      <c:valAx>
        <c:axId val="85297792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9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20.832141674215901</c:v>
                </c:pt>
                <c:pt idx="1">
                  <c:v>79.167858325784096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44"/>
          <c:h val="8.69613455904422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027"/>
          <c:w val="0.84879062302643038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272.55966666666671</c:v>
                </c:pt>
                <c:pt idx="1">
                  <c:v>343.91033333333331</c:v>
                </c:pt>
                <c:pt idx="2">
                  <c:v>291.95233333333334</c:v>
                </c:pt>
                <c:pt idx="3">
                  <c:v>319.31533333333334</c:v>
                </c:pt>
                <c:pt idx="4">
                  <c:v>369.11333333333329</c:v>
                </c:pt>
              </c:numCache>
            </c:numRef>
          </c:val>
        </c:ser>
        <c:axId val="85453824"/>
        <c:axId val="85512960"/>
      </c:barChart>
      <c:catAx>
        <c:axId val="8545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2960"/>
        <c:crosses val="autoZero"/>
        <c:auto val="1"/>
        <c:lblAlgn val="ctr"/>
        <c:lblOffset val="100"/>
      </c:catAx>
      <c:valAx>
        <c:axId val="85512960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5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21.996078471100322</c:v>
                </c:pt>
                <c:pt idx="1">
                  <c:v>78.003921528899681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5"/>
          <c:h val="8.69613455904423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01"/>
          <c:y val="0.23275843967780027"/>
          <c:w val="0.84641738168379177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93.248999999999981</c:v>
                </c:pt>
                <c:pt idx="1">
                  <c:v>83.661333333333332</c:v>
                </c:pt>
                <c:pt idx="2">
                  <c:v>86.700666666666677</c:v>
                </c:pt>
                <c:pt idx="3">
                  <c:v>95.777000000000001</c:v>
                </c:pt>
                <c:pt idx="4">
                  <c:v>110.43233333333335</c:v>
                </c:pt>
              </c:numCache>
            </c:numRef>
          </c:val>
        </c:ser>
        <c:axId val="85515648"/>
        <c:axId val="85517440"/>
      </c:barChart>
      <c:catAx>
        <c:axId val="8551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7440"/>
        <c:crosses val="autoZero"/>
        <c:auto val="1"/>
        <c:lblAlgn val="ctr"/>
        <c:lblOffset val="100"/>
      </c:catAx>
      <c:valAx>
        <c:axId val="8551744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43.344078959418695</c:v>
                </c:pt>
                <c:pt idx="1">
                  <c:v>56.655921040581305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6"/>
          <c:h val="8.696134559044246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01"/>
          <c:y val="0.23275843967780027"/>
          <c:w val="0.84641738168379177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335.35066666666665</c:v>
                </c:pt>
                <c:pt idx="1">
                  <c:v>364.73533333333336</c:v>
                </c:pt>
                <c:pt idx="2">
                  <c:v>432.44499999999999</c:v>
                </c:pt>
                <c:pt idx="3">
                  <c:v>454.77700000000004</c:v>
                </c:pt>
                <c:pt idx="4">
                  <c:v>462.44266666666664</c:v>
                </c:pt>
              </c:numCache>
            </c:numRef>
          </c:val>
        </c:ser>
        <c:axId val="84847616"/>
        <c:axId val="85832448"/>
      </c:barChart>
      <c:catAx>
        <c:axId val="8484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32448"/>
        <c:crosses val="autoZero"/>
        <c:auto val="1"/>
        <c:lblAlgn val="ctr"/>
        <c:lblOffset val="100"/>
      </c:catAx>
      <c:valAx>
        <c:axId val="8583244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47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38.60857213782478</c:v>
                </c:pt>
                <c:pt idx="1">
                  <c:v>61.39142786217522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8"/>
          <c:h val="8.69613455904425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867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864.61733333333325</c:v>
                </c:pt>
                <c:pt idx="1">
                  <c:v>787.23900000000003</c:v>
                </c:pt>
                <c:pt idx="2">
                  <c:v>801.68333333333339</c:v>
                </c:pt>
                <c:pt idx="3">
                  <c:v>809.27333333333343</c:v>
                </c:pt>
                <c:pt idx="4">
                  <c:v>818.26</c:v>
                </c:pt>
              </c:numCache>
            </c:numRef>
          </c:val>
        </c:ser>
        <c:axId val="85914752"/>
        <c:axId val="85916288"/>
      </c:barChart>
      <c:catAx>
        <c:axId val="8591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16288"/>
        <c:crosses val="autoZero"/>
        <c:auto val="1"/>
        <c:lblAlgn val="ctr"/>
        <c:lblOffset val="100"/>
      </c:catAx>
      <c:valAx>
        <c:axId val="859162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1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21.771915596509938</c:v>
                </c:pt>
                <c:pt idx="1">
                  <c:v>78.228084403490058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9"/>
          <c:h val="8.69613455904426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641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8912"/>
          <c:y val="0.12470612521749436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4.6976666666666667</c:v>
                </c:pt>
                <c:pt idx="1">
                  <c:v>5.7540000000000004</c:v>
                </c:pt>
                <c:pt idx="2">
                  <c:v>4.1166666666666671</c:v>
                </c:pt>
                <c:pt idx="3">
                  <c:v>5.5130000000000008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55.689666666666675</c:v>
                </c:pt>
                <c:pt idx="1">
                  <c:v>56.684000000000005</c:v>
                </c:pt>
                <c:pt idx="2">
                  <c:v>63.853999999999992</c:v>
                </c:pt>
                <c:pt idx="3">
                  <c:v>59.44466666666667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27.409333333333333</c:v>
                </c:pt>
                <c:pt idx="1">
                  <c:v>15.539666666666667</c:v>
                </c:pt>
                <c:pt idx="2">
                  <c:v>33.070666666666668</c:v>
                </c:pt>
                <c:pt idx="3">
                  <c:v>29.923333333333336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96.342333333333329</c:v>
                </c:pt>
                <c:pt idx="1">
                  <c:v>86.944666666666663</c:v>
                </c:pt>
                <c:pt idx="2">
                  <c:v>128.11699999999999</c:v>
                </c:pt>
                <c:pt idx="3">
                  <c:v>118.00933333333334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24.213999999999999</c:v>
                </c:pt>
                <c:pt idx="1">
                  <c:v>28.799333333333333</c:v>
                </c:pt>
                <c:pt idx="2">
                  <c:v>29.699000000000002</c:v>
                </c:pt>
                <c:pt idx="3">
                  <c:v>29.995000000000001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36.996999999999993</c:v>
                </c:pt>
                <c:pt idx="1">
                  <c:v>46.93266666666667</c:v>
                </c:pt>
                <c:pt idx="2">
                  <c:v>44.739000000000004</c:v>
                </c:pt>
                <c:pt idx="3">
                  <c:v>49.603333333333332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60.407333333333334</c:v>
                </c:pt>
                <c:pt idx="1">
                  <c:v>68.573333333333323</c:v>
                </c:pt>
                <c:pt idx="2">
                  <c:v>69.298333333333332</c:v>
                </c:pt>
                <c:pt idx="3">
                  <c:v>76.833333333333329</c:v>
                </c:pt>
              </c:numCache>
            </c:numRef>
          </c:val>
        </c:ser>
        <c:marker val="1"/>
        <c:axId val="86127360"/>
        <c:axId val="86128896"/>
      </c:lineChart>
      <c:catAx>
        <c:axId val="8612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28896"/>
        <c:crosses val="autoZero"/>
        <c:auto val="1"/>
        <c:lblAlgn val="ctr"/>
        <c:lblOffset val="100"/>
      </c:catAx>
      <c:valAx>
        <c:axId val="86128896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273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027"/>
          <c:w val="0.8517362602402001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366.5623333333333</c:v>
                </c:pt>
                <c:pt idx="1">
                  <c:v>324.78733333333338</c:v>
                </c:pt>
                <c:pt idx="2">
                  <c:v>323.79433333333333</c:v>
                </c:pt>
                <c:pt idx="3">
                  <c:v>384.56066666666669</c:v>
                </c:pt>
                <c:pt idx="4">
                  <c:v>375.43533333333335</c:v>
                </c:pt>
              </c:numCache>
            </c:numRef>
          </c:val>
        </c:ser>
        <c:axId val="86155648"/>
        <c:axId val="86157184"/>
      </c:barChart>
      <c:catAx>
        <c:axId val="8615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57184"/>
        <c:crosses val="autoZero"/>
        <c:auto val="1"/>
        <c:lblAlgn val="ctr"/>
        <c:lblOffset val="100"/>
      </c:catAx>
      <c:valAx>
        <c:axId val="86157184"/>
        <c:scaling>
          <c:orientation val="minMax"/>
          <c:min val="2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5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17.595391572316316</c:v>
                </c:pt>
                <c:pt idx="1">
                  <c:v>82.404608427683684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"/>
          <c:h val="8.696134559044273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027"/>
          <c:w val="0.88633801209631402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informa'!$C$19:$G$19</c:f>
              <c:numCache>
                <c:formatCode>#,##0</c:formatCode>
                <c:ptCount val="5"/>
                <c:pt idx="0">
                  <c:v>5.6846666666666659</c:v>
                </c:pt>
                <c:pt idx="1">
                  <c:v>2.7423333333333333</c:v>
                </c:pt>
                <c:pt idx="2">
                  <c:v>0</c:v>
                </c:pt>
                <c:pt idx="3">
                  <c:v>1.2453333333333334</c:v>
                </c:pt>
                <c:pt idx="4">
                  <c:v>0</c:v>
                </c:pt>
              </c:numCache>
            </c:numRef>
          </c:val>
        </c:ser>
        <c:axId val="86194432"/>
        <c:axId val="84783104"/>
      </c:barChart>
      <c:catAx>
        <c:axId val="86194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83104"/>
        <c:crosses val="autoZero"/>
        <c:auto val="1"/>
        <c:lblAlgn val="ctr"/>
        <c:lblOffset val="100"/>
      </c:catAx>
      <c:valAx>
        <c:axId val="847831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94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2"/>
          <c:h val="8.696134559044289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027"/>
          <c:w val="0.88804172497709732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4.7236666666666665</c:v>
                </c:pt>
                <c:pt idx="1">
                  <c:v>4.6976666666666667</c:v>
                </c:pt>
                <c:pt idx="2">
                  <c:v>5.7540000000000004</c:v>
                </c:pt>
                <c:pt idx="3">
                  <c:v>4.1166666666666671</c:v>
                </c:pt>
                <c:pt idx="4">
                  <c:v>5.5130000000000008</c:v>
                </c:pt>
              </c:numCache>
            </c:numRef>
          </c:val>
        </c:ser>
        <c:axId val="85725568"/>
        <c:axId val="85727104"/>
      </c:barChart>
      <c:catAx>
        <c:axId val="8572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27104"/>
        <c:crosses val="autoZero"/>
        <c:auto val="1"/>
        <c:lblAlgn val="ctr"/>
        <c:lblOffset val="100"/>
      </c:catAx>
      <c:valAx>
        <c:axId val="85727104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2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2.5687859655662471</c:v>
                </c:pt>
                <c:pt idx="1">
                  <c:v>97.431214034433751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3"/>
          <c:h val="8.696134559044298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027"/>
          <c:w val="0.8858416715377867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Canteras'!$C$25:$G$25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0.88733333333333331</c:v>
                </c:pt>
                <c:pt idx="3">
                  <c:v>0.7360000000000001</c:v>
                </c:pt>
                <c:pt idx="4">
                  <c:v>0</c:v>
                </c:pt>
              </c:numCache>
            </c:numRef>
          </c:val>
        </c:ser>
        <c:axId val="86235776"/>
        <c:axId val="86601728"/>
      </c:barChart>
      <c:catAx>
        <c:axId val="8623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01728"/>
        <c:crosses val="autoZero"/>
        <c:auto val="1"/>
        <c:lblAlgn val="ctr"/>
        <c:lblOffset val="100"/>
      </c:catAx>
      <c:valAx>
        <c:axId val="86601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5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44"/>
          <c:h val="8.696134559044307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26"/>
          <c:y val="0.23275843967780027"/>
          <c:w val="0.86756319933692028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54.137333333333338</c:v>
                </c:pt>
                <c:pt idx="1">
                  <c:v>55.689666666666675</c:v>
                </c:pt>
                <c:pt idx="2">
                  <c:v>56.684000000000005</c:v>
                </c:pt>
                <c:pt idx="3">
                  <c:v>63.853999999999992</c:v>
                </c:pt>
                <c:pt idx="4">
                  <c:v>59.44466666666667</c:v>
                </c:pt>
              </c:numCache>
            </c:numRef>
          </c:val>
        </c:ser>
        <c:axId val="86847872"/>
        <c:axId val="86849408"/>
      </c:barChart>
      <c:catAx>
        <c:axId val="86847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49408"/>
        <c:crosses val="autoZero"/>
        <c:auto val="1"/>
        <c:lblAlgn val="ctr"/>
        <c:lblOffset val="100"/>
      </c:catAx>
      <c:valAx>
        <c:axId val="86849408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47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23.961604248040643</c:v>
                </c:pt>
                <c:pt idx="1">
                  <c:v>76.038395751959357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5"/>
          <c:h val="8.696134559044317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027"/>
          <c:w val="0.88534097711470272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0</c:v>
                </c:pt>
                <c:pt idx="1">
                  <c:v>3.7693333333333334</c:v>
                </c:pt>
                <c:pt idx="2">
                  <c:v>0</c:v>
                </c:pt>
                <c:pt idx="3">
                  <c:v>0.63766666666666671</c:v>
                </c:pt>
                <c:pt idx="4">
                  <c:v>0.88099999999999989</c:v>
                </c:pt>
              </c:numCache>
            </c:numRef>
          </c:val>
        </c:ser>
        <c:axId val="86869504"/>
        <c:axId val="86929408"/>
      </c:barChart>
      <c:catAx>
        <c:axId val="8686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29408"/>
        <c:crosses val="autoZero"/>
        <c:auto val="1"/>
        <c:lblAlgn val="ctr"/>
        <c:lblOffset val="100"/>
      </c:catAx>
      <c:valAx>
        <c:axId val="86929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69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9.583726158532162</c:v>
                </c:pt>
                <c:pt idx="1">
                  <c:v>90.416273841467842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6"/>
          <c:h val="8.696134559044325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26"/>
          <c:y val="0.23275843967780027"/>
          <c:w val="0.86756319933692028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31.39</c:v>
                </c:pt>
                <c:pt idx="1">
                  <c:v>27.409333333333333</c:v>
                </c:pt>
                <c:pt idx="2">
                  <c:v>15.539666666666667</c:v>
                </c:pt>
                <c:pt idx="3">
                  <c:v>33.070666666666668</c:v>
                </c:pt>
                <c:pt idx="4">
                  <c:v>29.923333333333336</c:v>
                </c:pt>
              </c:numCache>
            </c:numRef>
          </c:val>
        </c:ser>
        <c:axId val="86936576"/>
        <c:axId val="86988672"/>
      </c:barChart>
      <c:catAx>
        <c:axId val="8693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88672"/>
        <c:crosses val="autoZero"/>
        <c:auto val="1"/>
        <c:lblAlgn val="ctr"/>
        <c:lblOffset val="100"/>
      </c:catAx>
      <c:valAx>
        <c:axId val="869886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3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13.694179096736402</c:v>
                </c:pt>
                <c:pt idx="1">
                  <c:v>86.305820903263594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7"/>
          <c:h val="8.6961345590443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27"/>
          <c:w val="0.84978542155915116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101.92166666666667</c:v>
                </c:pt>
                <c:pt idx="1">
                  <c:v>96.342333333333329</c:v>
                </c:pt>
                <c:pt idx="2">
                  <c:v>86.944666666666663</c:v>
                </c:pt>
                <c:pt idx="3">
                  <c:v>128.11699999999999</c:v>
                </c:pt>
                <c:pt idx="4">
                  <c:v>118.00933333333334</c:v>
                </c:pt>
              </c:numCache>
            </c:numRef>
          </c:val>
        </c:ser>
        <c:axId val="85600512"/>
        <c:axId val="86388736"/>
      </c:barChart>
      <c:catAx>
        <c:axId val="8560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88736"/>
        <c:crosses val="autoZero"/>
        <c:auto val="1"/>
        <c:lblAlgn val="ctr"/>
        <c:lblOffset val="100"/>
      </c:catAx>
      <c:valAx>
        <c:axId val="86388736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0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20.219483987035428</c:v>
                </c:pt>
                <c:pt idx="1">
                  <c:v>79.780516012964569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9"/>
          <c:h val="8.696134559044342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27"/>
          <c:w val="0.86727212944535759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26.859333333333336</c:v>
                </c:pt>
                <c:pt idx="1">
                  <c:v>24.213999999999999</c:v>
                </c:pt>
                <c:pt idx="2">
                  <c:v>28.799333333333333</c:v>
                </c:pt>
                <c:pt idx="3">
                  <c:v>29.699000000000002</c:v>
                </c:pt>
                <c:pt idx="4">
                  <c:v>29.995000000000001</c:v>
                </c:pt>
              </c:numCache>
            </c:numRef>
          </c:val>
        </c:ser>
        <c:axId val="87331200"/>
        <c:axId val="87332736"/>
      </c:barChart>
      <c:catAx>
        <c:axId val="8733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32736"/>
        <c:crosses val="autoZero"/>
        <c:auto val="1"/>
        <c:lblAlgn val="ctr"/>
        <c:lblOffset val="100"/>
      </c:catAx>
      <c:valAx>
        <c:axId val="87332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31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20.660749054039162</c:v>
                </c:pt>
                <c:pt idx="1">
                  <c:v>79.339250945960842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"/>
          <c:h val="8.696134559044350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26"/>
          <c:y val="0.23275843967780027"/>
          <c:w val="0.86756319933692028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7.3076666666666661</c:v>
                </c:pt>
                <c:pt idx="1">
                  <c:v>12.518666666666666</c:v>
                </c:pt>
                <c:pt idx="2">
                  <c:v>13.679333333333332</c:v>
                </c:pt>
                <c:pt idx="3">
                  <c:v>9.0466666666666669</c:v>
                </c:pt>
                <c:pt idx="4">
                  <c:v>5.2313333333333327</c:v>
                </c:pt>
              </c:numCache>
            </c:numRef>
          </c:val>
        </c:ser>
        <c:axId val="88475904"/>
        <c:axId val="88571904"/>
      </c:barChart>
      <c:catAx>
        <c:axId val="8847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71904"/>
        <c:crosses val="autoZero"/>
        <c:auto val="1"/>
        <c:lblAlgn val="ctr"/>
        <c:lblOffset val="100"/>
      </c:catAx>
      <c:valAx>
        <c:axId val="88571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75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21.332934603830516</c:v>
                </c:pt>
                <c:pt idx="1">
                  <c:v>78.667065396169477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1"/>
          <c:h val="8.69613455904435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41.662333333333329</c:v>
                </c:pt>
                <c:pt idx="1">
                  <c:v>36.996999999999993</c:v>
                </c:pt>
                <c:pt idx="2">
                  <c:v>46.93266666666667</c:v>
                </c:pt>
                <c:pt idx="3">
                  <c:v>44.739000000000004</c:v>
                </c:pt>
                <c:pt idx="4">
                  <c:v>49.603333333333332</c:v>
                </c:pt>
              </c:numCache>
            </c:numRef>
          </c:val>
        </c:ser>
        <c:axId val="88740224"/>
        <c:axId val="88741760"/>
      </c:barChart>
      <c:catAx>
        <c:axId val="8874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41760"/>
        <c:crosses val="autoZero"/>
        <c:auto val="1"/>
        <c:lblAlgn val="ctr"/>
        <c:lblOffset val="100"/>
      </c:catAx>
      <c:valAx>
        <c:axId val="8874176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4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35.438715147127468</c:v>
                </c:pt>
                <c:pt idx="1">
                  <c:v>64.561284852872532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2"/>
          <c:h val="8.69613455904436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027"/>
          <c:w val="0.85109163528472564"/>
          <c:h val="0.621111050773829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92.87533333333333</c:v>
                </c:pt>
                <c:pt idx="1">
                  <c:v>60.407333333333334</c:v>
                </c:pt>
                <c:pt idx="2">
                  <c:v>68.573333333333323</c:v>
                </c:pt>
                <c:pt idx="3">
                  <c:v>69.298333333333332</c:v>
                </c:pt>
                <c:pt idx="4">
                  <c:v>76.833333333333329</c:v>
                </c:pt>
              </c:numCache>
            </c:numRef>
          </c:val>
        </c:ser>
        <c:axId val="88765568"/>
        <c:axId val="88911872"/>
      </c:barChart>
      <c:catAx>
        <c:axId val="8876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11872"/>
        <c:crosses val="autoZero"/>
        <c:auto val="1"/>
        <c:lblAlgn val="ctr"/>
        <c:lblOffset val="100"/>
      </c:catAx>
      <c:valAx>
        <c:axId val="8891187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14.806174013976259</c:v>
                </c:pt>
                <c:pt idx="1">
                  <c:v>85.193825986023739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3"/>
          <c:h val="8.696134559044373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9,6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8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26</xdr:row>
      <xdr:rowOff>76200</xdr:rowOff>
    </xdr:from>
    <xdr:to>
      <xdr:col>9</xdr:col>
      <xdr:colOff>114300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523876</xdr:colOff>
      <xdr:row>26</xdr:row>
      <xdr:rowOff>171449</xdr:rowOff>
    </xdr:from>
    <xdr:to>
      <xdr:col>10</xdr:col>
      <xdr:colOff>514349</xdr:colOff>
      <xdr:row>38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27</xdr:row>
      <xdr:rowOff>19050</xdr:rowOff>
    </xdr:from>
    <xdr:to>
      <xdr:col>7</xdr:col>
      <xdr:colOff>171450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eseniapatino\Configuraci&#243;n%20local\Archivos%20temporales%20de%20Internet\Content.IE5\TAT4ERIS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9"/>
      <c r="L2" s="10"/>
      <c r="M2" s="10"/>
      <c r="N2" s="10"/>
      <c r="O2" s="179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9"/>
      <c r="L3" s="10"/>
      <c r="M3" s="10"/>
      <c r="N3" s="10"/>
      <c r="O3" s="179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9"/>
      <c r="L4" s="10"/>
      <c r="M4" s="10"/>
      <c r="N4" s="10"/>
      <c r="O4" s="179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9"/>
      <c r="L5" s="10"/>
      <c r="M5" s="10"/>
      <c r="N5" s="10"/>
      <c r="O5" s="179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9"/>
      <c r="L6" s="10"/>
      <c r="M6" s="10"/>
      <c r="N6" s="10"/>
      <c r="O6" s="179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9"/>
      <c r="L7" s="10"/>
      <c r="M7" s="10"/>
      <c r="N7" s="10"/>
      <c r="O7" s="179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9"/>
      <c r="L8" s="10"/>
      <c r="M8" s="10"/>
      <c r="N8" s="10"/>
      <c r="O8" s="179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9"/>
      <c r="L9" s="10"/>
      <c r="M9" s="10"/>
      <c r="N9" s="10"/>
      <c r="O9" s="179"/>
      <c r="P9" s="10"/>
      <c r="Q9" s="10"/>
      <c r="R9" s="10"/>
      <c r="S9" s="10"/>
      <c r="T9" s="18"/>
      <c r="U9" s="11"/>
    </row>
    <row r="10" spans="1:21" ht="18.75">
      <c r="A10" s="16"/>
      <c r="B10" s="192" t="s">
        <v>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70" t="s">
        <v>174</v>
      </c>
      <c r="C12" s="3"/>
      <c r="D12" s="3"/>
      <c r="E12" s="3"/>
      <c r="F12" s="3"/>
      <c r="G12" s="3"/>
      <c r="H12" s="1" t="s">
        <v>175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70" t="s">
        <v>176</v>
      </c>
      <c r="C14" s="85"/>
      <c r="D14" s="85"/>
      <c r="E14" s="157"/>
      <c r="F14" s="157"/>
      <c r="G14" s="157"/>
      <c r="H14" s="1" t="s">
        <v>116</v>
      </c>
      <c r="I14" s="12"/>
      <c r="J14" s="189"/>
      <c r="K14" s="189"/>
      <c r="L14" s="1" t="s">
        <v>183</v>
      </c>
      <c r="M14" s="11"/>
      <c r="N14" s="11"/>
      <c r="O14" s="11"/>
      <c r="P14" s="44" t="s">
        <v>117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71" t="s">
        <v>53</v>
      </c>
      <c r="C16" s="57"/>
      <c r="D16" s="57"/>
      <c r="E16" s="57"/>
      <c r="F16" s="57"/>
      <c r="G16" s="57"/>
      <c r="H16" s="44" t="s">
        <v>48</v>
      </c>
      <c r="I16" s="11"/>
      <c r="J16" s="38"/>
      <c r="K16" s="38"/>
      <c r="L16" s="158" t="s">
        <v>32</v>
      </c>
      <c r="M16" s="11"/>
      <c r="N16" s="11"/>
      <c r="O16" s="11"/>
      <c r="P16" s="1" t="s">
        <v>66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57</v>
      </c>
      <c r="I17" s="11"/>
      <c r="J17" s="35"/>
      <c r="K17" s="35"/>
      <c r="L17" s="44" t="s">
        <v>33</v>
      </c>
      <c r="M17" s="11"/>
      <c r="N17" s="11"/>
      <c r="O17" s="11"/>
      <c r="P17" s="1" t="s">
        <v>67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56</v>
      </c>
      <c r="I18" s="11"/>
      <c r="J18" s="35"/>
      <c r="K18" s="35"/>
      <c r="L18" s="44" t="s">
        <v>34</v>
      </c>
      <c r="M18" s="11"/>
      <c r="N18" s="11"/>
      <c r="O18" s="11"/>
      <c r="P18" s="1" t="s">
        <v>68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58</v>
      </c>
      <c r="I19" s="11"/>
      <c r="J19" s="4"/>
      <c r="K19" s="4"/>
      <c r="L19" s="44" t="s">
        <v>35</v>
      </c>
      <c r="M19" s="11"/>
      <c r="N19" s="11"/>
      <c r="O19" s="11"/>
      <c r="P19" s="1" t="s">
        <v>69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59</v>
      </c>
      <c r="I20" s="11"/>
      <c r="J20" s="4"/>
      <c r="K20" s="4"/>
      <c r="L20" s="44" t="s">
        <v>36</v>
      </c>
      <c r="M20" s="11"/>
      <c r="N20" s="11"/>
      <c r="O20" s="11"/>
      <c r="P20" s="1" t="s">
        <v>70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60</v>
      </c>
      <c r="I21" s="11"/>
      <c r="J21" s="4"/>
      <c r="K21" s="4"/>
      <c r="L21" s="44" t="s">
        <v>41</v>
      </c>
      <c r="M21" s="11"/>
      <c r="N21" s="11"/>
      <c r="O21" s="11"/>
      <c r="P21" s="1" t="s">
        <v>71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45</v>
      </c>
      <c r="I22" s="11"/>
      <c r="J22" s="7"/>
      <c r="K22" s="7"/>
      <c r="L22" s="44" t="s">
        <v>42</v>
      </c>
      <c r="M22" s="11"/>
      <c r="N22" s="11"/>
      <c r="O22" s="11"/>
      <c r="P22" s="1" t="s">
        <v>72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38</v>
      </c>
      <c r="I23" s="11"/>
      <c r="J23" s="7"/>
      <c r="K23" s="7"/>
      <c r="L23" s="44" t="s">
        <v>37</v>
      </c>
      <c r="M23" s="11"/>
      <c r="N23" s="11"/>
      <c r="O23" s="11"/>
      <c r="P23" s="1" t="s">
        <v>73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47</v>
      </c>
      <c r="I24" s="11"/>
      <c r="J24" s="7"/>
      <c r="K24" s="7"/>
      <c r="L24" s="44" t="s">
        <v>61</v>
      </c>
      <c r="M24" s="11"/>
      <c r="N24" s="11"/>
      <c r="O24" s="11"/>
      <c r="P24" s="1" t="s">
        <v>74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39</v>
      </c>
      <c r="I25" s="11"/>
      <c r="J25" s="7"/>
      <c r="K25" s="7"/>
      <c r="L25" s="44" t="s">
        <v>38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46</v>
      </c>
      <c r="I26" s="11"/>
      <c r="J26" s="7"/>
      <c r="K26" s="7"/>
      <c r="L26" s="44" t="s">
        <v>43</v>
      </c>
      <c r="M26" s="11"/>
      <c r="N26" s="11"/>
      <c r="O26" s="11"/>
      <c r="P26" s="1" t="s">
        <v>75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38</v>
      </c>
      <c r="I27" s="11"/>
      <c r="J27" s="7"/>
      <c r="K27" s="7"/>
      <c r="L27" s="44" t="s">
        <v>44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47</v>
      </c>
      <c r="I28" s="11"/>
      <c r="J28" s="4"/>
      <c r="K28" s="4"/>
      <c r="L28" s="44" t="s">
        <v>62</v>
      </c>
      <c r="M28" s="11"/>
      <c r="N28" s="11"/>
      <c r="O28" s="11"/>
      <c r="P28" s="1" t="s">
        <v>76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39</v>
      </c>
      <c r="I29" s="11"/>
      <c r="J29" s="8"/>
      <c r="K29" s="8"/>
      <c r="L29" s="44" t="s">
        <v>38</v>
      </c>
      <c r="M29" s="11"/>
      <c r="N29" s="11"/>
      <c r="O29" s="11"/>
      <c r="P29" s="1" t="s">
        <v>77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43</v>
      </c>
      <c r="M30" s="11"/>
      <c r="N30" s="11"/>
      <c r="O30" s="11"/>
      <c r="P30" s="1" t="s">
        <v>78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44</v>
      </c>
      <c r="M31" s="11"/>
      <c r="N31" s="11"/>
      <c r="O31" s="11"/>
      <c r="P31" s="1" t="s">
        <v>79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162</v>
      </c>
      <c r="I33" s="5"/>
      <c r="J33" s="5"/>
      <c r="K33" s="5"/>
      <c r="L33" s="51"/>
      <c r="M33" s="123"/>
      <c r="N33" s="123"/>
      <c r="O33" s="123"/>
      <c r="P33" s="118" t="s">
        <v>161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126</v>
      </c>
      <c r="I35" s="4"/>
      <c r="J35" s="4"/>
      <c r="K35" s="4"/>
      <c r="M35" s="114"/>
      <c r="N35" s="114"/>
      <c r="O35" s="114"/>
      <c r="P35" s="1" t="s">
        <v>137</v>
      </c>
      <c r="Q35" s="178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127</v>
      </c>
      <c r="I36" s="4"/>
      <c r="J36" s="4"/>
      <c r="K36" s="4"/>
      <c r="M36" s="114"/>
      <c r="N36" s="114"/>
      <c r="O36" s="114"/>
      <c r="P36" s="1" t="s">
        <v>126</v>
      </c>
      <c r="Q36" s="178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128</v>
      </c>
      <c r="I37" s="4"/>
      <c r="J37" s="4"/>
      <c r="K37" s="4"/>
      <c r="M37" s="114"/>
      <c r="N37" s="114"/>
      <c r="O37" s="114"/>
      <c r="P37" s="1" t="s">
        <v>127</v>
      </c>
      <c r="Q37" s="178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129</v>
      </c>
      <c r="I38" s="4"/>
      <c r="J38" s="4"/>
      <c r="K38" s="4"/>
      <c r="M38" s="114"/>
      <c r="N38" s="114"/>
      <c r="O38" s="114"/>
      <c r="P38" s="1" t="s">
        <v>128</v>
      </c>
      <c r="Q38" s="178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130</v>
      </c>
      <c r="I39" s="4"/>
      <c r="J39" s="4"/>
      <c r="K39" s="4"/>
      <c r="M39" s="114"/>
      <c r="N39" s="114"/>
      <c r="O39" s="114"/>
      <c r="P39" s="1" t="s">
        <v>129</v>
      </c>
      <c r="Q39" s="178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131</v>
      </c>
      <c r="I40" s="4"/>
      <c r="J40" s="4"/>
      <c r="K40" s="4"/>
      <c r="M40" s="114"/>
      <c r="N40" s="114"/>
      <c r="O40" s="114"/>
      <c r="P40" s="1" t="s">
        <v>130</v>
      </c>
      <c r="Q40" s="178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132</v>
      </c>
      <c r="I41" s="4"/>
      <c r="J41" s="4"/>
      <c r="K41" s="4"/>
      <c r="M41" s="114"/>
      <c r="N41" s="114"/>
      <c r="O41" s="114"/>
      <c r="P41" s="1" t="s">
        <v>131</v>
      </c>
      <c r="Q41" s="178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133</v>
      </c>
      <c r="I42" s="4"/>
      <c r="J42" s="4"/>
      <c r="K42" s="4"/>
      <c r="M42" s="114"/>
      <c r="N42" s="114"/>
      <c r="O42" s="114"/>
      <c r="P42" s="1" t="s">
        <v>132</v>
      </c>
      <c r="Q42" s="178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134</v>
      </c>
      <c r="I43" s="4"/>
      <c r="J43" s="4"/>
      <c r="K43" s="4"/>
      <c r="M43" s="114"/>
      <c r="N43" s="114"/>
      <c r="O43" s="114"/>
      <c r="P43" s="1" t="s">
        <v>133</v>
      </c>
      <c r="Q43" s="178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135</v>
      </c>
      <c r="I44" s="4"/>
      <c r="J44" s="4"/>
      <c r="K44" s="4"/>
      <c r="M44" s="114"/>
      <c r="N44" s="114"/>
      <c r="O44" s="114"/>
      <c r="P44" s="1" t="s">
        <v>134</v>
      </c>
      <c r="Q44" s="178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136</v>
      </c>
      <c r="I45" s="4"/>
      <c r="J45" s="4"/>
      <c r="K45" s="4"/>
      <c r="M45" s="114"/>
      <c r="N45" s="114"/>
      <c r="O45" s="114"/>
      <c r="P45" s="1" t="s">
        <v>135</v>
      </c>
      <c r="Q45" s="178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136</v>
      </c>
      <c r="Q46" s="178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193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81" t="s">
        <v>188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>
      <selection activeCell="C30" sqref="C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93"/>
      <c r="D7" s="193"/>
      <c r="E7" s="193"/>
      <c r="F7" s="193"/>
      <c r="G7" s="193"/>
      <c r="H7" s="193"/>
      <c r="I7" s="193"/>
      <c r="J7" s="18"/>
      <c r="K7" s="11"/>
    </row>
    <row r="8" spans="1:13">
      <c r="A8" s="16"/>
      <c r="B8" s="193" t="s">
        <v>172</v>
      </c>
      <c r="C8" s="193"/>
      <c r="D8" s="193"/>
      <c r="E8" s="193"/>
      <c r="F8" s="193"/>
      <c r="G8" s="193"/>
      <c r="H8" s="193"/>
      <c r="I8" s="10"/>
      <c r="J8" s="18"/>
      <c r="K8" s="11"/>
    </row>
    <row r="9" spans="1:13" ht="15.75" customHeight="1">
      <c r="A9" s="16"/>
      <c r="B9" s="193" t="s">
        <v>121</v>
      </c>
      <c r="C9" s="193"/>
      <c r="D9" s="193"/>
      <c r="E9" s="193"/>
      <c r="F9" s="193"/>
      <c r="G9" s="193"/>
      <c r="H9" s="193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192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195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171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SheetLayoutView="100" workbookViewId="0">
      <pane ySplit="11" topLeftCell="A12" activePane="bottomLeft" state="frozen"/>
      <selection activeCell="T30" sqref="T30:U30"/>
      <selection pane="bottomLeft" activeCell="I16" sqref="I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93" t="s">
        <v>173</v>
      </c>
      <c r="D7" s="193"/>
      <c r="E7" s="193"/>
      <c r="F7" s="193"/>
      <c r="G7" s="193"/>
      <c r="H7" s="193"/>
      <c r="I7" s="193"/>
      <c r="J7" s="18"/>
      <c r="K7" s="11"/>
    </row>
    <row r="8" spans="1:22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48</v>
      </c>
      <c r="C13" s="27">
        <v>78.119310565295095</v>
      </c>
      <c r="D13" s="27">
        <v>78.509245505141621</v>
      </c>
      <c r="E13" s="27">
        <v>78.981568112626945</v>
      </c>
      <c r="F13" s="27">
        <v>79.40500548106651</v>
      </c>
      <c r="G13" s="27">
        <v>79.798743602759544</v>
      </c>
      <c r="H13" s="27">
        <v>80.162678399896521</v>
      </c>
      <c r="I13" s="36">
        <v>80.49159831628954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57</v>
      </c>
      <c r="C14" s="27">
        <v>65.994430559826156</v>
      </c>
      <c r="D14" s="27">
        <v>66.483175035269355</v>
      </c>
      <c r="E14" s="27">
        <v>64.684072585817148</v>
      </c>
      <c r="F14" s="27">
        <v>63.836554560081503</v>
      </c>
      <c r="G14" s="27">
        <v>66.22066267449496</v>
      </c>
      <c r="H14" s="27">
        <v>66.540865179514824</v>
      </c>
      <c r="I14" s="36">
        <v>68.800970514375308</v>
      </c>
      <c r="J14" s="18"/>
      <c r="K14" s="11"/>
      <c r="L14" s="23"/>
      <c r="M14" s="34"/>
    </row>
    <row r="15" spans="1:22">
      <c r="A15" s="16"/>
      <c r="B15" s="11" t="s">
        <v>56</v>
      </c>
      <c r="C15" s="27">
        <v>56.677303406196998</v>
      </c>
      <c r="D15" s="27">
        <v>57.9499013948775</v>
      </c>
      <c r="E15" s="27">
        <v>57.242150370091281</v>
      </c>
      <c r="F15" s="27">
        <v>57.164274105949652</v>
      </c>
      <c r="G15" s="27">
        <v>59.556393654770254</v>
      </c>
      <c r="H15" s="27">
        <v>59.02049838613366</v>
      </c>
      <c r="I15" s="36">
        <v>61.732245287235209</v>
      </c>
      <c r="J15" s="18"/>
      <c r="K15" s="11"/>
      <c r="M15" s="34"/>
    </row>
    <row r="16" spans="1:22">
      <c r="A16" s="16"/>
      <c r="B16" s="106" t="s">
        <v>58</v>
      </c>
      <c r="C16" s="53">
        <v>14.118050681841824</v>
      </c>
      <c r="D16" s="53">
        <v>12.835228501759055</v>
      </c>
      <c r="E16" s="53">
        <v>11.505039799065891</v>
      </c>
      <c r="F16" s="53">
        <v>10.452140558958096</v>
      </c>
      <c r="G16" s="53">
        <v>10.063730489201905</v>
      </c>
      <c r="H16" s="53">
        <v>11.301877084243815</v>
      </c>
      <c r="I16" s="36">
        <v>10.274173169843575</v>
      </c>
      <c r="J16" s="18"/>
      <c r="K16" s="11"/>
    </row>
    <row r="17" spans="1:12">
      <c r="A17" s="16"/>
      <c r="B17" s="11" t="s">
        <v>59</v>
      </c>
      <c r="C17" s="27">
        <v>12.788194758931379</v>
      </c>
      <c r="D17" s="27">
        <v>11.846872981437349</v>
      </c>
      <c r="E17" s="27">
        <v>10.431642573957998</v>
      </c>
      <c r="F17" s="27">
        <v>9.847959635552499</v>
      </c>
      <c r="G17" s="27">
        <v>9.4905344423425646</v>
      </c>
      <c r="H17" s="27">
        <v>10.82180509239026</v>
      </c>
      <c r="I17" s="36">
        <v>9.5890080507657895</v>
      </c>
      <c r="J17" s="18"/>
      <c r="K17" s="11"/>
    </row>
    <row r="18" spans="1:12">
      <c r="A18" s="16"/>
      <c r="B18" s="11" t="s">
        <v>60</v>
      </c>
      <c r="C18" s="27">
        <v>1.3298463182193596</v>
      </c>
      <c r="D18" s="27">
        <v>0.98836486011419189</v>
      </c>
      <c r="E18" s="27">
        <v>1.0733972251078923</v>
      </c>
      <c r="F18" s="27">
        <v>0.60416226173478504</v>
      </c>
      <c r="G18" s="27">
        <v>0.57318722737314509</v>
      </c>
      <c r="H18" s="27">
        <v>0.48007199185355343</v>
      </c>
      <c r="I18" s="36">
        <v>0.68515694180966047</v>
      </c>
      <c r="J18" s="18"/>
      <c r="K18" s="11"/>
    </row>
    <row r="19" spans="1:12">
      <c r="A19" s="16"/>
      <c r="B19" s="11" t="s">
        <v>45</v>
      </c>
      <c r="C19" s="27">
        <v>33.042644156088137</v>
      </c>
      <c r="D19" s="27">
        <v>35.57841708449785</v>
      </c>
      <c r="E19" s="27">
        <v>29.371220056721825</v>
      </c>
      <c r="F19" s="27">
        <v>31.429603418967382</v>
      </c>
      <c r="G19" s="27">
        <v>29.948585041322378</v>
      </c>
      <c r="H19" s="27">
        <v>23.0739660320734</v>
      </c>
      <c r="I19" s="36">
        <v>34.051272943063395</v>
      </c>
      <c r="J19" s="18"/>
      <c r="K19" s="11"/>
    </row>
    <row r="20" spans="1:12">
      <c r="A20" s="16"/>
      <c r="B20" s="11" t="s">
        <v>38</v>
      </c>
      <c r="C20" s="27">
        <v>15.872309089716364</v>
      </c>
      <c r="D20" s="27">
        <v>17.001364356886171</v>
      </c>
      <c r="E20" s="27">
        <v>10.783170132947999</v>
      </c>
      <c r="F20" s="27">
        <v>8.5815693233483437</v>
      </c>
      <c r="G20" s="27">
        <v>8.0288104391671968</v>
      </c>
      <c r="H20" s="27">
        <v>6.314675875194026</v>
      </c>
      <c r="I20" s="36">
        <v>13.509582899631473</v>
      </c>
      <c r="J20" s="18"/>
      <c r="K20" s="11"/>
    </row>
    <row r="21" spans="1:12">
      <c r="A21" s="16"/>
      <c r="B21" s="11" t="s">
        <v>47</v>
      </c>
      <c r="C21" s="27">
        <v>4.6373273448724737</v>
      </c>
      <c r="D21" s="27">
        <v>3.6294713789531134</v>
      </c>
      <c r="E21" s="27">
        <v>15.726415418832326</v>
      </c>
      <c r="F21" s="27">
        <v>22.495235208899679</v>
      </c>
      <c r="G21" s="27">
        <v>21.486861302731597</v>
      </c>
      <c r="H21" s="27">
        <v>15.540638583241654</v>
      </c>
      <c r="I21" s="36">
        <v>21.072378390326026</v>
      </c>
      <c r="J21" s="18"/>
      <c r="K21" s="11"/>
    </row>
    <row r="22" spans="1:12">
      <c r="A22" s="16"/>
      <c r="B22" s="11" t="s">
        <v>39</v>
      </c>
      <c r="C22" s="27">
        <v>22.801680705683545</v>
      </c>
      <c r="D22" s="27">
        <v>25.947876859692776</v>
      </c>
      <c r="E22" s="27">
        <v>23.900829099433484</v>
      </c>
      <c r="F22" s="27">
        <v>26.834661515547875</v>
      </c>
      <c r="G22" s="27">
        <v>26.218092311621728</v>
      </c>
      <c r="H22" s="27">
        <v>19.712032585786343</v>
      </c>
      <c r="I22" s="36">
        <v>27.712540895540062</v>
      </c>
      <c r="J22" s="18"/>
      <c r="K22" s="11"/>
    </row>
    <row r="23" spans="1:12">
      <c r="A23" s="16"/>
      <c r="B23" s="11" t="s">
        <v>46</v>
      </c>
      <c r="C23" s="27">
        <v>12.721384527745505</v>
      </c>
      <c r="D23" s="27">
        <v>12.005369259903635</v>
      </c>
      <c r="E23" s="27">
        <v>7.7698820998840112</v>
      </c>
      <c r="F23" s="27">
        <v>9.7500325179613903</v>
      </c>
      <c r="G23" s="27">
        <v>13.316295261933886</v>
      </c>
      <c r="H23" s="27">
        <v>10.273564737770103</v>
      </c>
      <c r="I23" s="36">
        <v>15.276764137249558</v>
      </c>
      <c r="J23" s="18"/>
      <c r="K23" s="11"/>
    </row>
    <row r="24" spans="1:12">
      <c r="A24" s="16"/>
      <c r="B24" s="11" t="s">
        <v>38</v>
      </c>
      <c r="C24" s="27">
        <v>6.5369815663887287</v>
      </c>
      <c r="D24" s="27">
        <v>6.2713064016058455</v>
      </c>
      <c r="E24" s="27">
        <v>3.541072760049103</v>
      </c>
      <c r="F24" s="27">
        <v>2.9269151119784227</v>
      </c>
      <c r="G24" s="27">
        <v>3.698283966112359</v>
      </c>
      <c r="H24" s="27">
        <v>3.4286981401386871</v>
      </c>
      <c r="I24" s="36">
        <v>6.7053516867210075</v>
      </c>
      <c r="J24" s="18"/>
      <c r="K24" s="11"/>
    </row>
    <row r="25" spans="1:12">
      <c r="A25" s="16"/>
      <c r="B25" s="11" t="s">
        <v>47</v>
      </c>
      <c r="C25" s="27">
        <v>2.131722767507215</v>
      </c>
      <c r="D25" s="27">
        <v>1.2142384015654988</v>
      </c>
      <c r="E25" s="27">
        <v>4.2356228000746565</v>
      </c>
      <c r="F25" s="27">
        <v>7.5084019507417752</v>
      </c>
      <c r="G25" s="27">
        <v>9.600980867976789</v>
      </c>
      <c r="H25" s="27">
        <v>6.7116730570918648</v>
      </c>
      <c r="I25" s="36">
        <v>9.6262146207428003</v>
      </c>
      <c r="J25" s="18"/>
      <c r="K25" s="11"/>
    </row>
    <row r="26" spans="1:12">
      <c r="A26" s="16"/>
      <c r="B26" s="11" t="s">
        <v>39</v>
      </c>
      <c r="C26" s="27">
        <v>8.834039486229706</v>
      </c>
      <c r="D26" s="27">
        <v>8.313134475452971</v>
      </c>
      <c r="E26" s="27">
        <v>5.9753764366298388</v>
      </c>
      <c r="F26" s="27">
        <v>8.3746207248678139</v>
      </c>
      <c r="G26" s="27">
        <v>11.327942099014784</v>
      </c>
      <c r="H26" s="27">
        <v>8.2142704904445019</v>
      </c>
      <c r="I26" s="36">
        <v>12.152009199753731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194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188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51</v>
      </c>
      <c r="E43" s="23" t="s">
        <v>49</v>
      </c>
      <c r="K43" s="58"/>
      <c r="L43" s="58"/>
    </row>
    <row r="44" spans="1:12">
      <c r="B44" s="23" t="s">
        <v>52</v>
      </c>
      <c r="C44" s="23"/>
      <c r="D44" s="23"/>
      <c r="E44" s="23" t="s">
        <v>50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93" t="s">
        <v>33</v>
      </c>
      <c r="D7" s="193"/>
      <c r="E7" s="193"/>
      <c r="F7" s="193"/>
      <c r="G7" s="193"/>
      <c r="H7" s="193"/>
      <c r="I7" s="193"/>
      <c r="J7" s="193"/>
      <c r="K7" s="193"/>
      <c r="L7" s="18"/>
      <c r="M7" s="11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25</v>
      </c>
      <c r="C13" s="27">
        <v>80.777762426867454</v>
      </c>
      <c r="D13" s="27">
        <v>81.076937286813163</v>
      </c>
      <c r="E13" s="27">
        <v>81.418951138389843</v>
      </c>
      <c r="F13" s="27">
        <v>81.830255039921823</v>
      </c>
      <c r="G13" s="27">
        <v>82.236901979990506</v>
      </c>
      <c r="H13" s="27">
        <v>82.614352058698955</v>
      </c>
      <c r="I13" s="27">
        <v>82.954691170111033</v>
      </c>
      <c r="J13" s="36">
        <v>83.24988252598942</v>
      </c>
      <c r="K13" s="45">
        <v>1</v>
      </c>
      <c r="L13" s="18"/>
      <c r="M13" s="11"/>
    </row>
    <row r="14" spans="1:15">
      <c r="A14" s="16"/>
      <c r="B14" s="11" t="s">
        <v>23</v>
      </c>
      <c r="C14" s="27">
        <v>81.184106063695467</v>
      </c>
      <c r="D14" s="27">
        <v>81.517789458920603</v>
      </c>
      <c r="E14" s="27">
        <v>81.896228533950719</v>
      </c>
      <c r="F14" s="27">
        <v>82.083141065660541</v>
      </c>
      <c r="G14" s="27">
        <v>82.339667348350616</v>
      </c>
      <c r="H14" s="27">
        <v>82.575165926286786</v>
      </c>
      <c r="I14" s="27">
        <v>82.797044011294972</v>
      </c>
      <c r="J14" s="36">
        <v>82.976573919139668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/>
      <c r="G15" s="27">
        <v>80.708037178786228</v>
      </c>
      <c r="H15" s="27">
        <v>81.203838051556005</v>
      </c>
      <c r="I15" s="27">
        <v>81.713829704592484</v>
      </c>
      <c r="J15" s="36">
        <v>82.166189578827698</v>
      </c>
      <c r="K15" s="45">
        <v>3</v>
      </c>
      <c r="L15" s="18"/>
      <c r="M15" s="11"/>
    </row>
    <row r="16" spans="1:15">
      <c r="A16" s="16"/>
      <c r="B16" s="11" t="s">
        <v>24</v>
      </c>
      <c r="C16" s="27">
        <v>78.708160931539098</v>
      </c>
      <c r="D16" s="27">
        <v>78.963809487992521</v>
      </c>
      <c r="E16" s="27">
        <v>79.302924736743407</v>
      </c>
      <c r="F16" s="27">
        <v>79.816304439492285</v>
      </c>
      <c r="G16" s="27">
        <v>80.279631489654761</v>
      </c>
      <c r="H16" s="27">
        <v>80.707959571154092</v>
      </c>
      <c r="I16" s="27">
        <v>81.097073594206634</v>
      </c>
      <c r="J16" s="36">
        <v>81.41889717327679</v>
      </c>
      <c r="K16" s="45">
        <v>4</v>
      </c>
      <c r="L16" s="18"/>
      <c r="M16" s="11"/>
    </row>
    <row r="17" spans="1:15">
      <c r="A17" s="16"/>
      <c r="B17" s="11" t="s">
        <v>21</v>
      </c>
      <c r="C17" s="27">
        <v>78.504010743301833</v>
      </c>
      <c r="D17" s="27">
        <v>78.802568945554583</v>
      </c>
      <c r="E17" s="27">
        <v>79.15426231359794</v>
      </c>
      <c r="F17" s="27">
        <v>79.596321009327298</v>
      </c>
      <c r="G17" s="27">
        <v>80.033774404695677</v>
      </c>
      <c r="H17" s="27">
        <v>80.46396975556948</v>
      </c>
      <c r="I17" s="27">
        <v>80.877549877136516</v>
      </c>
      <c r="J17" s="36">
        <v>81.232433035824215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/>
      <c r="G18" s="27">
        <v>79.87527982476972</v>
      </c>
      <c r="H18" s="27">
        <v>80.239236743695471</v>
      </c>
      <c r="I18" s="27">
        <v>80.555294027913675</v>
      </c>
      <c r="J18" s="36">
        <v>80.804892647398717</v>
      </c>
      <c r="K18" s="45">
        <v>6</v>
      </c>
      <c r="L18" s="18"/>
      <c r="M18" s="11"/>
    </row>
    <row r="19" spans="1:15">
      <c r="A19" s="16"/>
      <c r="B19" s="11" t="s">
        <v>26</v>
      </c>
      <c r="C19" s="27">
        <v>78.581944095266365</v>
      </c>
      <c r="D19" s="27">
        <v>78.707457976076043</v>
      </c>
      <c r="E19" s="27">
        <v>78.893541070876054</v>
      </c>
      <c r="F19" s="27">
        <v>79.301451027131833</v>
      </c>
      <c r="G19" s="27">
        <v>79.687937243543175</v>
      </c>
      <c r="H19" s="27">
        <v>80.071711750014856</v>
      </c>
      <c r="I19" s="27">
        <v>80.448230331293431</v>
      </c>
      <c r="J19" s="36">
        <v>80.761497459966989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77.40088539758203</v>
      </c>
      <c r="D20" s="27">
        <v>77.701382920540681</v>
      </c>
      <c r="E20" s="27">
        <v>78.051974739854785</v>
      </c>
      <c r="F20" s="27">
        <v>78.545331514919184</v>
      </c>
      <c r="G20" s="27">
        <v>79.005309632365666</v>
      </c>
      <c r="H20" s="27">
        <v>79.506116229667498</v>
      </c>
      <c r="I20" s="27">
        <v>80.042922312412117</v>
      </c>
      <c r="J20" s="36">
        <v>80.564005437191724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77.748352300741601</v>
      </c>
      <c r="D21" s="50">
        <v>78.119310565295095</v>
      </c>
      <c r="E21" s="50">
        <v>78.509245505141621</v>
      </c>
      <c r="F21" s="50">
        <v>78.981568112626945</v>
      </c>
      <c r="G21" s="50">
        <v>79.40500548106651</v>
      </c>
      <c r="H21" s="50">
        <v>79.798743602759544</v>
      </c>
      <c r="I21" s="50">
        <v>80.162678399896521</v>
      </c>
      <c r="J21" s="50">
        <v>80.49159831628954</v>
      </c>
      <c r="K21" s="107">
        <v>9</v>
      </c>
      <c r="L21" s="18"/>
      <c r="M21" s="11"/>
    </row>
    <row r="22" spans="1:15">
      <c r="A22" s="16"/>
      <c r="B22" s="11" t="s">
        <v>15</v>
      </c>
      <c r="C22" s="27"/>
      <c r="D22" s="27"/>
      <c r="E22" s="27"/>
      <c r="F22" s="27"/>
      <c r="G22" s="27">
        <v>78.761085893264251</v>
      </c>
      <c r="H22" s="27">
        <v>79.193415306594744</v>
      </c>
      <c r="I22" s="27">
        <v>79.535595475715226</v>
      </c>
      <c r="J22" s="50">
        <v>79.814467815576236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/>
      <c r="G23" s="27">
        <v>77.826432067733819</v>
      </c>
      <c r="H23" s="27">
        <v>78.401863993166216</v>
      </c>
      <c r="I23" s="27">
        <v>78.987795159641735</v>
      </c>
      <c r="J23" s="36">
        <v>79.50557170282822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76.923835515569806</v>
      </c>
      <c r="D24" s="27">
        <v>77.102445822751278</v>
      </c>
      <c r="E24" s="27">
        <v>77.337921817289612</v>
      </c>
      <c r="F24" s="27">
        <v>77.665166613920391</v>
      </c>
      <c r="G24" s="27">
        <v>78.022346841339925</v>
      </c>
      <c r="H24" s="27">
        <v>78.4081070539129</v>
      </c>
      <c r="I24" s="27">
        <v>78.790643572946948</v>
      </c>
      <c r="J24" s="36">
        <v>79.125182935127498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28</v>
      </c>
      <c r="C25" s="28">
        <v>75.8350671564761</v>
      </c>
      <c r="D25" s="28">
        <v>76.249130621901926</v>
      </c>
      <c r="E25" s="28">
        <v>76.664308280641578</v>
      </c>
      <c r="F25" s="28">
        <v>77.063131741015354</v>
      </c>
      <c r="G25" s="28">
        <v>77.465409367685055</v>
      </c>
      <c r="H25" s="28">
        <v>77.857527680015835</v>
      </c>
      <c r="I25" s="28">
        <v>78.231877424457466</v>
      </c>
      <c r="J25" s="50">
        <v>78.550009736254538</v>
      </c>
      <c r="K25" s="45" t="s">
        <v>63</v>
      </c>
      <c r="L25" s="18"/>
      <c r="M25" s="11"/>
    </row>
    <row r="26" spans="1:15">
      <c r="A26" s="16"/>
      <c r="B26" s="11" t="s">
        <v>18</v>
      </c>
      <c r="C26" s="27"/>
      <c r="D26" s="27"/>
      <c r="E26" s="27"/>
      <c r="F26" s="27"/>
      <c r="G26" s="27">
        <v>77.293739072930691</v>
      </c>
      <c r="H26" s="27">
        <v>77.572947464300285</v>
      </c>
      <c r="I26" s="27">
        <v>77.925363563021051</v>
      </c>
      <c r="J26" s="36">
        <v>78.294600386382456</v>
      </c>
      <c r="K26" s="45">
        <v>13</v>
      </c>
      <c r="L26" s="18"/>
      <c r="M26" s="11"/>
    </row>
    <row r="27" spans="1:15">
      <c r="A27" s="16"/>
      <c r="B27" s="11" t="s">
        <v>27</v>
      </c>
      <c r="C27" s="27">
        <v>76.196120590640518</v>
      </c>
      <c r="D27" s="27">
        <v>76.328183202969214</v>
      </c>
      <c r="E27" s="27">
        <v>76.479278950219225</v>
      </c>
      <c r="F27" s="27">
        <v>76.775719953663668</v>
      </c>
      <c r="G27" s="27">
        <v>77.09574283035613</v>
      </c>
      <c r="H27" s="27">
        <v>77.431590931935773</v>
      </c>
      <c r="I27" s="27">
        <v>77.766785185057174</v>
      </c>
      <c r="J27" s="36">
        <v>78.069541060470954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75.872132130671915</v>
      </c>
      <c r="D28" s="27">
        <v>76.073768891193765</v>
      </c>
      <c r="E28" s="27">
        <v>76.291469390948507</v>
      </c>
      <c r="F28" s="27">
        <v>76.566142392855497</v>
      </c>
      <c r="G28" s="27">
        <v>76.868917103476235</v>
      </c>
      <c r="H28" s="27">
        <v>77.21166308253801</v>
      </c>
      <c r="I28" s="27">
        <v>77.594885666510024</v>
      </c>
      <c r="J28" s="36">
        <v>77.959269583951084</v>
      </c>
      <c r="K28" s="45">
        <v>15</v>
      </c>
      <c r="L28" s="18"/>
      <c r="M28" s="11"/>
    </row>
    <row r="29" spans="1:15">
      <c r="A29" s="16"/>
      <c r="B29" s="11" t="s">
        <v>20</v>
      </c>
      <c r="C29" s="27">
        <v>75.453085004134664</v>
      </c>
      <c r="D29" s="27">
        <v>75.799460955710956</v>
      </c>
      <c r="E29" s="27">
        <v>76.174178007836701</v>
      </c>
      <c r="F29" s="27">
        <v>76.472416402013337</v>
      </c>
      <c r="G29" s="27">
        <v>76.792876624418412</v>
      </c>
      <c r="H29" s="27">
        <v>77.103476209559446</v>
      </c>
      <c r="I29" s="27">
        <v>77.39165534289711</v>
      </c>
      <c r="J29" s="36">
        <v>77.630538474004695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75.18448719059586</v>
      </c>
      <c r="D30" s="27">
        <v>75.464362340341282</v>
      </c>
      <c r="E30" s="27">
        <v>75.817790630744383</v>
      </c>
      <c r="F30" s="27">
        <v>76.159773405963151</v>
      </c>
      <c r="G30" s="27">
        <v>76.503466461412472</v>
      </c>
      <c r="H30" s="27">
        <v>76.848724445509035</v>
      </c>
      <c r="I30" s="27">
        <v>77.176157442137352</v>
      </c>
      <c r="J30" s="36">
        <v>77.458631737355688</v>
      </c>
      <c r="K30" s="45">
        <v>17</v>
      </c>
      <c r="L30" s="18"/>
      <c r="M30" s="11"/>
    </row>
    <row r="31" spans="1:15">
      <c r="A31" s="16"/>
      <c r="B31" s="11" t="s">
        <v>16</v>
      </c>
      <c r="C31" s="27"/>
      <c r="D31" s="27"/>
      <c r="E31" s="27"/>
      <c r="F31" s="27"/>
      <c r="G31" s="27">
        <v>75.962310804187354</v>
      </c>
      <c r="H31" s="27">
        <v>76.447371262010151</v>
      </c>
      <c r="I31" s="27">
        <v>76.931661905524024</v>
      </c>
      <c r="J31" s="36">
        <v>77.339059384542438</v>
      </c>
      <c r="K31" s="45">
        <v>18</v>
      </c>
      <c r="L31" s="18"/>
      <c r="M31" s="11"/>
    </row>
    <row r="32" spans="1:15">
      <c r="A32" s="16"/>
      <c r="B32" s="11" t="s">
        <v>22</v>
      </c>
      <c r="C32" s="27">
        <v>74.32797634237221</v>
      </c>
      <c r="D32" s="27">
        <v>74.51867811711935</v>
      </c>
      <c r="E32" s="27">
        <v>74.723468713643996</v>
      </c>
      <c r="F32" s="27">
        <v>75.186896761462236</v>
      </c>
      <c r="G32" s="27">
        <v>75.642755290328751</v>
      </c>
      <c r="H32" s="27">
        <v>76.135582384968529</v>
      </c>
      <c r="I32" s="27">
        <v>76.663427209936643</v>
      </c>
      <c r="J32" s="36">
        <v>77.148075577631829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/>
      <c r="G33" s="27">
        <v>73.721188151961243</v>
      </c>
      <c r="H33" s="27">
        <v>74.144266644132216</v>
      </c>
      <c r="I33" s="27">
        <v>74.558503184793196</v>
      </c>
      <c r="J33" s="36">
        <v>74.948908829828426</v>
      </c>
      <c r="K33" s="45">
        <v>20</v>
      </c>
      <c r="L33" s="18"/>
      <c r="M33" s="11"/>
    </row>
    <row r="34" spans="1:14">
      <c r="A34" s="16"/>
      <c r="B34" s="11" t="s">
        <v>19</v>
      </c>
      <c r="C34" s="27"/>
      <c r="D34" s="27"/>
      <c r="E34" s="27"/>
      <c r="F34" s="27"/>
      <c r="G34" s="27">
        <v>73.36261448792672</v>
      </c>
      <c r="H34" s="27">
        <v>73.810095983941437</v>
      </c>
      <c r="I34" s="27">
        <v>74.283200268386054</v>
      </c>
      <c r="J34" s="36">
        <v>74.737683611851608</v>
      </c>
      <c r="K34" s="45">
        <v>21</v>
      </c>
      <c r="L34" s="18"/>
      <c r="M34" s="11"/>
    </row>
    <row r="35" spans="1:14">
      <c r="A35" s="16"/>
      <c r="B35" s="11" t="s">
        <v>17</v>
      </c>
      <c r="C35" s="27"/>
      <c r="D35" s="27"/>
      <c r="E35" s="27"/>
      <c r="F35" s="27"/>
      <c r="G35" s="27">
        <v>73.538177854061331</v>
      </c>
      <c r="H35" s="27">
        <v>73.760859079237775</v>
      </c>
      <c r="I35" s="27">
        <v>74.053133178608462</v>
      </c>
      <c r="J35" s="36">
        <v>74.356932842543983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67.303211835486479</v>
      </c>
      <c r="H36" s="27">
        <v>67.717334746425493</v>
      </c>
      <c r="I36" s="27">
        <v>68.092482618312715</v>
      </c>
      <c r="J36" s="36">
        <v>68.328786005823545</v>
      </c>
      <c r="K36" s="45">
        <v>23</v>
      </c>
      <c r="L36" s="18"/>
      <c r="M36" s="11"/>
    </row>
    <row r="37" spans="1:14">
      <c r="A37" s="16"/>
      <c r="B37" s="11" t="s">
        <v>14</v>
      </c>
      <c r="C37" s="27"/>
      <c r="D37" s="27"/>
      <c r="E37" s="27"/>
      <c r="F37" s="27"/>
      <c r="G37" s="27">
        <v>68.63449154465016</v>
      </c>
      <c r="H37" s="27">
        <v>68.525970715857625</v>
      </c>
      <c r="I37" s="27">
        <v>68.348244033419931</v>
      </c>
      <c r="J37" s="36">
        <v>68.142632202952413</v>
      </c>
      <c r="K37" s="45">
        <v>24</v>
      </c>
      <c r="L37" s="18"/>
      <c r="M37" s="11"/>
      <c r="N37" s="23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185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187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188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57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68.138462449599587</v>
      </c>
      <c r="D13" s="27">
        <v>67.291470534331083</v>
      </c>
      <c r="E13" s="27">
        <v>66.688248376397254</v>
      </c>
      <c r="F13" s="27">
        <v>63.583609220748329</v>
      </c>
      <c r="G13" s="27">
        <v>63.34774731035774</v>
      </c>
      <c r="H13" s="27">
        <v>66.998374346414337</v>
      </c>
      <c r="I13" s="27">
        <v>69.641975533106674</v>
      </c>
      <c r="J13" s="36">
        <v>70.234110049111209</v>
      </c>
      <c r="K13" s="45">
        <v>1</v>
      </c>
      <c r="L13" s="18"/>
    </row>
    <row r="14" spans="1:15">
      <c r="A14" s="16"/>
      <c r="B14" s="11" t="s">
        <v>21</v>
      </c>
      <c r="C14" s="53">
        <v>69.729094903528789</v>
      </c>
      <c r="D14" s="53">
        <v>65.853340904923101</v>
      </c>
      <c r="E14" s="53">
        <v>67.353730106469754</v>
      </c>
      <c r="F14" s="53">
        <v>57.203222857044757</v>
      </c>
      <c r="G14" s="53">
        <v>59.77833492619191</v>
      </c>
      <c r="H14" s="53">
        <v>64.9164335264324</v>
      </c>
      <c r="I14" s="53">
        <v>67.20647375039141</v>
      </c>
      <c r="J14" s="36">
        <v>70.112932834427411</v>
      </c>
      <c r="K14" s="108">
        <v>2</v>
      </c>
      <c r="L14" s="18"/>
    </row>
    <row r="15" spans="1:15">
      <c r="A15" s="16"/>
      <c r="B15" s="12" t="s">
        <v>5</v>
      </c>
      <c r="C15" s="50">
        <v>68.359601739886926</v>
      </c>
      <c r="D15" s="50">
        <v>65.994430559826156</v>
      </c>
      <c r="E15" s="50">
        <v>66.483175035269355</v>
      </c>
      <c r="F15" s="50">
        <v>64.684072585817148</v>
      </c>
      <c r="G15" s="50">
        <v>63.836554560081503</v>
      </c>
      <c r="H15" s="50">
        <v>66.22066267449496</v>
      </c>
      <c r="I15" s="50">
        <v>66.540865179514824</v>
      </c>
      <c r="J15" s="36">
        <v>68.800970514375308</v>
      </c>
      <c r="K15" s="107">
        <v>3</v>
      </c>
      <c r="L15" s="18"/>
    </row>
    <row r="16" spans="1:15">
      <c r="A16" s="16"/>
      <c r="B16" s="11" t="s">
        <v>8</v>
      </c>
      <c r="C16" s="27">
        <v>71.6790989853139</v>
      </c>
      <c r="D16" s="27">
        <v>69.093630259256216</v>
      </c>
      <c r="E16" s="27">
        <v>68.314962480854774</v>
      </c>
      <c r="F16" s="27">
        <v>66.429611773294667</v>
      </c>
      <c r="G16" s="27">
        <v>67.73754896026918</v>
      </c>
      <c r="H16" s="27">
        <v>69.438652352987972</v>
      </c>
      <c r="I16" s="27">
        <v>68.805629876889455</v>
      </c>
      <c r="J16" s="36">
        <v>67.532852652359196</v>
      </c>
      <c r="K16" s="45">
        <v>4</v>
      </c>
      <c r="L16" s="18"/>
    </row>
    <row r="17" spans="1:15">
      <c r="A17" s="16"/>
      <c r="B17" s="11" t="s">
        <v>26</v>
      </c>
      <c r="C17" s="27">
        <v>67.998281924886399</v>
      </c>
      <c r="D17" s="27">
        <v>67.471995364422398</v>
      </c>
      <c r="E17" s="27">
        <v>68.262294148869927</v>
      </c>
      <c r="F17" s="27">
        <v>64.711177645016406</v>
      </c>
      <c r="G17" s="27">
        <v>65.361024564767661</v>
      </c>
      <c r="H17" s="27">
        <v>65.10508243245971</v>
      </c>
      <c r="I17" s="27">
        <v>68.266804515508554</v>
      </c>
      <c r="J17" s="36">
        <v>67.532461945802496</v>
      </c>
      <c r="K17" s="45">
        <v>5</v>
      </c>
      <c r="L17" s="18"/>
    </row>
    <row r="18" spans="1:15">
      <c r="A18" s="16"/>
      <c r="B18" s="11" t="s">
        <v>11</v>
      </c>
      <c r="C18" s="27">
        <v>67.105180354129132</v>
      </c>
      <c r="D18" s="27">
        <v>65.900508351488739</v>
      </c>
      <c r="E18" s="27">
        <v>63.408016326218807</v>
      </c>
      <c r="F18" s="27">
        <v>64.026911869628123</v>
      </c>
      <c r="G18" s="27">
        <v>61.893195651436614</v>
      </c>
      <c r="H18" s="27">
        <v>62.698635485542077</v>
      </c>
      <c r="I18" s="27">
        <v>66.038015982433052</v>
      </c>
      <c r="J18" s="36">
        <v>67.363679839158294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/>
      <c r="G19" s="27">
        <v>57.598863412432543</v>
      </c>
      <c r="H19" s="27">
        <v>57.026435314822763</v>
      </c>
      <c r="I19" s="27">
        <v>64.179629699069196</v>
      </c>
      <c r="J19" s="36">
        <v>65.471061225609944</v>
      </c>
      <c r="K19" s="45">
        <v>7</v>
      </c>
      <c r="L19" s="18"/>
    </row>
    <row r="20" spans="1:15">
      <c r="A20" s="16"/>
      <c r="B20" s="11" t="s">
        <v>20</v>
      </c>
      <c r="C20" s="27">
        <v>64.698004658456156</v>
      </c>
      <c r="D20" s="27">
        <v>65.412847400918267</v>
      </c>
      <c r="E20" s="27">
        <v>67.167359661001598</v>
      </c>
      <c r="F20" s="27">
        <v>63.261388841494615</v>
      </c>
      <c r="G20" s="27">
        <v>64.038165949792401</v>
      </c>
      <c r="H20" s="27">
        <v>63.666787979561555</v>
      </c>
      <c r="I20" s="27">
        <v>66.419492326149182</v>
      </c>
      <c r="J20" s="36">
        <v>65.354875053894517</v>
      </c>
      <c r="K20" s="45">
        <v>8</v>
      </c>
      <c r="L20" s="18"/>
    </row>
    <row r="21" spans="1:15">
      <c r="A21" s="16"/>
      <c r="B21" s="11" t="s">
        <v>24</v>
      </c>
      <c r="C21" s="27">
        <v>63.961606834025744</v>
      </c>
      <c r="D21" s="27">
        <v>62.831526495329605</v>
      </c>
      <c r="E21" s="27">
        <v>63.151011164335245</v>
      </c>
      <c r="F21" s="27">
        <v>58.769567674791048</v>
      </c>
      <c r="G21" s="27">
        <v>56.798428112407386</v>
      </c>
      <c r="H21" s="27">
        <v>58.926964020831598</v>
      </c>
      <c r="I21" s="27">
        <v>65.041733904624124</v>
      </c>
      <c r="J21" s="36">
        <v>65.216904111773815</v>
      </c>
      <c r="K21" s="45">
        <v>9</v>
      </c>
      <c r="L21" s="18"/>
    </row>
    <row r="22" spans="1:15">
      <c r="A22" s="16"/>
      <c r="B22" s="11" t="s">
        <v>25</v>
      </c>
      <c r="C22" s="27">
        <v>63.740444137961447</v>
      </c>
      <c r="D22" s="27">
        <v>61.913109434803935</v>
      </c>
      <c r="E22" s="27">
        <v>59.486765507567327</v>
      </c>
      <c r="F22" s="27">
        <v>57.561840797524475</v>
      </c>
      <c r="G22" s="27">
        <v>60.334982334641154</v>
      </c>
      <c r="H22" s="27">
        <v>61.413787286602528</v>
      </c>
      <c r="I22" s="27">
        <v>62.767325888995828</v>
      </c>
      <c r="J22" s="36">
        <v>64.939145331841942</v>
      </c>
      <c r="K22" s="45">
        <v>10</v>
      </c>
      <c r="L22" s="18"/>
    </row>
    <row r="23" spans="1:15">
      <c r="A23" s="16"/>
      <c r="B23" s="11" t="s">
        <v>10</v>
      </c>
      <c r="C23" s="27"/>
      <c r="D23" s="27"/>
      <c r="E23" s="27"/>
      <c r="F23" s="27"/>
      <c r="G23" s="27">
        <v>60.280502246624387</v>
      </c>
      <c r="H23" s="27">
        <v>64.376028411679556</v>
      </c>
      <c r="I23" s="27">
        <v>62.85856456286858</v>
      </c>
      <c r="J23" s="36">
        <v>64.58649781060889</v>
      </c>
      <c r="K23" s="45">
        <v>11</v>
      </c>
      <c r="L23" s="18"/>
      <c r="N23" s="23"/>
      <c r="O23" s="34"/>
    </row>
    <row r="24" spans="1:15">
      <c r="A24" s="16"/>
      <c r="B24" s="11" t="s">
        <v>19</v>
      </c>
      <c r="C24" s="27"/>
      <c r="D24" s="27"/>
      <c r="E24" s="27"/>
      <c r="F24" s="27"/>
      <c r="G24" s="27">
        <v>56.916756045103476</v>
      </c>
      <c r="H24" s="27">
        <v>54.831216586684462</v>
      </c>
      <c r="I24" s="27">
        <v>63.091422662932175</v>
      </c>
      <c r="J24" s="36">
        <v>63.420432751097323</v>
      </c>
      <c r="K24" s="45">
        <v>12</v>
      </c>
      <c r="L24" s="18"/>
      <c r="N24" s="23"/>
      <c r="O24" s="34"/>
    </row>
    <row r="25" spans="1:15">
      <c r="A25" s="16"/>
      <c r="B25" s="11" t="s">
        <v>22</v>
      </c>
      <c r="C25" s="27">
        <v>64.905381482146865</v>
      </c>
      <c r="D25" s="27">
        <v>62.48823076264658</v>
      </c>
      <c r="E25" s="27">
        <v>59.493430908372225</v>
      </c>
      <c r="F25" s="27">
        <v>58.814534479518109</v>
      </c>
      <c r="G25" s="27">
        <v>62.855328759178327</v>
      </c>
      <c r="H25" s="27">
        <v>61.889407622927649</v>
      </c>
      <c r="I25" s="27">
        <v>62.101703380867491</v>
      </c>
      <c r="J25" s="36">
        <v>63.065542564329746</v>
      </c>
      <c r="K25" s="45">
        <v>13</v>
      </c>
      <c r="L25" s="18"/>
    </row>
    <row r="26" spans="1:15">
      <c r="A26" s="16"/>
      <c r="B26" s="11" t="s">
        <v>15</v>
      </c>
      <c r="C26" s="27"/>
      <c r="D26" s="27"/>
      <c r="E26" s="27"/>
      <c r="F26" s="27"/>
      <c r="G26" s="27">
        <v>62.609188590275458</v>
      </c>
      <c r="H26" s="27">
        <v>61.307345666463377</v>
      </c>
      <c r="I26" s="27">
        <v>64.637533251911464</v>
      </c>
      <c r="J26" s="36">
        <v>62.891626022980908</v>
      </c>
      <c r="K26" s="45">
        <v>14</v>
      </c>
      <c r="L26" s="18"/>
    </row>
    <row r="27" spans="1:15">
      <c r="A27" s="16"/>
      <c r="B27" s="12" t="s">
        <v>28</v>
      </c>
      <c r="C27" s="28">
        <v>62.943055747922784</v>
      </c>
      <c r="D27" s="28">
        <v>60.942491612351681</v>
      </c>
      <c r="E27" s="28">
        <v>60.660259720577805</v>
      </c>
      <c r="F27" s="28">
        <v>58.682049041262843</v>
      </c>
      <c r="G27" s="28">
        <v>57.871107196659821</v>
      </c>
      <c r="H27" s="28">
        <v>58.406538636784653</v>
      </c>
      <c r="I27" s="28">
        <v>60.929863222544341</v>
      </c>
      <c r="J27" s="50">
        <v>62.801666216685156</v>
      </c>
      <c r="K27" s="45" t="s">
        <v>63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58.152038673708752</v>
      </c>
      <c r="H28" s="27">
        <v>60.209446905427413</v>
      </c>
      <c r="I28" s="27">
        <v>59.733102556683178</v>
      </c>
      <c r="J28" s="36">
        <v>62.556341477954568</v>
      </c>
      <c r="K28" s="45">
        <v>15</v>
      </c>
      <c r="L28" s="18"/>
    </row>
    <row r="29" spans="1:15">
      <c r="A29" s="16"/>
      <c r="B29" s="11" t="s">
        <v>4</v>
      </c>
      <c r="C29" s="27"/>
      <c r="D29" s="27"/>
      <c r="E29" s="27"/>
      <c r="F29" s="27"/>
      <c r="G29" s="27">
        <v>55.538752933541602</v>
      </c>
      <c r="H29" s="27">
        <v>58.812431660522336</v>
      </c>
      <c r="I29" s="27">
        <v>58.767266976265255</v>
      </c>
      <c r="J29" s="36">
        <v>61.113759473600048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/>
      <c r="G30" s="27">
        <v>57.665528579651628</v>
      </c>
      <c r="H30" s="27">
        <v>61.022377231282768</v>
      </c>
      <c r="I30" s="27">
        <v>59.184347315448882</v>
      </c>
      <c r="J30" s="36">
        <v>60.369862092445544</v>
      </c>
      <c r="K30" s="45">
        <v>17</v>
      </c>
      <c r="L30" s="18"/>
    </row>
    <row r="31" spans="1:15">
      <c r="A31" s="16"/>
      <c r="B31" s="11" t="s">
        <v>27</v>
      </c>
      <c r="C31" s="27">
        <v>57.636166050858527</v>
      </c>
      <c r="D31" s="27">
        <v>54.846323827600187</v>
      </c>
      <c r="E31" s="27">
        <v>54.521614565596174</v>
      </c>
      <c r="F31" s="27">
        <v>56.984276113525411</v>
      </c>
      <c r="G31" s="27">
        <v>56.239407514431939</v>
      </c>
      <c r="H31" s="27">
        <v>55.270377852673171</v>
      </c>
      <c r="I31" s="27">
        <v>56.913380665088944</v>
      </c>
      <c r="J31" s="36">
        <v>59.62349602817153</v>
      </c>
      <c r="K31" s="45">
        <v>18</v>
      </c>
      <c r="L31" s="18"/>
    </row>
    <row r="32" spans="1:15">
      <c r="A32" s="16"/>
      <c r="B32" s="11" t="s">
        <v>12</v>
      </c>
      <c r="C32" s="27"/>
      <c r="D32" s="27"/>
      <c r="E32" s="27"/>
      <c r="F32" s="27"/>
      <c r="G32" s="27">
        <v>59.927407177633128</v>
      </c>
      <c r="H32" s="27">
        <v>58.270306513073713</v>
      </c>
      <c r="I32" s="27">
        <v>57.026331891768564</v>
      </c>
      <c r="J32" s="36">
        <v>59.519037047932109</v>
      </c>
      <c r="K32" s="45">
        <v>19</v>
      </c>
      <c r="L32" s="18"/>
    </row>
    <row r="33" spans="1:14">
      <c r="A33" s="16"/>
      <c r="B33" s="11" t="s">
        <v>16</v>
      </c>
      <c r="C33" s="27"/>
      <c r="D33" s="27"/>
      <c r="E33" s="27"/>
      <c r="F33" s="27"/>
      <c r="G33" s="27">
        <v>60.395307314649152</v>
      </c>
      <c r="H33" s="27">
        <v>59.835925128836621</v>
      </c>
      <c r="I33" s="27">
        <v>56.534594043292721</v>
      </c>
      <c r="J33" s="36">
        <v>59.041985475996448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/>
      <c r="G34" s="27">
        <v>60.719481127724038</v>
      </c>
      <c r="H34" s="27">
        <v>56.058685583833835</v>
      </c>
      <c r="I34" s="27">
        <v>55.450957187140681</v>
      </c>
      <c r="J34" s="36">
        <v>58.892899412153184</v>
      </c>
      <c r="K34" s="45">
        <v>21</v>
      </c>
      <c r="L34" s="18"/>
    </row>
    <row r="35" spans="1:14">
      <c r="A35" s="16"/>
      <c r="B35" s="11" t="s">
        <v>23</v>
      </c>
      <c r="C35" s="27">
        <v>59.690870285007669</v>
      </c>
      <c r="D35" s="27">
        <v>58.462857076508826</v>
      </c>
      <c r="E35" s="27">
        <v>57.157768726550749</v>
      </c>
      <c r="F35" s="27">
        <v>55.68437347574838</v>
      </c>
      <c r="G35" s="27">
        <v>55.580752778403166</v>
      </c>
      <c r="H35" s="27">
        <v>55.077395614755353</v>
      </c>
      <c r="I35" s="27">
        <v>58.633031734662822</v>
      </c>
      <c r="J35" s="36">
        <v>57.74252300040451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54.227795289299721</v>
      </c>
      <c r="D36" s="27">
        <v>51.995928715704444</v>
      </c>
      <c r="E36" s="27">
        <v>56.83476414300327</v>
      </c>
      <c r="F36" s="27">
        <v>57.677843098002249</v>
      </c>
      <c r="G36" s="27">
        <v>57.554600805607812</v>
      </c>
      <c r="H36" s="27">
        <v>52.49937538976662</v>
      </c>
      <c r="I36" s="27">
        <v>56.143051224331188</v>
      </c>
      <c r="J36" s="36">
        <v>57.519877807887156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/>
      <c r="G37" s="27">
        <v>48.400333243957547</v>
      </c>
      <c r="H37" s="27">
        <v>49.043048667810609</v>
      </c>
      <c r="I37" s="27">
        <v>54.900546366707928</v>
      </c>
      <c r="J37" s="36">
        <v>56.571629512414056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56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21</v>
      </c>
      <c r="C13" s="27">
        <v>55.998304652049171</v>
      </c>
      <c r="D13" s="27">
        <v>54.949055662701618</v>
      </c>
      <c r="E13" s="27">
        <v>57.466213017157607</v>
      </c>
      <c r="F13" s="27">
        <v>49.851820691016968</v>
      </c>
      <c r="G13" s="27">
        <v>54.692257186242777</v>
      </c>
      <c r="H13" s="27">
        <v>58.873813064866731</v>
      </c>
      <c r="I13" s="27">
        <v>61.123438655280324</v>
      </c>
      <c r="J13" s="36">
        <v>61.839032516993278</v>
      </c>
      <c r="K13" s="45">
        <v>1</v>
      </c>
      <c r="L13" s="18"/>
    </row>
    <row r="14" spans="1:15" s="51" customFormat="1">
      <c r="A14" s="94"/>
      <c r="B14" s="12" t="s">
        <v>5</v>
      </c>
      <c r="C14" s="50">
        <v>56.819048057847134</v>
      </c>
      <c r="D14" s="50">
        <v>56.677303406196998</v>
      </c>
      <c r="E14" s="50">
        <v>57.9499013948775</v>
      </c>
      <c r="F14" s="50">
        <v>57.242150370091281</v>
      </c>
      <c r="G14" s="50">
        <v>57.164274105949652</v>
      </c>
      <c r="H14" s="50">
        <v>59.556393654770254</v>
      </c>
      <c r="I14" s="50">
        <v>59.02049838613366</v>
      </c>
      <c r="J14" s="50">
        <v>61.732245287235209</v>
      </c>
      <c r="K14" s="107">
        <v>2</v>
      </c>
      <c r="L14" s="95"/>
    </row>
    <row r="15" spans="1:15">
      <c r="A15" s="16"/>
      <c r="B15" s="11" t="s">
        <v>9</v>
      </c>
      <c r="C15" s="27">
        <v>57.16778151795846</v>
      </c>
      <c r="D15" s="27">
        <v>56.202742223760829</v>
      </c>
      <c r="E15" s="27">
        <v>57.023775084911009</v>
      </c>
      <c r="F15" s="27">
        <v>55.264350758247815</v>
      </c>
      <c r="G15" s="27">
        <v>55.591692050767229</v>
      </c>
      <c r="H15" s="27">
        <v>58.646060756836825</v>
      </c>
      <c r="I15" s="27">
        <v>58.601803898423356</v>
      </c>
      <c r="J15" s="36">
        <v>60.11489862168203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/>
      <c r="G16" s="27">
        <v>48.86023405567245</v>
      </c>
      <c r="H16" s="27">
        <v>47.392453446388501</v>
      </c>
      <c r="I16" s="27">
        <v>55.817428199751362</v>
      </c>
      <c r="J16" s="36">
        <v>58.606438156919808</v>
      </c>
      <c r="K16" s="45">
        <v>4</v>
      </c>
      <c r="L16" s="18"/>
    </row>
    <row r="17" spans="1:15">
      <c r="A17" s="16"/>
      <c r="B17" s="11" t="s">
        <v>26</v>
      </c>
      <c r="C17" s="27">
        <v>56.782402575506993</v>
      </c>
      <c r="D17" s="27">
        <v>58.069296976979636</v>
      </c>
      <c r="E17" s="27">
        <v>59.584242265701107</v>
      </c>
      <c r="F17" s="27">
        <v>56.933739942663017</v>
      </c>
      <c r="G17" s="27">
        <v>58.111009077747468</v>
      </c>
      <c r="H17" s="27">
        <v>57.092057494717508</v>
      </c>
      <c r="I17" s="27">
        <v>59.074298170832293</v>
      </c>
      <c r="J17" s="36">
        <v>58.268861123598093</v>
      </c>
      <c r="K17" s="45">
        <v>5</v>
      </c>
      <c r="L17" s="18"/>
    </row>
    <row r="18" spans="1:15">
      <c r="A18" s="16"/>
      <c r="B18" s="11" t="s">
        <v>20</v>
      </c>
      <c r="C18" s="27">
        <v>56.609266430474293</v>
      </c>
      <c r="D18" s="27">
        <v>57.156152279167515</v>
      </c>
      <c r="E18" s="27">
        <v>59.65598611320091</v>
      </c>
      <c r="F18" s="27">
        <v>55.666576617566207</v>
      </c>
      <c r="G18" s="27">
        <v>57.633706521202612</v>
      </c>
      <c r="H18" s="27">
        <v>56.930138241052063</v>
      </c>
      <c r="I18" s="27">
        <v>59.82860851320693</v>
      </c>
      <c r="J18" s="36">
        <v>57.734741426969386</v>
      </c>
      <c r="K18" s="45">
        <v>6</v>
      </c>
      <c r="L18" s="18"/>
    </row>
    <row r="19" spans="1:15">
      <c r="A19" s="16"/>
      <c r="B19" s="11" t="s">
        <v>15</v>
      </c>
      <c r="C19" s="27"/>
      <c r="D19" s="27"/>
      <c r="E19" s="27"/>
      <c r="F19" s="27"/>
      <c r="G19" s="27">
        <v>55.924313088888326</v>
      </c>
      <c r="H19" s="27">
        <v>55.084874974588324</v>
      </c>
      <c r="I19" s="27">
        <v>58.559334794465542</v>
      </c>
      <c r="J19" s="36">
        <v>57.576258576506575</v>
      </c>
      <c r="K19" s="45">
        <v>7</v>
      </c>
      <c r="L19" s="18"/>
    </row>
    <row r="20" spans="1:15">
      <c r="A20" s="16"/>
      <c r="B20" s="11" t="s">
        <v>11</v>
      </c>
      <c r="C20" s="27">
        <v>54.562487485339972</v>
      </c>
      <c r="D20" s="27">
        <v>54.226020892687558</v>
      </c>
      <c r="E20" s="27">
        <v>53.605737094402315</v>
      </c>
      <c r="F20" s="27">
        <v>54.951824019310401</v>
      </c>
      <c r="G20" s="27">
        <v>52.62406111156043</v>
      </c>
      <c r="H20" s="27">
        <v>53.704757554336865</v>
      </c>
      <c r="I20" s="27">
        <v>54.804773519815839</v>
      </c>
      <c r="J20" s="36">
        <v>57.246659704668104</v>
      </c>
      <c r="K20" s="45">
        <v>8</v>
      </c>
      <c r="L20" s="18"/>
    </row>
    <row r="21" spans="1:15">
      <c r="A21" s="16"/>
      <c r="B21" s="11" t="s">
        <v>10</v>
      </c>
      <c r="C21" s="49"/>
      <c r="D21" s="49"/>
      <c r="E21" s="49"/>
      <c r="F21" s="49"/>
      <c r="G21" s="49">
        <v>51.886116257854688</v>
      </c>
      <c r="H21" s="49">
        <v>55.101827559830753</v>
      </c>
      <c r="I21" s="49">
        <v>54.376523291103837</v>
      </c>
      <c r="J21" s="36">
        <v>56.750959797761233</v>
      </c>
      <c r="K21" s="130">
        <v>9</v>
      </c>
      <c r="L21" s="18"/>
    </row>
    <row r="22" spans="1:15" s="51" customFormat="1">
      <c r="A22" s="94"/>
      <c r="B22" s="11" t="s">
        <v>25</v>
      </c>
      <c r="C22" s="27">
        <v>53.513848723141145</v>
      </c>
      <c r="D22" s="27">
        <v>52.649935195318484</v>
      </c>
      <c r="E22" s="27">
        <v>50.677078907564457</v>
      </c>
      <c r="F22" s="27">
        <v>50.062662197702956</v>
      </c>
      <c r="G22" s="27">
        <v>53.443369479716672</v>
      </c>
      <c r="H22" s="27">
        <v>53.265700200935264</v>
      </c>
      <c r="I22" s="27">
        <v>53.030678168011292</v>
      </c>
      <c r="J22" s="36">
        <v>56.091032809662622</v>
      </c>
      <c r="K22" s="127">
        <v>10</v>
      </c>
      <c r="L22" s="95"/>
    </row>
    <row r="23" spans="1:15">
      <c r="A23" s="16"/>
      <c r="B23" s="11" t="s">
        <v>19</v>
      </c>
      <c r="C23" s="27"/>
      <c r="D23" s="27"/>
      <c r="E23" s="27"/>
      <c r="F23" s="27"/>
      <c r="G23" s="27">
        <v>49.138845854826727</v>
      </c>
      <c r="H23" s="27">
        <v>48.840759730559391</v>
      </c>
      <c r="I23" s="27">
        <v>55.564711335427717</v>
      </c>
      <c r="J23" s="36">
        <v>55.783186808943341</v>
      </c>
      <c r="K23" s="127">
        <v>11</v>
      </c>
      <c r="L23" s="18"/>
      <c r="N23" s="23"/>
      <c r="O23" s="34"/>
    </row>
    <row r="24" spans="1:15">
      <c r="A24" s="16"/>
      <c r="B24" s="12" t="s">
        <v>28</v>
      </c>
      <c r="C24" s="28">
        <v>53.889449022430604</v>
      </c>
      <c r="D24" s="28">
        <v>53.114039276673708</v>
      </c>
      <c r="E24" s="28">
        <v>53.59748198974598</v>
      </c>
      <c r="F24" s="28">
        <v>51.23438794373358</v>
      </c>
      <c r="G24" s="28">
        <v>51.562656102506253</v>
      </c>
      <c r="H24" s="28">
        <v>51.738834495942434</v>
      </c>
      <c r="I24" s="28">
        <v>53.50735190554775</v>
      </c>
      <c r="J24" s="50">
        <v>55.606841915368534</v>
      </c>
      <c r="K24" s="130" t="s">
        <v>63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/>
      <c r="G25" s="27">
        <v>50.894846767451682</v>
      </c>
      <c r="H25" s="27">
        <v>53.278737651949804</v>
      </c>
      <c r="I25" s="27">
        <v>51.636452446117467</v>
      </c>
      <c r="J25" s="36">
        <v>54.79203871265392</v>
      </c>
      <c r="K25" s="45">
        <v>12</v>
      </c>
      <c r="L25" s="18"/>
    </row>
    <row r="26" spans="1:15">
      <c r="A26" s="16"/>
      <c r="B26" s="11" t="s">
        <v>22</v>
      </c>
      <c r="C26" s="27">
        <v>54.851504645095041</v>
      </c>
      <c r="D26" s="27">
        <v>53.393001898182888</v>
      </c>
      <c r="E26" s="27">
        <v>52.034107482060918</v>
      </c>
      <c r="F26" s="27">
        <v>51.87422866398672</v>
      </c>
      <c r="G26" s="27">
        <v>57.255423372152123</v>
      </c>
      <c r="H26" s="27">
        <v>56.570702824031905</v>
      </c>
      <c r="I26" s="27">
        <v>54.630235959853565</v>
      </c>
      <c r="J26" s="36">
        <v>54.638391209988328</v>
      </c>
      <c r="K26" s="45">
        <v>13</v>
      </c>
      <c r="L26" s="18"/>
    </row>
    <row r="27" spans="1:15">
      <c r="A27" s="16"/>
      <c r="B27" s="11" t="s">
        <v>17</v>
      </c>
      <c r="C27" s="27"/>
      <c r="D27" s="27"/>
      <c r="E27" s="27"/>
      <c r="F27" s="27"/>
      <c r="G27" s="27">
        <v>51.386937945157783</v>
      </c>
      <c r="H27" s="27">
        <v>52.218236904046314</v>
      </c>
      <c r="I27" s="27">
        <v>52.901268360466901</v>
      </c>
      <c r="J27" s="36">
        <v>54.484727610513097</v>
      </c>
      <c r="K27" s="45">
        <v>14</v>
      </c>
      <c r="L27" s="18"/>
    </row>
    <row r="28" spans="1:15">
      <c r="A28" s="16"/>
      <c r="B28" s="11" t="s">
        <v>8</v>
      </c>
      <c r="C28" s="27">
        <v>54.654498663387265</v>
      </c>
      <c r="D28" s="27">
        <v>54.475456181890159</v>
      </c>
      <c r="E28" s="27">
        <v>54.156122250340665</v>
      </c>
      <c r="F28" s="27">
        <v>53.05436691796713</v>
      </c>
      <c r="G28" s="27">
        <v>57.808535240284151</v>
      </c>
      <c r="H28" s="27">
        <v>55.45090448425907</v>
      </c>
      <c r="I28" s="27">
        <v>57.817218269569928</v>
      </c>
      <c r="J28" s="36">
        <v>54.346971455683871</v>
      </c>
      <c r="K28" s="45">
        <v>15</v>
      </c>
      <c r="L28" s="18"/>
    </row>
    <row r="29" spans="1:15">
      <c r="A29" s="16"/>
      <c r="B29" s="11" t="s">
        <v>27</v>
      </c>
      <c r="C29" s="27">
        <v>47.973666313774707</v>
      </c>
      <c r="D29" s="27">
        <v>47.716665333270797</v>
      </c>
      <c r="E29" s="27">
        <v>47.969473379433339</v>
      </c>
      <c r="F29" s="27">
        <v>49.254051576053428</v>
      </c>
      <c r="G29" s="27">
        <v>50.099921083937623</v>
      </c>
      <c r="H29" s="27">
        <v>48.970956773835155</v>
      </c>
      <c r="I29" s="27">
        <v>50.570410279253309</v>
      </c>
      <c r="J29" s="36">
        <v>53.501819051025514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/>
      <c r="G30" s="27">
        <v>53.039247598667941</v>
      </c>
      <c r="H30" s="27">
        <v>52.916499560345621</v>
      </c>
      <c r="I30" s="27">
        <v>50.273755214604201</v>
      </c>
      <c r="J30" s="36">
        <v>52.037615294194005</v>
      </c>
      <c r="K30" s="45">
        <v>17</v>
      </c>
      <c r="L30" s="18"/>
    </row>
    <row r="31" spans="1:15">
      <c r="A31" s="16"/>
      <c r="B31" s="11" t="s">
        <v>24</v>
      </c>
      <c r="C31" s="27">
        <v>52.562872690196812</v>
      </c>
      <c r="D31" s="27">
        <v>52.152652509629519</v>
      </c>
      <c r="E31" s="27">
        <v>53.415061681795514</v>
      </c>
      <c r="F31" s="27">
        <v>50.805213752716547</v>
      </c>
      <c r="G31" s="27">
        <v>49.185793059542455</v>
      </c>
      <c r="H31" s="27">
        <v>51.003123049854693</v>
      </c>
      <c r="I31" s="27">
        <v>50.028657281175235</v>
      </c>
      <c r="J31" s="36">
        <v>51.857282704041928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/>
      <c r="G32" s="27">
        <v>47.912374829269758</v>
      </c>
      <c r="H32" s="27">
        <v>49.952647837335611</v>
      </c>
      <c r="I32" s="27">
        <v>48.311435076761015</v>
      </c>
      <c r="J32" s="36">
        <v>51.421535049570011</v>
      </c>
      <c r="K32" s="45">
        <v>19</v>
      </c>
      <c r="L32" s="18"/>
    </row>
    <row r="33" spans="1:14">
      <c r="A33" s="16"/>
      <c r="B33" s="11" t="s">
        <v>7</v>
      </c>
      <c r="C33" s="27"/>
      <c r="D33" s="27"/>
      <c r="E33" s="27"/>
      <c r="F33" s="27"/>
      <c r="G33" s="27">
        <v>52.630551869487164</v>
      </c>
      <c r="H33" s="27">
        <v>49.972888310199174</v>
      </c>
      <c r="I33" s="27">
        <v>48.813182084092617</v>
      </c>
      <c r="J33" s="36">
        <v>51.416651954149259</v>
      </c>
      <c r="K33" s="45">
        <v>20</v>
      </c>
      <c r="L33" s="18"/>
    </row>
    <row r="34" spans="1:14">
      <c r="A34" s="16"/>
      <c r="B34" s="11" t="s">
        <v>6</v>
      </c>
      <c r="C34" s="27">
        <v>45.487866491349692</v>
      </c>
      <c r="D34" s="27">
        <v>43.915323598720754</v>
      </c>
      <c r="E34" s="27">
        <v>46.557692058682612</v>
      </c>
      <c r="F34" s="27">
        <v>48.399535644008687</v>
      </c>
      <c r="G34" s="27">
        <v>50.519850332766282</v>
      </c>
      <c r="H34" s="27">
        <v>46.181024832929054</v>
      </c>
      <c r="I34" s="27">
        <v>48.791316741034656</v>
      </c>
      <c r="J34" s="36">
        <v>50.517888247739847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/>
      <c r="G35" s="27">
        <v>48.770361020934615</v>
      </c>
      <c r="H35" s="27">
        <v>45.906225920653789</v>
      </c>
      <c r="I35" s="27">
        <v>47.290065648237459</v>
      </c>
      <c r="J35" s="36">
        <v>48.699508467561252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48.12907266429329</v>
      </c>
      <c r="D36" s="27">
        <v>46.486154989386527</v>
      </c>
      <c r="E36" s="27">
        <v>47.857737234954406</v>
      </c>
      <c r="F36" s="27">
        <v>46.952736832532807</v>
      </c>
      <c r="G36" s="27">
        <v>48.121021715548821</v>
      </c>
      <c r="H36" s="27">
        <v>46.7952031951667</v>
      </c>
      <c r="I36" s="27">
        <v>49.282602340796792</v>
      </c>
      <c r="J36" s="36">
        <v>48.057245451230379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/>
      <c r="G37" s="27">
        <v>35.772972765924848</v>
      </c>
      <c r="H37" s="27">
        <v>38.79235570305282</v>
      </c>
      <c r="I37" s="27">
        <v>43.784264266500365</v>
      </c>
      <c r="J37" s="36">
        <v>47.702728963660086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58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17.821212924508849</v>
      </c>
      <c r="D13" s="27">
        <v>16.99604415387531</v>
      </c>
      <c r="E13" s="27">
        <v>15.416933637379543</v>
      </c>
      <c r="F13" s="27">
        <v>13.551710295265748</v>
      </c>
      <c r="G13" s="27">
        <v>13.402771756681531</v>
      </c>
      <c r="H13" s="27">
        <v>13.446765277155235</v>
      </c>
      <c r="I13" s="27">
        <v>23.082327728180758</v>
      </c>
      <c r="J13" s="36">
        <v>20.484905853297057</v>
      </c>
      <c r="K13" s="45">
        <v>1</v>
      </c>
      <c r="L13" s="18"/>
    </row>
    <row r="14" spans="1:15">
      <c r="A14" s="16"/>
      <c r="B14" s="11" t="s">
        <v>8</v>
      </c>
      <c r="C14" s="27">
        <v>23.751268537875958</v>
      </c>
      <c r="D14" s="27">
        <v>21.157050255595326</v>
      </c>
      <c r="E14" s="27">
        <v>20.72569155084814</v>
      </c>
      <c r="F14" s="27">
        <v>20.134325861264617</v>
      </c>
      <c r="G14" s="27">
        <v>14.657933443285879</v>
      </c>
      <c r="H14" s="27">
        <v>20.143785253827556</v>
      </c>
      <c r="I14" s="27">
        <v>15.970221662065379</v>
      </c>
      <c r="J14" s="36">
        <v>19.525261269399174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18.617304517261385</v>
      </c>
      <c r="H15" s="27">
        <v>21.218492457467832</v>
      </c>
      <c r="I15" s="27">
        <v>17.073584728372719</v>
      </c>
      <c r="J15" s="36">
        <v>18.178552853518156</v>
      </c>
      <c r="K15" s="45">
        <v>3</v>
      </c>
      <c r="L15" s="18"/>
    </row>
    <row r="16" spans="1:15">
      <c r="A16" s="16"/>
      <c r="B16" s="11" t="s">
        <v>23</v>
      </c>
      <c r="C16" s="27">
        <v>19.369278231271814</v>
      </c>
      <c r="D16" s="27">
        <v>20.48582148028585</v>
      </c>
      <c r="E16" s="27">
        <v>16.27080919846388</v>
      </c>
      <c r="F16" s="27">
        <v>15.680772606898755</v>
      </c>
      <c r="G16" s="27">
        <v>13.421244504017499</v>
      </c>
      <c r="H16" s="27">
        <v>15.03737118857128</v>
      </c>
      <c r="I16" s="27">
        <v>15.947374913479395</v>
      </c>
      <c r="J16" s="36">
        <v>16.773215034449201</v>
      </c>
      <c r="K16" s="45">
        <v>4</v>
      </c>
      <c r="L16" s="18"/>
    </row>
    <row r="17" spans="1:21">
      <c r="A17" s="16"/>
      <c r="B17" s="11" t="s">
        <v>4</v>
      </c>
      <c r="C17" s="27"/>
      <c r="D17" s="27"/>
      <c r="E17" s="27"/>
      <c r="F17" s="27"/>
      <c r="G17" s="27">
        <v>13.731633681796318</v>
      </c>
      <c r="H17" s="27">
        <v>15.064728576834868</v>
      </c>
      <c r="I17" s="27">
        <v>17.791931524954375</v>
      </c>
      <c r="J17" s="36">
        <v>15.85931631029327</v>
      </c>
      <c r="K17" s="45">
        <v>5</v>
      </c>
      <c r="L17" s="18"/>
    </row>
    <row r="18" spans="1:21">
      <c r="A18" s="16"/>
      <c r="B18" s="11" t="s">
        <v>13</v>
      </c>
      <c r="C18" s="27"/>
      <c r="D18" s="27"/>
      <c r="E18" s="27"/>
      <c r="F18" s="27"/>
      <c r="G18" s="27">
        <v>26.090397380474244</v>
      </c>
      <c r="H18" s="27">
        <v>20.90334115113999</v>
      </c>
      <c r="I18" s="27">
        <v>20.248035467546011</v>
      </c>
      <c r="J18" s="36">
        <v>15.676475880457364</v>
      </c>
      <c r="K18" s="45">
        <v>6</v>
      </c>
      <c r="L18" s="18"/>
    </row>
    <row r="19" spans="1:21">
      <c r="A19" s="16"/>
      <c r="B19" s="11" t="s">
        <v>11</v>
      </c>
      <c r="C19" s="27">
        <v>18.691307924788887</v>
      </c>
      <c r="D19" s="27">
        <v>17.715322310616816</v>
      </c>
      <c r="E19" s="27">
        <v>15.459268741327195</v>
      </c>
      <c r="F19" s="27">
        <v>14.174072970929519</v>
      </c>
      <c r="G19" s="27">
        <v>14.976226205129064</v>
      </c>
      <c r="H19" s="27">
        <v>14.344615096574366</v>
      </c>
      <c r="I19" s="27">
        <v>17.010266428363604</v>
      </c>
      <c r="J19" s="36">
        <v>15.018327622552391</v>
      </c>
      <c r="K19" s="45">
        <v>7</v>
      </c>
      <c r="L19" s="18"/>
    </row>
    <row r="20" spans="1:21">
      <c r="A20" s="16"/>
      <c r="B20" s="11" t="s">
        <v>9</v>
      </c>
      <c r="C20" s="27">
        <v>16.100570129177601</v>
      </c>
      <c r="D20" s="27">
        <v>16.478886354113314</v>
      </c>
      <c r="E20" s="27">
        <v>14.491788980823742</v>
      </c>
      <c r="F20" s="27">
        <v>13.083731742207497</v>
      </c>
      <c r="G20" s="27">
        <v>12.243847373779115</v>
      </c>
      <c r="H20" s="27">
        <v>12.466228760931639</v>
      </c>
      <c r="I20" s="27">
        <v>15.852553996927368</v>
      </c>
      <c r="J20" s="36">
        <v>14.408025295431775</v>
      </c>
      <c r="K20" s="131">
        <v>8</v>
      </c>
      <c r="L20" s="18"/>
    </row>
    <row r="21" spans="1:21">
      <c r="A21" s="16"/>
      <c r="B21" s="11" t="s">
        <v>26</v>
      </c>
      <c r="C21" s="52">
        <v>16.494356962972841</v>
      </c>
      <c r="D21" s="52">
        <v>13.935705230974635</v>
      </c>
      <c r="E21" s="52">
        <v>12.712804325391225</v>
      </c>
      <c r="F21" s="52">
        <v>12.018692883349729</v>
      </c>
      <c r="G21" s="52">
        <v>11.092261076531909</v>
      </c>
      <c r="H21" s="52">
        <v>12.307833180389478</v>
      </c>
      <c r="I21" s="52">
        <v>13.46558494747036</v>
      </c>
      <c r="J21" s="36">
        <v>13.717203116141894</v>
      </c>
      <c r="K21" s="45">
        <v>9</v>
      </c>
      <c r="L21" s="18"/>
    </row>
    <row r="22" spans="1:21">
      <c r="A22" s="16"/>
      <c r="B22" s="11" t="s">
        <v>25</v>
      </c>
      <c r="C22" s="27">
        <v>16.044101881773155</v>
      </c>
      <c r="D22" s="27">
        <v>14.961550121228456</v>
      </c>
      <c r="E22" s="27">
        <v>14.809468041831607</v>
      </c>
      <c r="F22" s="27">
        <v>13.02801592437724</v>
      </c>
      <c r="G22" s="27">
        <v>11.422250555574754</v>
      </c>
      <c r="H22" s="27">
        <v>13.267520935717947</v>
      </c>
      <c r="I22" s="27">
        <v>15.512325519193372</v>
      </c>
      <c r="J22" s="36">
        <v>13.625237100003515</v>
      </c>
      <c r="K22" s="45">
        <v>10</v>
      </c>
      <c r="L22" s="18"/>
    </row>
    <row r="23" spans="1:21">
      <c r="A23" s="16"/>
      <c r="B23" s="11" t="s">
        <v>22</v>
      </c>
      <c r="C23" s="27">
        <v>15.489854215918047</v>
      </c>
      <c r="D23" s="27">
        <v>14.555207741613188</v>
      </c>
      <c r="E23" s="27">
        <v>12.5381664285387</v>
      </c>
      <c r="F23" s="27">
        <v>11.800324319404973</v>
      </c>
      <c r="G23" s="27">
        <v>8.909197513676963</v>
      </c>
      <c r="H23" s="27">
        <v>8.5938854533895856</v>
      </c>
      <c r="I23" s="27">
        <v>12.031203815323375</v>
      </c>
      <c r="J23" s="36">
        <v>13.362439311526844</v>
      </c>
      <c r="K23" s="45">
        <v>11</v>
      </c>
      <c r="L23" s="18"/>
      <c r="N23" s="23"/>
      <c r="O23" s="34"/>
    </row>
    <row r="24" spans="1:21">
      <c r="A24" s="16"/>
      <c r="B24" s="11" t="s">
        <v>7</v>
      </c>
      <c r="C24" s="27"/>
      <c r="D24" s="27"/>
      <c r="E24" s="27"/>
      <c r="F24" s="27"/>
      <c r="G24" s="27">
        <v>13.322971022538027</v>
      </c>
      <c r="H24" s="27">
        <v>10.856734477617454</v>
      </c>
      <c r="I24" s="27">
        <v>11.971139271205967</v>
      </c>
      <c r="J24" s="36">
        <v>12.694650004718788</v>
      </c>
      <c r="K24" s="45">
        <v>12</v>
      </c>
      <c r="L24" s="18"/>
      <c r="N24" s="23"/>
      <c r="O24" s="34"/>
    </row>
    <row r="25" spans="1:21">
      <c r="A25" s="16"/>
      <c r="B25" s="11" t="s">
        <v>18</v>
      </c>
      <c r="C25" s="27"/>
      <c r="D25" s="27"/>
      <c r="E25" s="27"/>
      <c r="F25" s="27"/>
      <c r="G25" s="27">
        <v>12.480166934312887</v>
      </c>
      <c r="H25" s="27">
        <v>11.51145217776893</v>
      </c>
      <c r="I25" s="27">
        <v>13.555600984827612</v>
      </c>
      <c r="J25" s="36">
        <v>12.412110062853992</v>
      </c>
      <c r="K25" s="45">
        <v>13</v>
      </c>
      <c r="L25" s="18"/>
    </row>
    <row r="26" spans="1:21">
      <c r="A26" s="16"/>
      <c r="B26" s="11" t="s">
        <v>6</v>
      </c>
      <c r="C26" s="27">
        <v>16.1169661138638</v>
      </c>
      <c r="D26" s="27">
        <v>15.54094314141051</v>
      </c>
      <c r="E26" s="27">
        <v>18.082278417567117</v>
      </c>
      <c r="F26" s="27">
        <v>16.086432771469099</v>
      </c>
      <c r="G26" s="27">
        <v>12.22256822064416</v>
      </c>
      <c r="H26" s="27">
        <v>12.035096627205133</v>
      </c>
      <c r="I26" s="27">
        <v>13.094647196713909</v>
      </c>
      <c r="J26" s="36">
        <v>12.173164872730633</v>
      </c>
      <c r="K26" s="45">
        <v>14</v>
      </c>
      <c r="L26" s="18"/>
    </row>
    <row r="27" spans="1:21">
      <c r="A27" s="16"/>
      <c r="B27" s="11" t="s">
        <v>10</v>
      </c>
      <c r="C27" s="27"/>
      <c r="D27" s="27"/>
      <c r="E27" s="27"/>
      <c r="F27" s="27"/>
      <c r="G27" s="27">
        <v>13.925540889533286</v>
      </c>
      <c r="H27" s="27">
        <v>14.4067283052843</v>
      </c>
      <c r="I27" s="27">
        <v>13.494069439568035</v>
      </c>
      <c r="J27" s="36">
        <v>12.13185151457556</v>
      </c>
      <c r="K27" s="45">
        <v>15</v>
      </c>
      <c r="L27" s="18"/>
    </row>
    <row r="28" spans="1:21">
      <c r="A28" s="16"/>
      <c r="B28" s="11" t="s">
        <v>19</v>
      </c>
      <c r="C28" s="27"/>
      <c r="D28" s="27"/>
      <c r="E28" s="27"/>
      <c r="F28" s="27"/>
      <c r="G28" s="27">
        <v>13.665413721247893</v>
      </c>
      <c r="H28" s="27">
        <v>10.925516573772372</v>
      </c>
      <c r="I28" s="27">
        <v>11.929848796905612</v>
      </c>
      <c r="J28" s="36">
        <v>12.042248232722489</v>
      </c>
      <c r="K28" s="128">
        <v>16</v>
      </c>
      <c r="L28" s="18"/>
      <c r="P28" s="33"/>
    </row>
    <row r="29" spans="1:21" s="51" customFormat="1">
      <c r="A29" s="94"/>
      <c r="B29" s="11" t="s">
        <v>16</v>
      </c>
      <c r="C29" s="27"/>
      <c r="D29" s="27"/>
      <c r="E29" s="27"/>
      <c r="F29" s="27"/>
      <c r="G29" s="27">
        <v>12.179853109542776</v>
      </c>
      <c r="H29" s="27">
        <v>11.56399864060317</v>
      </c>
      <c r="I29" s="27">
        <v>11.074024383889961</v>
      </c>
      <c r="J29" s="36">
        <v>11.863677031454687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21</v>
      </c>
      <c r="C30" s="27">
        <v>19.691622658341341</v>
      </c>
      <c r="D30" s="27">
        <v>16.558438937767374</v>
      </c>
      <c r="E30" s="27">
        <v>14.679984425038366</v>
      </c>
      <c r="F30" s="27">
        <v>12.851377595279045</v>
      </c>
      <c r="G30" s="27">
        <v>8.5082291874287019</v>
      </c>
      <c r="H30" s="27">
        <v>9.3082422001416241</v>
      </c>
      <c r="I30" s="27">
        <v>9.0513245840854761</v>
      </c>
      <c r="J30" s="36">
        <v>11.800646089567108</v>
      </c>
      <c r="K30" s="45">
        <v>18</v>
      </c>
      <c r="L30" s="18"/>
    </row>
    <row r="31" spans="1:21">
      <c r="A31" s="16"/>
      <c r="B31" s="11" t="s">
        <v>20</v>
      </c>
      <c r="C31" s="27">
        <v>12.502097226405445</v>
      </c>
      <c r="D31" s="27">
        <v>12.622436493469086</v>
      </c>
      <c r="E31" s="27">
        <v>11.1828889160054</v>
      </c>
      <c r="F31" s="27">
        <v>12.00563384502431</v>
      </c>
      <c r="G31" s="27">
        <v>10.001003828890196</v>
      </c>
      <c r="H31" s="27">
        <v>10.581279892596426</v>
      </c>
      <c r="I31" s="27">
        <v>9.9231168172410822</v>
      </c>
      <c r="J31" s="36">
        <v>11.659464908281915</v>
      </c>
      <c r="K31" s="45">
        <v>19</v>
      </c>
      <c r="L31" s="18"/>
    </row>
    <row r="32" spans="1:21" s="51" customFormat="1">
      <c r="A32" s="94"/>
      <c r="B32" s="12" t="s">
        <v>28</v>
      </c>
      <c r="C32" s="28">
        <v>14.383805517403633</v>
      </c>
      <c r="D32" s="28">
        <v>12.845642257764217</v>
      </c>
      <c r="E32" s="28">
        <v>11.643169221368309</v>
      </c>
      <c r="F32" s="28">
        <v>12.691550896777237</v>
      </c>
      <c r="G32" s="28">
        <v>10.900866436199534</v>
      </c>
      <c r="H32" s="28">
        <v>11.416021744761364</v>
      </c>
      <c r="I32" s="28">
        <v>12.182056467760962</v>
      </c>
      <c r="J32" s="50">
        <v>11.456422631355444</v>
      </c>
      <c r="K32" s="127" t="s">
        <v>63</v>
      </c>
      <c r="L32" s="95"/>
    </row>
    <row r="33" spans="1:14">
      <c r="A33" s="16"/>
      <c r="B33" s="11" t="s">
        <v>14</v>
      </c>
      <c r="C33" s="27"/>
      <c r="D33" s="27"/>
      <c r="E33" s="27"/>
      <c r="F33" s="27"/>
      <c r="G33" s="27">
        <v>15.171530893218776</v>
      </c>
      <c r="H33" s="27">
        <v>16.893357301559529</v>
      </c>
      <c r="I33" s="27">
        <v>13.029370126514008</v>
      </c>
      <c r="J33" s="36">
        <v>10.484972963909964</v>
      </c>
      <c r="K33" s="45">
        <v>20</v>
      </c>
      <c r="L33" s="18"/>
    </row>
    <row r="34" spans="1:14">
      <c r="A34" s="16"/>
      <c r="B34" s="12" t="s">
        <v>5</v>
      </c>
      <c r="C34" s="50">
        <v>16.882125390303482</v>
      </c>
      <c r="D34" s="50">
        <v>14.118050681841824</v>
      </c>
      <c r="E34" s="50">
        <v>12.835228501759055</v>
      </c>
      <c r="F34" s="50">
        <v>11.505039799065891</v>
      </c>
      <c r="G34" s="50">
        <v>10.452140558958096</v>
      </c>
      <c r="H34" s="50">
        <v>10.063730489201905</v>
      </c>
      <c r="I34" s="50">
        <v>11.301877084243815</v>
      </c>
      <c r="J34" s="50">
        <v>10.274173169843575</v>
      </c>
      <c r="K34" s="107">
        <v>21</v>
      </c>
      <c r="L34" s="18"/>
    </row>
    <row r="35" spans="1:14">
      <c r="A35" s="16"/>
      <c r="B35" s="11" t="s">
        <v>27</v>
      </c>
      <c r="C35" s="27">
        <v>16.764598263117122</v>
      </c>
      <c r="D35" s="27">
        <v>12.999387350446609</v>
      </c>
      <c r="E35" s="27">
        <v>12.017461519854987</v>
      </c>
      <c r="F35" s="27">
        <v>13.565539592135314</v>
      </c>
      <c r="G35" s="27">
        <v>10.916744817058273</v>
      </c>
      <c r="H35" s="27">
        <v>11.397463385594223</v>
      </c>
      <c r="I35" s="27">
        <v>11.144910142445463</v>
      </c>
      <c r="J35" s="36">
        <v>10.267222462523121</v>
      </c>
      <c r="K35" s="45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10.887944304232661</v>
      </c>
      <c r="H36" s="27">
        <v>14.427543853635392</v>
      </c>
      <c r="I36" s="27">
        <v>10.616115983325033</v>
      </c>
      <c r="J36" s="36">
        <v>9.7484643462005067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10.677147639037505</v>
      </c>
      <c r="H37" s="27">
        <v>10.15239647954461</v>
      </c>
      <c r="I37" s="27">
        <v>9.4022182246437787</v>
      </c>
      <c r="J37" s="36">
        <v>8.4516298633017861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59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16.178374716503196</v>
      </c>
      <c r="D13" s="27">
        <v>15.801591813530417</v>
      </c>
      <c r="E13" s="27">
        <v>14.387230989456445</v>
      </c>
      <c r="F13" s="27">
        <v>12.96913365891622</v>
      </c>
      <c r="G13" s="27">
        <v>12.805143922001779</v>
      </c>
      <c r="H13" s="27">
        <v>12.961960256984909</v>
      </c>
      <c r="I13" s="27">
        <v>21.546756896647604</v>
      </c>
      <c r="J13" s="36">
        <v>19.37799824809024</v>
      </c>
      <c r="K13" s="45">
        <v>1</v>
      </c>
      <c r="L13" s="18"/>
    </row>
    <row r="14" spans="1:15">
      <c r="A14" s="16"/>
      <c r="B14" s="11" t="s">
        <v>8</v>
      </c>
      <c r="C14" s="27">
        <v>21.712334030201141</v>
      </c>
      <c r="D14" s="27">
        <v>18.944052797360129</v>
      </c>
      <c r="E14" s="27">
        <v>19.043388263125355</v>
      </c>
      <c r="F14" s="27">
        <v>18.917558794766787</v>
      </c>
      <c r="G14" s="27">
        <v>13.295729039148618</v>
      </c>
      <c r="H14" s="27">
        <v>16.830177276390007</v>
      </c>
      <c r="I14" s="27">
        <v>15.55935661985356</v>
      </c>
      <c r="J14" s="36">
        <v>17.780496066844815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17.483601314869627</v>
      </c>
      <c r="H15" s="27">
        <v>21.059448648127621</v>
      </c>
      <c r="I15" s="27">
        <v>16.661059229689709</v>
      </c>
      <c r="J15" s="36">
        <v>17.586614139289498</v>
      </c>
      <c r="K15" s="45">
        <v>3</v>
      </c>
      <c r="L15" s="18"/>
    </row>
    <row r="16" spans="1:15">
      <c r="A16" s="16"/>
      <c r="B16" s="11" t="s">
        <v>23</v>
      </c>
      <c r="C16" s="27">
        <v>17.594354909463338</v>
      </c>
      <c r="D16" s="27">
        <v>18.600527925527114</v>
      </c>
      <c r="E16" s="27">
        <v>15.451303054904358</v>
      </c>
      <c r="F16" s="27">
        <v>14.73858265086267</v>
      </c>
      <c r="G16" s="27">
        <v>12.220045514468152</v>
      </c>
      <c r="H16" s="27">
        <v>13.906572948817757</v>
      </c>
      <c r="I16" s="27">
        <v>15.18325235233246</v>
      </c>
      <c r="J16" s="36">
        <v>15.834036466286715</v>
      </c>
      <c r="K16" s="45">
        <v>4</v>
      </c>
      <c r="L16" s="18"/>
    </row>
    <row r="17" spans="1:15">
      <c r="A17" s="16"/>
      <c r="B17" s="11" t="s">
        <v>4</v>
      </c>
      <c r="C17" s="27"/>
      <c r="D17" s="27"/>
      <c r="E17" s="27"/>
      <c r="F17" s="27"/>
      <c r="G17" s="27">
        <v>11.981891156721387</v>
      </c>
      <c r="H17" s="27">
        <v>14.185425720243524</v>
      </c>
      <c r="I17" s="27">
        <v>16.730064824721509</v>
      </c>
      <c r="J17" s="36">
        <v>14.853438489287202</v>
      </c>
      <c r="K17" s="45">
        <v>5</v>
      </c>
      <c r="L17" s="18"/>
    </row>
    <row r="18" spans="1:15">
      <c r="A18" s="16"/>
      <c r="B18" s="11" t="s">
        <v>11</v>
      </c>
      <c r="C18" s="27">
        <v>18.097300430959145</v>
      </c>
      <c r="D18" s="27">
        <v>17.353361278646418</v>
      </c>
      <c r="E18" s="27">
        <v>14.991770919613179</v>
      </c>
      <c r="F18" s="27">
        <v>13.581707487258102</v>
      </c>
      <c r="G18" s="27">
        <v>14.260061710701578</v>
      </c>
      <c r="H18" s="27">
        <v>13.984814289464634</v>
      </c>
      <c r="I18" s="27">
        <v>16.549278478286332</v>
      </c>
      <c r="J18" s="36">
        <v>14.194490122642945</v>
      </c>
      <c r="K18" s="45">
        <v>6</v>
      </c>
      <c r="L18" s="18"/>
    </row>
    <row r="19" spans="1:15">
      <c r="A19" s="16"/>
      <c r="B19" s="11" t="s">
        <v>13</v>
      </c>
      <c r="C19" s="27"/>
      <c r="D19" s="27"/>
      <c r="E19" s="27"/>
      <c r="F19" s="27"/>
      <c r="G19" s="27">
        <v>23.000979354417485</v>
      </c>
      <c r="H19" s="27">
        <v>17.968780037679263</v>
      </c>
      <c r="I19" s="27">
        <v>17.886358049284972</v>
      </c>
      <c r="J19" s="36">
        <v>13.972813374118726</v>
      </c>
      <c r="K19" s="45">
        <v>7</v>
      </c>
      <c r="L19" s="18"/>
    </row>
    <row r="20" spans="1:15">
      <c r="A20" s="16"/>
      <c r="B20" s="11" t="s">
        <v>9</v>
      </c>
      <c r="C20" s="27">
        <v>15.570845656376781</v>
      </c>
      <c r="D20" s="27">
        <v>15.636435588248984</v>
      </c>
      <c r="E20" s="27">
        <v>13.920747311766259</v>
      </c>
      <c r="F20" s="27">
        <v>12.081905962957388</v>
      </c>
      <c r="G20" s="27">
        <v>11.49290494449305</v>
      </c>
      <c r="H20" s="27">
        <v>12.116245619875627</v>
      </c>
      <c r="I20" s="27">
        <v>15.442066894938195</v>
      </c>
      <c r="J20" s="36">
        <v>13.657700720108856</v>
      </c>
      <c r="K20" s="108">
        <v>8</v>
      </c>
      <c r="L20" s="18"/>
    </row>
    <row r="21" spans="1:15">
      <c r="A21" s="16"/>
      <c r="B21" s="11" t="s">
        <v>25</v>
      </c>
      <c r="C21" s="53">
        <v>14.183585790286186</v>
      </c>
      <c r="D21" s="53">
        <v>14.055477020458124</v>
      </c>
      <c r="E21" s="53">
        <v>13.989748895631735</v>
      </c>
      <c r="F21" s="53">
        <v>12.306352141738801</v>
      </c>
      <c r="G21" s="53">
        <v>10.577114858756802</v>
      </c>
      <c r="H21" s="53">
        <v>12.550576176158183</v>
      </c>
      <c r="I21" s="53">
        <v>14.307850085058069</v>
      </c>
      <c r="J21" s="36">
        <v>12.753729934314521</v>
      </c>
      <c r="K21" s="45">
        <v>9</v>
      </c>
      <c r="L21" s="18"/>
    </row>
    <row r="22" spans="1:15">
      <c r="A22" s="16"/>
      <c r="B22" s="11" t="s">
        <v>26</v>
      </c>
      <c r="C22" s="27">
        <v>15.119696849840549</v>
      </c>
      <c r="D22" s="27">
        <v>13.185226117506135</v>
      </c>
      <c r="E22" s="27">
        <v>11.834316316221415</v>
      </c>
      <c r="F22" s="27">
        <v>10.501087428802123</v>
      </c>
      <c r="G22" s="27">
        <v>10.133818920979079</v>
      </c>
      <c r="H22" s="27">
        <v>11.529426217410801</v>
      </c>
      <c r="I22" s="27">
        <v>12.480205866985024</v>
      </c>
      <c r="J22" s="36">
        <v>12.578667932148113</v>
      </c>
      <c r="K22" s="45">
        <v>10</v>
      </c>
      <c r="L22" s="18"/>
    </row>
    <row r="23" spans="1:15">
      <c r="A23" s="16"/>
      <c r="B23" s="11" t="s">
        <v>7</v>
      </c>
      <c r="C23" s="27"/>
      <c r="D23" s="27"/>
      <c r="E23" s="27"/>
      <c r="F23" s="27"/>
      <c r="G23" s="27">
        <v>11.728889226508038</v>
      </c>
      <c r="H23" s="27">
        <v>10.530206882955257</v>
      </c>
      <c r="I23" s="27">
        <v>11.410901594615899</v>
      </c>
      <c r="J23" s="36">
        <v>12.519777273206723</v>
      </c>
      <c r="K23" s="45">
        <v>11</v>
      </c>
      <c r="L23" s="18"/>
      <c r="N23" s="23"/>
      <c r="O23" s="34"/>
    </row>
    <row r="24" spans="1:15">
      <c r="A24" s="16"/>
      <c r="B24" s="11" t="s">
        <v>22</v>
      </c>
      <c r="C24" s="27">
        <v>14.096532702915681</v>
      </c>
      <c r="D24" s="27">
        <v>13.541276383164732</v>
      </c>
      <c r="E24" s="27">
        <v>12.039763899244795</v>
      </c>
      <c r="F24" s="27">
        <v>10.611222113288408</v>
      </c>
      <c r="G24" s="27">
        <v>7.9505510221729772</v>
      </c>
      <c r="H24" s="27">
        <v>7.7373107856782157</v>
      </c>
      <c r="I24" s="27">
        <v>11.411686327343554</v>
      </c>
      <c r="J24" s="36">
        <v>12.255779011979563</v>
      </c>
      <c r="K24" s="45">
        <v>12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/>
      <c r="G25" s="27">
        <v>11.569528718279114</v>
      </c>
      <c r="H25" s="27">
        <v>11.249015863822704</v>
      </c>
      <c r="I25" s="27">
        <v>13.305394331019404</v>
      </c>
      <c r="J25" s="36">
        <v>12.170969492817573</v>
      </c>
      <c r="K25" s="45">
        <v>13</v>
      </c>
      <c r="L25" s="18"/>
    </row>
    <row r="26" spans="1:15">
      <c r="A26" s="16"/>
      <c r="B26" s="11" t="s">
        <v>6</v>
      </c>
      <c r="C26" s="27">
        <v>15.829091041599572</v>
      </c>
      <c r="D26" s="27">
        <v>15.462036105027286</v>
      </c>
      <c r="E26" s="27">
        <v>17.123855054528157</v>
      </c>
      <c r="F26" s="27">
        <v>14.70782529749131</v>
      </c>
      <c r="G26" s="27">
        <v>11.078743828567253</v>
      </c>
      <c r="H26" s="27">
        <v>11.607630499890863</v>
      </c>
      <c r="I26" s="27">
        <v>12.923804813006734</v>
      </c>
      <c r="J26" s="36">
        <v>11.665093810425725</v>
      </c>
      <c r="K26" s="45">
        <v>14</v>
      </c>
      <c r="L26" s="18"/>
    </row>
    <row r="27" spans="1:15">
      <c r="A27" s="16"/>
      <c r="B27" s="11" t="s">
        <v>21</v>
      </c>
      <c r="C27" s="27">
        <v>18.497870648074556</v>
      </c>
      <c r="D27" s="27">
        <v>15.490085290714884</v>
      </c>
      <c r="E27" s="27">
        <v>13.818632033756979</v>
      </c>
      <c r="F27" s="27">
        <v>12.20482781184621</v>
      </c>
      <c r="G27" s="27">
        <v>8.2047324012151179</v>
      </c>
      <c r="H27" s="27">
        <v>8.5687736511059338</v>
      </c>
      <c r="I27" s="27">
        <v>8.4383690296140887</v>
      </c>
      <c r="J27" s="36">
        <v>11.428602721784888</v>
      </c>
      <c r="K27" s="45">
        <v>15</v>
      </c>
      <c r="L27" s="18"/>
    </row>
    <row r="28" spans="1:15">
      <c r="A28" s="16"/>
      <c r="B28" s="11" t="s">
        <v>10</v>
      </c>
      <c r="C28" s="27"/>
      <c r="D28" s="27"/>
      <c r="E28" s="27"/>
      <c r="F28" s="27"/>
      <c r="G28" s="27">
        <v>12.809100714606309</v>
      </c>
      <c r="H28" s="27">
        <v>13.894660295034281</v>
      </c>
      <c r="I28" s="27">
        <v>12.205679991800364</v>
      </c>
      <c r="J28" s="126">
        <v>11.301826931310979</v>
      </c>
      <c r="K28" s="45">
        <v>16</v>
      </c>
      <c r="L28" s="18"/>
    </row>
    <row r="29" spans="1:15" s="51" customFormat="1">
      <c r="A29" s="94"/>
      <c r="B29" s="11" t="s">
        <v>20</v>
      </c>
      <c r="C29" s="27">
        <v>11.832197630487912</v>
      </c>
      <c r="D29" s="27">
        <v>11.699970423866587</v>
      </c>
      <c r="E29" s="27">
        <v>10.397562428174137</v>
      </c>
      <c r="F29" s="27">
        <v>11.09425452692933</v>
      </c>
      <c r="G29" s="27">
        <v>9.3580155736882116</v>
      </c>
      <c r="H29" s="27">
        <v>10.394232651805442</v>
      </c>
      <c r="I29" s="27">
        <v>9.5534142213565847</v>
      </c>
      <c r="J29" s="126">
        <v>11.142928686540523</v>
      </c>
      <c r="K29" s="45">
        <v>17</v>
      </c>
      <c r="L29" s="95"/>
    </row>
    <row r="30" spans="1:15">
      <c r="A30" s="16"/>
      <c r="B30" s="11" t="s">
        <v>19</v>
      </c>
      <c r="C30" s="27"/>
      <c r="D30" s="27"/>
      <c r="E30" s="27"/>
      <c r="F30" s="27"/>
      <c r="G30" s="27">
        <v>12.648184890874104</v>
      </c>
      <c r="H30" s="27">
        <v>10.491400000997968</v>
      </c>
      <c r="I30" s="27">
        <v>11.060389142847574</v>
      </c>
      <c r="J30" s="36">
        <v>10.937737844195434</v>
      </c>
      <c r="K30" s="45">
        <v>18</v>
      </c>
      <c r="L30" s="18"/>
    </row>
    <row r="31" spans="1:15">
      <c r="A31" s="16"/>
      <c r="B31" s="11" t="s">
        <v>16</v>
      </c>
      <c r="C31" s="53"/>
      <c r="D31" s="53"/>
      <c r="E31" s="53"/>
      <c r="F31" s="53"/>
      <c r="G31" s="53">
        <v>10.875187758915956</v>
      </c>
      <c r="H31" s="53">
        <v>10.525255830931313</v>
      </c>
      <c r="I31" s="53">
        <v>10.45921690199552</v>
      </c>
      <c r="J31" s="36">
        <v>10.911272813882691</v>
      </c>
      <c r="K31" s="108">
        <v>19</v>
      </c>
      <c r="L31" s="18"/>
    </row>
    <row r="32" spans="1:15">
      <c r="A32" s="16"/>
      <c r="B32" s="12" t="s">
        <v>28</v>
      </c>
      <c r="C32" s="28">
        <v>13.25939511580011</v>
      </c>
      <c r="D32" s="28">
        <v>11.746678758218309</v>
      </c>
      <c r="E32" s="28">
        <v>10.812335787942837</v>
      </c>
      <c r="F32" s="28">
        <v>11.317918392802895</v>
      </c>
      <c r="G32" s="28">
        <v>9.8413962740683285</v>
      </c>
      <c r="H32" s="28">
        <v>10.503313088348582</v>
      </c>
      <c r="I32" s="28">
        <v>11.288840476860116</v>
      </c>
      <c r="J32" s="50">
        <v>10.49704725468305</v>
      </c>
      <c r="K32" s="45" t="s">
        <v>63</v>
      </c>
      <c r="L32" s="18"/>
    </row>
    <row r="33" spans="1:14">
      <c r="A33" s="16"/>
      <c r="B33" s="11" t="s">
        <v>14</v>
      </c>
      <c r="C33" s="27"/>
      <c r="D33" s="27"/>
      <c r="E33" s="27"/>
      <c r="F33" s="27"/>
      <c r="G33" s="27">
        <v>12.389292631648647</v>
      </c>
      <c r="H33" s="27">
        <v>15.527910787292601</v>
      </c>
      <c r="I33" s="27">
        <v>11.942652974090469</v>
      </c>
      <c r="J33" s="36">
        <v>9.7518548015257576</v>
      </c>
      <c r="K33" s="45">
        <v>20</v>
      </c>
      <c r="L33" s="18"/>
    </row>
    <row r="34" spans="1:14">
      <c r="A34" s="16"/>
      <c r="B34" s="11" t="s">
        <v>27</v>
      </c>
      <c r="C34" s="27">
        <v>16.541746302993026</v>
      </c>
      <c r="D34" s="27">
        <v>12.568067980962597</v>
      </c>
      <c r="E34" s="27">
        <v>11.699526880607282</v>
      </c>
      <c r="F34" s="27">
        <v>12.681868632230021</v>
      </c>
      <c r="G34" s="27">
        <v>10.565963972475549</v>
      </c>
      <c r="H34" s="27">
        <v>11.220309658575605</v>
      </c>
      <c r="I34" s="27">
        <v>10.635159028238411</v>
      </c>
      <c r="J34" s="36">
        <v>9.6574178805793807</v>
      </c>
      <c r="K34" s="45">
        <v>21</v>
      </c>
      <c r="L34" s="18"/>
    </row>
    <row r="35" spans="1:14">
      <c r="A35" s="16"/>
      <c r="B35" s="12" t="s">
        <v>5</v>
      </c>
      <c r="C35" s="50">
        <v>16.094054323712985</v>
      </c>
      <c r="D35" s="50">
        <v>12.788194758931379</v>
      </c>
      <c r="E35" s="50">
        <v>11.846872981437349</v>
      </c>
      <c r="F35" s="50">
        <v>10.431642573957998</v>
      </c>
      <c r="G35" s="50">
        <v>9.847959635552499</v>
      </c>
      <c r="H35" s="50">
        <v>9.4905344423425646</v>
      </c>
      <c r="I35" s="50">
        <v>10.82180509239026</v>
      </c>
      <c r="J35" s="50">
        <v>9.5890080507657895</v>
      </c>
      <c r="K35" s="107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10.064579898578694</v>
      </c>
      <c r="H36" s="27">
        <v>14.012415950581559</v>
      </c>
      <c r="I36" s="27">
        <v>9.9064849914408128</v>
      </c>
      <c r="J36" s="36">
        <v>8.5881732464652565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9.5933821713721272</v>
      </c>
      <c r="H37" s="27">
        <v>9.2349779626124331</v>
      </c>
      <c r="I37" s="27">
        <v>8.6580646831200099</v>
      </c>
      <c r="J37" s="36">
        <v>7.8194006309148261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60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8</v>
      </c>
      <c r="C13" s="27">
        <v>2.039066992048288</v>
      </c>
      <c r="D13" s="27">
        <v>2.2129974582351961</v>
      </c>
      <c r="E13" s="27">
        <v>1.6823032877227881</v>
      </c>
      <c r="F13" s="27">
        <v>1.2167670664978298</v>
      </c>
      <c r="G13" s="27">
        <v>1.3623356124212258</v>
      </c>
      <c r="H13" s="27">
        <v>3.3137338839645452</v>
      </c>
      <c r="I13" s="27">
        <v>0.4108650422118193</v>
      </c>
      <c r="J13" s="36">
        <v>1.7447652025543552</v>
      </c>
      <c r="K13" s="45">
        <v>1</v>
      </c>
      <c r="L13" s="18"/>
    </row>
    <row r="14" spans="1:15">
      <c r="A14" s="16"/>
      <c r="B14" s="11" t="s">
        <v>13</v>
      </c>
      <c r="C14" s="27"/>
      <c r="D14" s="27"/>
      <c r="E14" s="27"/>
      <c r="F14" s="27"/>
      <c r="G14" s="27">
        <v>3.0894180260567641</v>
      </c>
      <c r="H14" s="27">
        <v>2.932638701987774</v>
      </c>
      <c r="I14" s="27">
        <v>2.3616774182610394</v>
      </c>
      <c r="J14" s="36">
        <v>1.7028446174733776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/>
      <c r="G15" s="27">
        <v>0.82336440565396429</v>
      </c>
      <c r="H15" s="27">
        <v>0.41512790305383312</v>
      </c>
      <c r="I15" s="27">
        <v>0.70963099188422019</v>
      </c>
      <c r="J15" s="36">
        <v>1.1604651608063206</v>
      </c>
      <c r="K15" s="45">
        <v>3</v>
      </c>
      <c r="L15" s="18"/>
    </row>
    <row r="16" spans="1:15">
      <c r="A16" s="16"/>
      <c r="B16" s="11" t="s">
        <v>26</v>
      </c>
      <c r="C16" s="27">
        <v>1.3746601131322957</v>
      </c>
      <c r="D16" s="27">
        <v>0.75047911346850016</v>
      </c>
      <c r="E16" s="27">
        <v>0.87848800916981107</v>
      </c>
      <c r="F16" s="27">
        <v>1.5176054545476074</v>
      </c>
      <c r="G16" s="27">
        <v>0.95844215555282841</v>
      </c>
      <c r="H16" s="27">
        <v>0.77840696297867695</v>
      </c>
      <c r="I16" s="27">
        <v>0.98537908048533851</v>
      </c>
      <c r="J16" s="36">
        <v>1.138561725131485</v>
      </c>
      <c r="K16" s="45">
        <v>4</v>
      </c>
      <c r="L16" s="18"/>
    </row>
    <row r="17" spans="1:15">
      <c r="A17" s="16"/>
      <c r="B17" s="11" t="s">
        <v>24</v>
      </c>
      <c r="C17" s="27">
        <v>1.6428382080056549</v>
      </c>
      <c r="D17" s="27">
        <v>1.1943339018381653</v>
      </c>
      <c r="E17" s="27">
        <v>1.0295863630390818</v>
      </c>
      <c r="F17" s="27">
        <v>0.58269977662354289</v>
      </c>
      <c r="G17" s="27">
        <v>0.59762783467975522</v>
      </c>
      <c r="H17" s="27">
        <v>0.48480502017032728</v>
      </c>
      <c r="I17" s="27">
        <v>1.5355708315331535</v>
      </c>
      <c r="J17" s="36">
        <v>1.1069076052068192</v>
      </c>
      <c r="K17" s="45">
        <v>5</v>
      </c>
      <c r="L17" s="18"/>
    </row>
    <row r="18" spans="1:15">
      <c r="A18" s="16"/>
      <c r="B18" s="11" t="s">
        <v>22</v>
      </c>
      <c r="C18" s="27">
        <v>1.3933215130023642</v>
      </c>
      <c r="D18" s="27">
        <v>1.0140320767715347</v>
      </c>
      <c r="E18" s="27">
        <v>0.49840252929390544</v>
      </c>
      <c r="F18" s="27">
        <v>1.1892056242941711</v>
      </c>
      <c r="G18" s="27">
        <v>0.95864649150398595</v>
      </c>
      <c r="H18" s="27">
        <v>0.85657466771137025</v>
      </c>
      <c r="I18" s="27">
        <v>0.61951748797982265</v>
      </c>
      <c r="J18" s="36">
        <v>1.1067498931596174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/>
      <c r="G19" s="27">
        <v>1.0174780900724849</v>
      </c>
      <c r="H19" s="27">
        <v>0.43386708049120037</v>
      </c>
      <c r="I19" s="27">
        <v>0.8694596540580366</v>
      </c>
      <c r="J19" s="36">
        <v>1.1047133489071597</v>
      </c>
      <c r="K19" s="45">
        <v>7</v>
      </c>
      <c r="L19" s="18"/>
    </row>
    <row r="20" spans="1:15">
      <c r="A20" s="16"/>
      <c r="B20" s="11" t="s">
        <v>4</v>
      </c>
      <c r="C20" s="27"/>
      <c r="D20" s="27"/>
      <c r="E20" s="27"/>
      <c r="F20" s="27"/>
      <c r="G20" s="27">
        <v>1.7497425250749326</v>
      </c>
      <c r="H20" s="27">
        <v>0.87904886963103335</v>
      </c>
      <c r="I20" s="27">
        <v>1.0618667002328654</v>
      </c>
      <c r="J20" s="36">
        <v>1.0056378119817304</v>
      </c>
      <c r="K20" s="45">
        <v>8</v>
      </c>
      <c r="L20" s="18"/>
    </row>
    <row r="21" spans="1:15">
      <c r="A21" s="16"/>
      <c r="B21" s="12" t="s">
        <v>28</v>
      </c>
      <c r="C21" s="54">
        <v>1.1244104016035228</v>
      </c>
      <c r="D21" s="54">
        <v>1.0989617603548867</v>
      </c>
      <c r="E21" s="54">
        <v>0.83083515027178012</v>
      </c>
      <c r="F21" s="54">
        <v>1.3736325039743389</v>
      </c>
      <c r="G21" s="54">
        <v>1.0594684229141429</v>
      </c>
      <c r="H21" s="54">
        <v>0.91270696190311873</v>
      </c>
      <c r="I21" s="54">
        <v>0.89321758863413447</v>
      </c>
      <c r="J21" s="50">
        <v>0.95937537667239103</v>
      </c>
      <c r="K21" s="108" t="s">
        <v>63</v>
      </c>
      <c r="L21" s="18"/>
    </row>
    <row r="22" spans="1:15">
      <c r="A22" s="16"/>
      <c r="B22" s="11" t="s">
        <v>16</v>
      </c>
      <c r="C22" s="27"/>
      <c r="D22" s="27"/>
      <c r="E22" s="27"/>
      <c r="F22" s="27"/>
      <c r="G22" s="27">
        <v>1.304984261736726</v>
      </c>
      <c r="H22" s="27">
        <v>1.039057484864123</v>
      </c>
      <c r="I22" s="27">
        <v>0.6151331214505289</v>
      </c>
      <c r="J22" s="36">
        <v>0.95209886193955795</v>
      </c>
      <c r="K22" s="45">
        <v>9</v>
      </c>
      <c r="L22" s="18"/>
    </row>
    <row r="23" spans="1:15">
      <c r="A23" s="16"/>
      <c r="B23" s="11" t="s">
        <v>23</v>
      </c>
      <c r="C23" s="27">
        <v>1.7751023718762478</v>
      </c>
      <c r="D23" s="27">
        <v>1.8856546529304925</v>
      </c>
      <c r="E23" s="27">
        <v>0.81950614355952456</v>
      </c>
      <c r="F23" s="27">
        <v>0.94218995603608424</v>
      </c>
      <c r="G23" s="27">
        <v>1.2013831095661394</v>
      </c>
      <c r="H23" s="27">
        <v>1.1307982397535212</v>
      </c>
      <c r="I23" s="27">
        <v>0.76429388907544604</v>
      </c>
      <c r="J23" s="36">
        <v>0.93900602019846469</v>
      </c>
      <c r="K23" s="45">
        <v>10</v>
      </c>
      <c r="L23" s="18"/>
      <c r="N23" s="23"/>
      <c r="O23" s="34"/>
    </row>
    <row r="24" spans="1:15">
      <c r="A24" s="16"/>
      <c r="B24" s="11" t="s">
        <v>25</v>
      </c>
      <c r="C24" s="27">
        <v>1.8604947276084125</v>
      </c>
      <c r="D24" s="27">
        <v>0.90605155479024235</v>
      </c>
      <c r="E24" s="27">
        <v>0.81971914619987651</v>
      </c>
      <c r="F24" s="27">
        <v>0.72168604453135488</v>
      </c>
      <c r="G24" s="27">
        <v>0.84515651655773061</v>
      </c>
      <c r="H24" s="27">
        <v>0.71694475955976522</v>
      </c>
      <c r="I24" s="27">
        <v>1.2044561640699611</v>
      </c>
      <c r="J24" s="36">
        <v>0.87152546044235268</v>
      </c>
      <c r="K24" s="45">
        <v>11</v>
      </c>
      <c r="L24" s="18"/>
      <c r="N24" s="23"/>
      <c r="O24" s="34"/>
    </row>
    <row r="25" spans="1:15">
      <c r="A25" s="16"/>
      <c r="B25" s="11" t="s">
        <v>10</v>
      </c>
      <c r="C25" s="27"/>
      <c r="D25" s="27"/>
      <c r="E25" s="27"/>
      <c r="F25" s="27"/>
      <c r="G25" s="27">
        <v>1.1162051843618479</v>
      </c>
      <c r="H25" s="27">
        <v>0.51206801025001725</v>
      </c>
      <c r="I25" s="27">
        <v>1.2883894477676709</v>
      </c>
      <c r="J25" s="36">
        <v>0.83002458326458251</v>
      </c>
      <c r="K25" s="45">
        <v>12</v>
      </c>
      <c r="L25" s="18"/>
    </row>
    <row r="26" spans="1:15">
      <c r="A26" s="16"/>
      <c r="B26" s="11" t="s">
        <v>11</v>
      </c>
      <c r="C26" s="27">
        <v>0.59400749382973905</v>
      </c>
      <c r="D26" s="27">
        <v>0.36196103197039886</v>
      </c>
      <c r="E26" s="27">
        <v>0.46728268235749704</v>
      </c>
      <c r="F26" s="27">
        <v>0.59236548367141639</v>
      </c>
      <c r="G26" s="27">
        <v>0.71595373383466243</v>
      </c>
      <c r="H26" s="27">
        <v>0.35980080710972906</v>
      </c>
      <c r="I26" s="27">
        <v>0.46098795007727217</v>
      </c>
      <c r="J26" s="36">
        <v>0.82383749990944855</v>
      </c>
      <c r="K26" s="45">
        <v>13</v>
      </c>
      <c r="L26" s="18"/>
    </row>
    <row r="27" spans="1:15">
      <c r="A27" s="16"/>
      <c r="B27" s="11" t="s">
        <v>9</v>
      </c>
      <c r="C27" s="27">
        <v>0.52972447280082124</v>
      </c>
      <c r="D27" s="27">
        <v>0.84268355137576234</v>
      </c>
      <c r="E27" s="27">
        <v>0.57104166905748288</v>
      </c>
      <c r="F27" s="27">
        <v>1.0020610600813131</v>
      </c>
      <c r="G27" s="27">
        <v>0.75071158316577746</v>
      </c>
      <c r="H27" s="27">
        <v>0.34998314105601014</v>
      </c>
      <c r="I27" s="27">
        <v>0.41048710198917543</v>
      </c>
      <c r="J27" s="36">
        <v>0.75032457532291852</v>
      </c>
      <c r="K27" s="45">
        <v>14</v>
      </c>
      <c r="L27" s="18"/>
    </row>
    <row r="28" spans="1:15">
      <c r="A28" s="16"/>
      <c r="B28" s="11" t="s">
        <v>14</v>
      </c>
      <c r="C28" s="27"/>
      <c r="D28" s="27"/>
      <c r="E28" s="27"/>
      <c r="F28" s="27"/>
      <c r="G28" s="27">
        <v>2.7822382615701269</v>
      </c>
      <c r="H28" s="27">
        <v>1.3649162437759501</v>
      </c>
      <c r="I28" s="27">
        <v>1.0867171524235411</v>
      </c>
      <c r="J28" s="36">
        <v>0.73311816238420591</v>
      </c>
      <c r="K28" s="45">
        <v>15</v>
      </c>
      <c r="L28" s="18"/>
    </row>
    <row r="29" spans="1:15">
      <c r="A29" s="16"/>
      <c r="B29" s="12" t="s">
        <v>5</v>
      </c>
      <c r="C29" s="50">
        <v>0.7880710665904952</v>
      </c>
      <c r="D29" s="50">
        <v>1.3298463182193596</v>
      </c>
      <c r="E29" s="50">
        <v>0.98836486011419189</v>
      </c>
      <c r="F29" s="50">
        <v>1.0733972251078923</v>
      </c>
      <c r="G29" s="50">
        <v>0.60416226173478504</v>
      </c>
      <c r="H29" s="50">
        <v>0.57318722737314509</v>
      </c>
      <c r="I29" s="50">
        <v>0.48007199185355343</v>
      </c>
      <c r="J29" s="50">
        <v>0.68515694180966047</v>
      </c>
      <c r="K29" s="107">
        <v>16</v>
      </c>
      <c r="L29" s="18"/>
    </row>
    <row r="30" spans="1:15">
      <c r="A30" s="16"/>
      <c r="B30" s="11" t="s">
        <v>15</v>
      </c>
      <c r="C30" s="53"/>
      <c r="D30" s="53"/>
      <c r="E30" s="53"/>
      <c r="F30" s="53"/>
      <c r="G30" s="53">
        <v>1.0837654676653772</v>
      </c>
      <c r="H30" s="53">
        <v>0.91603686253920436</v>
      </c>
      <c r="I30" s="53">
        <v>0.74415354152376767</v>
      </c>
      <c r="J30" s="36">
        <v>0.63354363827549942</v>
      </c>
      <c r="K30" s="108">
        <v>17</v>
      </c>
      <c r="L30" s="18"/>
    </row>
    <row r="31" spans="1:15">
      <c r="A31" s="16"/>
      <c r="B31" s="11" t="s">
        <v>27</v>
      </c>
      <c r="C31" s="27">
        <v>0.22285196012409636</v>
      </c>
      <c r="D31" s="27">
        <v>0.43131936948401634</v>
      </c>
      <c r="E31" s="27">
        <v>0.31793463924770732</v>
      </c>
      <c r="F31" s="27">
        <v>0.88362418750494043</v>
      </c>
      <c r="G31" s="27">
        <v>0.35082738575886557</v>
      </c>
      <c r="H31" s="27">
        <v>0.17710721777025362</v>
      </c>
      <c r="I31" s="27">
        <v>0.5097511142070551</v>
      </c>
      <c r="J31" s="36">
        <v>0.60976295137424597</v>
      </c>
      <c r="K31" s="45">
        <v>18</v>
      </c>
      <c r="L31" s="18"/>
    </row>
    <row r="32" spans="1:15">
      <c r="A32" s="16"/>
      <c r="B32" s="11" t="s">
        <v>12</v>
      </c>
      <c r="C32" s="27"/>
      <c r="D32" s="27"/>
      <c r="E32" s="27"/>
      <c r="F32" s="27"/>
      <c r="G32" s="27">
        <v>1.1337032023917539</v>
      </c>
      <c r="H32" s="27">
        <v>0.15904380934020917</v>
      </c>
      <c r="I32" s="27">
        <v>0.41252549868300997</v>
      </c>
      <c r="J32" s="36">
        <v>0.59193871422865496</v>
      </c>
      <c r="K32" s="45">
        <v>19</v>
      </c>
      <c r="L32" s="18"/>
    </row>
    <row r="33" spans="1:14">
      <c r="A33" s="16"/>
      <c r="B33" s="11" t="s">
        <v>20</v>
      </c>
      <c r="C33" s="27">
        <v>0.66989959591753412</v>
      </c>
      <c r="D33" s="27">
        <v>0.92246606960250077</v>
      </c>
      <c r="E33" s="27">
        <v>0.78532648783126413</v>
      </c>
      <c r="F33" s="27">
        <v>0.91137931809498129</v>
      </c>
      <c r="G33" s="27">
        <v>0.64298825520198466</v>
      </c>
      <c r="H33" s="27">
        <v>0.18687243028557046</v>
      </c>
      <c r="I33" s="27">
        <v>0.36970259588449805</v>
      </c>
      <c r="J33" s="36">
        <v>0.51669673641564318</v>
      </c>
      <c r="K33" s="45">
        <v>20</v>
      </c>
      <c r="L33" s="18"/>
    </row>
    <row r="34" spans="1:14">
      <c r="A34" s="16"/>
      <c r="B34" s="11" t="s">
        <v>6</v>
      </c>
      <c r="C34" s="27">
        <v>0.28787507226422659</v>
      </c>
      <c r="D34" s="27">
        <v>7.9008199250383132E-2</v>
      </c>
      <c r="E34" s="27">
        <v>0.95842336303895936</v>
      </c>
      <c r="F34" s="27">
        <v>1.3787841053005294</v>
      </c>
      <c r="G34" s="27">
        <v>1.1438243920769067</v>
      </c>
      <c r="H34" s="27">
        <v>0.42755980825385292</v>
      </c>
      <c r="I34" s="27">
        <v>0.17075636035183556</v>
      </c>
      <c r="J34" s="36">
        <v>0.50807106230490529</v>
      </c>
      <c r="K34" s="45">
        <v>21</v>
      </c>
      <c r="L34" s="18"/>
    </row>
    <row r="35" spans="1:14">
      <c r="A35" s="16"/>
      <c r="B35" s="11" t="s">
        <v>21</v>
      </c>
      <c r="C35" s="27">
        <v>1.1938164677187411</v>
      </c>
      <c r="D35" s="27">
        <v>1.0683536470524928</v>
      </c>
      <c r="E35" s="27">
        <v>0.86141717897535652</v>
      </c>
      <c r="F35" s="27">
        <v>0.64654978343283709</v>
      </c>
      <c r="G35" s="27">
        <v>0.30342610694339017</v>
      </c>
      <c r="H35" s="27">
        <v>0.73959671760299139</v>
      </c>
      <c r="I35" s="27">
        <v>0.61307752354003009</v>
      </c>
      <c r="J35" s="36">
        <v>0.37210101317543115</v>
      </c>
      <c r="K35" s="45">
        <v>22</v>
      </c>
      <c r="L35" s="18"/>
    </row>
    <row r="36" spans="1:14" ht="14.25" customHeight="1">
      <c r="A36" s="16"/>
      <c r="B36" s="11" t="s">
        <v>18</v>
      </c>
      <c r="C36" s="27"/>
      <c r="D36" s="27"/>
      <c r="E36" s="27"/>
      <c r="F36" s="27"/>
      <c r="G36" s="27">
        <v>0.91063821603377171</v>
      </c>
      <c r="H36" s="27">
        <v>0.26243631394622774</v>
      </c>
      <c r="I36" s="27">
        <v>0.24976223701636346</v>
      </c>
      <c r="J36" s="36">
        <v>0.24072623916006841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/>
      <c r="G37" s="27">
        <v>1.5940817960299885</v>
      </c>
      <c r="H37" s="27">
        <v>0.32652759466219794</v>
      </c>
      <c r="I37" s="27">
        <v>0.55963135875826109</v>
      </c>
      <c r="J37" s="36">
        <v>0.1748727315120662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45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42.873618399633592</v>
      </c>
      <c r="H13" s="27">
        <v>35.877571149043128</v>
      </c>
      <c r="I13" s="27">
        <v>38.642727129727419</v>
      </c>
      <c r="J13" s="36">
        <v>44.037808609632393</v>
      </c>
      <c r="K13" s="45">
        <v>1</v>
      </c>
      <c r="L13" s="18"/>
    </row>
    <row r="14" spans="1:15">
      <c r="A14" s="16"/>
      <c r="B14" s="11" t="s">
        <v>16</v>
      </c>
      <c r="C14" s="27"/>
      <c r="D14" s="27"/>
      <c r="E14" s="27"/>
      <c r="F14" s="27"/>
      <c r="G14" s="27">
        <v>44.35925974353168</v>
      </c>
      <c r="H14" s="27">
        <v>26.58564829383111</v>
      </c>
      <c r="I14" s="27">
        <v>32.142252383681551</v>
      </c>
      <c r="J14" s="36">
        <v>43.860061620766629</v>
      </c>
      <c r="K14" s="45">
        <v>2</v>
      </c>
      <c r="L14" s="18"/>
    </row>
    <row r="15" spans="1:15">
      <c r="A15" s="16"/>
      <c r="B15" s="11" t="s">
        <v>22</v>
      </c>
      <c r="C15" s="27">
        <v>44.760047281323878</v>
      </c>
      <c r="D15" s="27">
        <v>39.150320082830746</v>
      </c>
      <c r="E15" s="27">
        <v>37.998142185306598</v>
      </c>
      <c r="F15" s="27">
        <v>41.731096191315359</v>
      </c>
      <c r="G15" s="27">
        <v>44.895216935581196</v>
      </c>
      <c r="H15" s="27">
        <v>31.785921705986741</v>
      </c>
      <c r="I15" s="27">
        <v>28.986858186461241</v>
      </c>
      <c r="J15" s="36">
        <v>42.018866622885255</v>
      </c>
      <c r="K15" s="45">
        <v>3</v>
      </c>
      <c r="L15" s="18"/>
    </row>
    <row r="16" spans="1:15">
      <c r="A16" s="16"/>
      <c r="B16" s="11" t="s">
        <v>21</v>
      </c>
      <c r="C16" s="27">
        <v>42.115274417933094</v>
      </c>
      <c r="D16" s="27">
        <v>41.284540048968168</v>
      </c>
      <c r="E16" s="27">
        <v>37.04171614826793</v>
      </c>
      <c r="F16" s="27">
        <v>29.393176708599349</v>
      </c>
      <c r="G16" s="27">
        <v>29.148979179300593</v>
      </c>
      <c r="H16" s="27">
        <v>26.535763836597891</v>
      </c>
      <c r="I16" s="27">
        <v>31.490096111626091</v>
      </c>
      <c r="J16" s="36">
        <v>38.955315596998751</v>
      </c>
      <c r="K16" s="45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/>
      <c r="G17" s="27">
        <v>46.718004272128482</v>
      </c>
      <c r="H17" s="27">
        <v>37.208255419350373</v>
      </c>
      <c r="I17" s="27">
        <v>33.847700503972241</v>
      </c>
      <c r="J17" s="36">
        <v>38.146459445967992</v>
      </c>
      <c r="K17" s="45">
        <v>5</v>
      </c>
      <c r="L17" s="18"/>
    </row>
    <row r="18" spans="1:15">
      <c r="A18" s="16"/>
      <c r="B18" s="11" t="s">
        <v>11</v>
      </c>
      <c r="C18" s="27">
        <v>37.156479519849263</v>
      </c>
      <c r="D18" s="27">
        <v>41.447293133336437</v>
      </c>
      <c r="E18" s="27">
        <v>31.156696750320016</v>
      </c>
      <c r="F18" s="27">
        <v>40.898629269603369</v>
      </c>
      <c r="G18" s="27">
        <v>41.831551703788627</v>
      </c>
      <c r="H18" s="27">
        <v>34.968649709086399</v>
      </c>
      <c r="I18" s="27">
        <v>36.891505352372391</v>
      </c>
      <c r="J18" s="36">
        <v>37.895438377896738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/>
      <c r="G19" s="27">
        <v>37.882987527044676</v>
      </c>
      <c r="H19" s="27">
        <v>25.595662826148786</v>
      </c>
      <c r="I19" s="27">
        <v>22.645719261231388</v>
      </c>
      <c r="J19" s="36">
        <v>36.121061807524555</v>
      </c>
      <c r="K19" s="45">
        <v>7</v>
      </c>
      <c r="L19" s="18"/>
    </row>
    <row r="20" spans="1:15">
      <c r="A20" s="16"/>
      <c r="B20" s="11" t="s">
        <v>26</v>
      </c>
      <c r="C20" s="27">
        <v>35.985798838924026</v>
      </c>
      <c r="D20" s="27">
        <v>35.623897540404215</v>
      </c>
      <c r="E20" s="27">
        <v>37.315408720801067</v>
      </c>
      <c r="F20" s="27">
        <v>39.734689866726342</v>
      </c>
      <c r="G20" s="27">
        <v>41.330750984225318</v>
      </c>
      <c r="H20" s="27">
        <v>34.733193783322875</v>
      </c>
      <c r="I20" s="27">
        <v>38.841203376598358</v>
      </c>
      <c r="J20" s="36">
        <v>35.995674856200118</v>
      </c>
      <c r="K20" s="108">
        <v>8</v>
      </c>
      <c r="L20" s="18"/>
    </row>
    <row r="21" spans="1:15">
      <c r="A21" s="16"/>
      <c r="B21" s="11" t="s">
        <v>9</v>
      </c>
      <c r="C21" s="53">
        <v>40.024148858449635</v>
      </c>
      <c r="D21" s="53">
        <v>42.68960379905954</v>
      </c>
      <c r="E21" s="53">
        <v>39.087894054327002</v>
      </c>
      <c r="F21" s="53">
        <v>40.45253915073031</v>
      </c>
      <c r="G21" s="53">
        <v>40.984651041462271</v>
      </c>
      <c r="H21" s="53">
        <v>33.378575056445449</v>
      </c>
      <c r="I21" s="53">
        <v>30.312183072427672</v>
      </c>
      <c r="J21" s="36">
        <v>35.238158361567166</v>
      </c>
      <c r="K21" s="108">
        <v>9</v>
      </c>
      <c r="L21" s="18"/>
    </row>
    <row r="22" spans="1:15">
      <c r="A22" s="16"/>
      <c r="B22" s="11" t="s">
        <v>12</v>
      </c>
      <c r="C22" s="53"/>
      <c r="D22" s="53"/>
      <c r="E22" s="53"/>
      <c r="F22" s="53"/>
      <c r="G22" s="53">
        <v>47.009266558581608</v>
      </c>
      <c r="H22" s="53">
        <v>34.866740565810403</v>
      </c>
      <c r="I22" s="53">
        <v>35.733922568872963</v>
      </c>
      <c r="J22" s="36">
        <v>34.892775761546396</v>
      </c>
      <c r="K22" s="108">
        <v>10</v>
      </c>
      <c r="L22" s="18"/>
    </row>
    <row r="23" spans="1:15">
      <c r="A23" s="16"/>
      <c r="B23" s="12" t="s">
        <v>5</v>
      </c>
      <c r="C23" s="50">
        <v>32.501089796897823</v>
      </c>
      <c r="D23" s="50">
        <v>33.042644156088137</v>
      </c>
      <c r="E23" s="50">
        <v>35.57841708449785</v>
      </c>
      <c r="F23" s="50">
        <v>29.371220056721825</v>
      </c>
      <c r="G23" s="50">
        <v>31.429603418967382</v>
      </c>
      <c r="H23" s="50">
        <v>29.948585041322378</v>
      </c>
      <c r="I23" s="50">
        <v>23.0739660320734</v>
      </c>
      <c r="J23" s="50">
        <v>34.051272943063395</v>
      </c>
      <c r="K23" s="107">
        <v>11</v>
      </c>
      <c r="L23" s="18"/>
      <c r="N23" s="23"/>
      <c r="O23" s="34"/>
    </row>
    <row r="24" spans="1:15">
      <c r="A24" s="16"/>
      <c r="B24" s="12" t="s">
        <v>28</v>
      </c>
      <c r="C24" s="28">
        <v>33.542935752181322</v>
      </c>
      <c r="D24" s="28">
        <v>31.795954561686727</v>
      </c>
      <c r="E24" s="28">
        <v>33.271803278530911</v>
      </c>
      <c r="F24" s="28">
        <v>35.991994148619959</v>
      </c>
      <c r="G24" s="28">
        <v>36.49503168296939</v>
      </c>
      <c r="H24" s="28">
        <v>28.938797056067354</v>
      </c>
      <c r="I24" s="28">
        <v>29.408348658125327</v>
      </c>
      <c r="J24" s="50">
        <v>33.55075187376179</v>
      </c>
      <c r="K24" s="45" t="s">
        <v>63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/>
      <c r="G25" s="27">
        <v>32.370928812516233</v>
      </c>
      <c r="H25" s="27">
        <v>20.307593459001115</v>
      </c>
      <c r="I25" s="27">
        <v>9.4456344938537171</v>
      </c>
      <c r="J25" s="36">
        <v>33.234308253885388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/>
      <c r="G26" s="27">
        <v>35.730889741445992</v>
      </c>
      <c r="H26" s="27">
        <v>30.720186473794264</v>
      </c>
      <c r="I26" s="27">
        <v>30.418182545076561</v>
      </c>
      <c r="J26" s="36">
        <v>32.409475188464633</v>
      </c>
      <c r="K26" s="45">
        <v>13</v>
      </c>
      <c r="L26" s="18"/>
    </row>
    <row r="27" spans="1:15">
      <c r="A27" s="16"/>
      <c r="B27" s="11" t="s">
        <v>8</v>
      </c>
      <c r="C27" s="27">
        <v>40.107656801880218</v>
      </c>
      <c r="D27" s="27">
        <v>40.983896751108389</v>
      </c>
      <c r="E27" s="27">
        <v>38.547272776149896</v>
      </c>
      <c r="F27" s="27">
        <v>40.893764782849388</v>
      </c>
      <c r="G27" s="27">
        <v>40.595318226011521</v>
      </c>
      <c r="H27" s="27">
        <v>31.98390914585012</v>
      </c>
      <c r="I27" s="27">
        <v>29.794467450886248</v>
      </c>
      <c r="J27" s="36">
        <v>31.369766770798048</v>
      </c>
      <c r="K27" s="45">
        <v>14</v>
      </c>
      <c r="L27" s="18"/>
    </row>
    <row r="28" spans="1:15">
      <c r="A28" s="16"/>
      <c r="B28" s="11" t="s">
        <v>25</v>
      </c>
      <c r="C28" s="27">
        <v>31.595830454550704</v>
      </c>
      <c r="D28" s="27">
        <v>29.390936080187245</v>
      </c>
      <c r="E28" s="27">
        <v>22.774984457201981</v>
      </c>
      <c r="F28" s="27">
        <v>28.216281413478821</v>
      </c>
      <c r="G28" s="27">
        <v>28.47070267038146</v>
      </c>
      <c r="H28" s="27">
        <v>27.359388900548272</v>
      </c>
      <c r="I28" s="27">
        <v>26.957414697201759</v>
      </c>
      <c r="J28" s="36">
        <v>30.410307410399618</v>
      </c>
      <c r="K28" s="45">
        <v>15</v>
      </c>
      <c r="L28" s="18"/>
    </row>
    <row r="29" spans="1:15">
      <c r="A29" s="16"/>
      <c r="B29" s="11" t="s">
        <v>24</v>
      </c>
      <c r="C29" s="27">
        <v>36.639981149303402</v>
      </c>
      <c r="D29" s="27">
        <v>35.548488724654156</v>
      </c>
      <c r="E29" s="27">
        <v>36.728696899961264</v>
      </c>
      <c r="F29" s="27">
        <v>27.768254929920882</v>
      </c>
      <c r="G29" s="27">
        <v>29.314675683860404</v>
      </c>
      <c r="H29" s="27">
        <v>25.971612132078288</v>
      </c>
      <c r="I29" s="27">
        <v>23.713281687791149</v>
      </c>
      <c r="J29" s="36">
        <v>28.416144976330244</v>
      </c>
      <c r="K29" s="45">
        <v>16</v>
      </c>
      <c r="L29" s="18"/>
    </row>
    <row r="30" spans="1:15">
      <c r="A30" s="16"/>
      <c r="B30" s="11" t="s">
        <v>6</v>
      </c>
      <c r="C30" s="27">
        <v>15.421358301546922</v>
      </c>
      <c r="D30" s="27">
        <v>18.335263858048261</v>
      </c>
      <c r="E30" s="27">
        <v>25.953707340500475</v>
      </c>
      <c r="F30" s="27">
        <v>34.059288069790568</v>
      </c>
      <c r="G30" s="27">
        <v>27.893919203376328</v>
      </c>
      <c r="H30" s="27">
        <v>18.08932102865419</v>
      </c>
      <c r="I30" s="27">
        <v>23.529022129508164</v>
      </c>
      <c r="J30" s="36">
        <v>27.573187310679799</v>
      </c>
      <c r="K30" s="45">
        <v>17</v>
      </c>
      <c r="L30" s="18"/>
    </row>
    <row r="31" spans="1:15">
      <c r="A31" s="16"/>
      <c r="B31" s="11" t="s">
        <v>23</v>
      </c>
      <c r="C31" s="27">
        <v>33.367770629701191</v>
      </c>
      <c r="D31" s="27">
        <v>29.247146421697671</v>
      </c>
      <c r="E31" s="27">
        <v>29.993341056491555</v>
      </c>
      <c r="F31" s="27">
        <v>29.151286719334291</v>
      </c>
      <c r="G31" s="27">
        <v>32.109242088362876</v>
      </c>
      <c r="H31" s="27">
        <v>27.215906267427158</v>
      </c>
      <c r="I31" s="27">
        <v>25.799073458562628</v>
      </c>
      <c r="J31" s="36">
        <v>25.719481872973642</v>
      </c>
      <c r="K31" s="45">
        <v>18</v>
      </c>
      <c r="L31" s="18"/>
    </row>
    <row r="32" spans="1:15">
      <c r="A32" s="16"/>
      <c r="B32" s="11" t="s">
        <v>20</v>
      </c>
      <c r="C32" s="27">
        <v>30.905132595244407</v>
      </c>
      <c r="D32" s="27">
        <v>35.675196062701403</v>
      </c>
      <c r="E32" s="27">
        <v>32.439702697829617</v>
      </c>
      <c r="F32" s="27">
        <v>34.011529903580339</v>
      </c>
      <c r="G32" s="27">
        <v>34.040733942322859</v>
      </c>
      <c r="H32" s="27">
        <v>28.858417475456605</v>
      </c>
      <c r="I32" s="27">
        <v>31.853439095805651</v>
      </c>
      <c r="J32" s="36">
        <v>25.356663606186881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/>
      <c r="G33" s="27">
        <v>35.19023252906954</v>
      </c>
      <c r="H33" s="27">
        <v>28.632711996566094</v>
      </c>
      <c r="I33" s="27">
        <v>31.672226068349175</v>
      </c>
      <c r="J33" s="36">
        <v>22.873340037585415</v>
      </c>
      <c r="K33" s="45">
        <v>20</v>
      </c>
      <c r="L33" s="18"/>
    </row>
    <row r="34" spans="1:14">
      <c r="A34" s="16"/>
      <c r="B34" s="11" t="s">
        <v>27</v>
      </c>
      <c r="C34" s="27">
        <v>25.449645188538593</v>
      </c>
      <c r="D34" s="27">
        <v>21.162112705385983</v>
      </c>
      <c r="E34" s="27">
        <v>30.754552268594047</v>
      </c>
      <c r="F34" s="27">
        <v>30.204072659988508</v>
      </c>
      <c r="G34" s="27">
        <v>25.824907441235951</v>
      </c>
      <c r="H34" s="27">
        <v>12.39806335489812</v>
      </c>
      <c r="I34" s="27">
        <v>15.205748398847302</v>
      </c>
      <c r="J34" s="36">
        <v>21.485828329685798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26.789794929120465</v>
      </c>
      <c r="H35" s="27">
        <v>18.408051059248724</v>
      </c>
      <c r="I35" s="27">
        <v>21.805250620936363</v>
      </c>
      <c r="J35" s="36">
        <v>21.421327270050543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42.146751357131592</v>
      </c>
      <c r="H36" s="27">
        <v>15.959190211565236</v>
      </c>
      <c r="I36" s="27">
        <v>14.739586491238708</v>
      </c>
      <c r="J36" s="36">
        <v>18.306121655905979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17.644799297610227</v>
      </c>
      <c r="H37" s="27">
        <v>9.0456913107755241</v>
      </c>
      <c r="I37" s="27">
        <v>10.696398296859027</v>
      </c>
      <c r="J37" s="36">
        <v>4.7331756046267079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93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22</v>
      </c>
      <c r="C13" s="27">
        <v>16.703309692671397</v>
      </c>
      <c r="D13" s="27">
        <v>13.029526583594192</v>
      </c>
      <c r="E13" s="27">
        <v>9.9120245598103871</v>
      </c>
      <c r="F13" s="27">
        <v>11.155718818385273</v>
      </c>
      <c r="G13" s="27">
        <v>13.473316500636217</v>
      </c>
      <c r="H13" s="27">
        <v>7.16354503104266</v>
      </c>
      <c r="I13" s="27">
        <v>7.7664847154491135</v>
      </c>
      <c r="J13" s="36">
        <v>16.929519392985355</v>
      </c>
      <c r="K13" s="45">
        <v>1</v>
      </c>
      <c r="L13" s="18"/>
    </row>
    <row r="14" spans="1:15">
      <c r="A14" s="16"/>
      <c r="B14" s="11" t="s">
        <v>26</v>
      </c>
      <c r="C14" s="27">
        <v>13.033384771415379</v>
      </c>
      <c r="D14" s="27">
        <v>12.762075213921889</v>
      </c>
      <c r="E14" s="27">
        <v>17.44460048556137</v>
      </c>
      <c r="F14" s="27">
        <v>14.99432311256812</v>
      </c>
      <c r="G14" s="27">
        <v>14.179239918208328</v>
      </c>
      <c r="H14" s="27">
        <v>12.959297218488281</v>
      </c>
      <c r="I14" s="27">
        <v>14.718806620155616</v>
      </c>
      <c r="J14" s="36">
        <v>14.033122278206328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/>
      <c r="G15" s="27">
        <v>15.507027392850178</v>
      </c>
      <c r="H15" s="27">
        <v>12.153932059006856</v>
      </c>
      <c r="I15" s="27">
        <v>9.1761765712877565</v>
      </c>
      <c r="J15" s="36">
        <v>13.72777950670557</v>
      </c>
      <c r="K15" s="45">
        <v>3</v>
      </c>
      <c r="L15" s="18"/>
    </row>
    <row r="16" spans="1:15">
      <c r="A16" s="16"/>
      <c r="B16" s="12" t="s">
        <v>5</v>
      </c>
      <c r="C16" s="50">
        <v>13.653268988379757</v>
      </c>
      <c r="D16" s="50">
        <v>15.872309089716364</v>
      </c>
      <c r="E16" s="50">
        <v>17.001364356886171</v>
      </c>
      <c r="F16" s="50">
        <v>10.783170132947999</v>
      </c>
      <c r="G16" s="50">
        <v>8.5815693233483437</v>
      </c>
      <c r="H16" s="50">
        <v>8.0288104391671968</v>
      </c>
      <c r="I16" s="50">
        <v>6.314675875194026</v>
      </c>
      <c r="J16" s="50">
        <v>13.509582899631473</v>
      </c>
      <c r="K16" s="107">
        <v>4</v>
      </c>
      <c r="L16" s="18"/>
    </row>
    <row r="17" spans="1:15">
      <c r="A17" s="16"/>
      <c r="B17" s="11" t="s">
        <v>25</v>
      </c>
      <c r="C17" s="27">
        <v>15.973707901943218</v>
      </c>
      <c r="D17" s="27">
        <v>13.285854611604625</v>
      </c>
      <c r="E17" s="27">
        <v>7.7935951585145631</v>
      </c>
      <c r="F17" s="27">
        <v>8.4796663209394687</v>
      </c>
      <c r="G17" s="27">
        <v>8.945971526091089</v>
      </c>
      <c r="H17" s="27">
        <v>9.2123378783507288</v>
      </c>
      <c r="I17" s="27">
        <v>9.6665970374972368</v>
      </c>
      <c r="J17" s="36">
        <v>12.321827397051766</v>
      </c>
      <c r="K17" s="45">
        <v>5</v>
      </c>
      <c r="L17" s="18"/>
    </row>
    <row r="18" spans="1:15">
      <c r="A18" s="16"/>
      <c r="B18" s="11" t="s">
        <v>11</v>
      </c>
      <c r="C18" s="27">
        <v>11.569398916421203</v>
      </c>
      <c r="D18" s="27">
        <v>10.589055552965409</v>
      </c>
      <c r="E18" s="27">
        <v>6.3982444628508119</v>
      </c>
      <c r="F18" s="27">
        <v>14.696870918895504</v>
      </c>
      <c r="G18" s="27">
        <v>11.579608491122762</v>
      </c>
      <c r="H18" s="27">
        <v>11.45460872679763</v>
      </c>
      <c r="I18" s="27">
        <v>12.398308703225782</v>
      </c>
      <c r="J18" s="36">
        <v>11.76517461950262</v>
      </c>
      <c r="K18" s="45">
        <v>6</v>
      </c>
      <c r="L18" s="18"/>
    </row>
    <row r="19" spans="1:15">
      <c r="A19" s="16"/>
      <c r="B19" s="11" t="s">
        <v>8</v>
      </c>
      <c r="C19" s="27">
        <v>18.678441877780514</v>
      </c>
      <c r="D19" s="27">
        <v>19.573210528662756</v>
      </c>
      <c r="E19" s="27">
        <v>15.811043307615794</v>
      </c>
      <c r="F19" s="27">
        <v>12.173655211247683</v>
      </c>
      <c r="G19" s="27">
        <v>13.876588112267058</v>
      </c>
      <c r="H19" s="27">
        <v>10.322446615632554</v>
      </c>
      <c r="I19" s="27">
        <v>12.642664946184931</v>
      </c>
      <c r="J19" s="36">
        <v>10.768439409336693</v>
      </c>
      <c r="K19" s="45">
        <v>7</v>
      </c>
      <c r="L19" s="18"/>
      <c r="O19" s="124"/>
    </row>
    <row r="20" spans="1:15">
      <c r="A20" s="16"/>
      <c r="B20" s="12" t="s">
        <v>28</v>
      </c>
      <c r="C20" s="54">
        <v>13.720955915102254</v>
      </c>
      <c r="D20" s="54">
        <v>13.013402884277864</v>
      </c>
      <c r="E20" s="54">
        <v>12.755419517232433</v>
      </c>
      <c r="F20" s="54">
        <v>12.585727286825875</v>
      </c>
      <c r="G20" s="54">
        <v>10.180778395640438</v>
      </c>
      <c r="H20" s="54">
        <v>8.2771696577981793</v>
      </c>
      <c r="I20" s="54">
        <v>9.1860604992255066</v>
      </c>
      <c r="J20" s="50">
        <v>10.767718055079733</v>
      </c>
      <c r="K20" s="108" t="s">
        <v>63</v>
      </c>
      <c r="L20" s="18"/>
      <c r="O20" s="124"/>
    </row>
    <row r="21" spans="1:15">
      <c r="A21" s="16"/>
      <c r="B21" s="11" t="s">
        <v>21</v>
      </c>
      <c r="C21" s="27">
        <v>17.408475252528181</v>
      </c>
      <c r="D21" s="27">
        <v>14.69610138025668</v>
      </c>
      <c r="E21" s="27">
        <v>11.947628219705434</v>
      </c>
      <c r="F21" s="27">
        <v>7.6473121958979817</v>
      </c>
      <c r="G21" s="27">
        <v>5.2323156932010786</v>
      </c>
      <c r="H21" s="27">
        <v>4.7953628612350956</v>
      </c>
      <c r="I21" s="27">
        <v>7.4139508220715218</v>
      </c>
      <c r="J21" s="36">
        <v>10.298003624742327</v>
      </c>
      <c r="K21" s="45">
        <v>8</v>
      </c>
      <c r="L21" s="18"/>
      <c r="O21" s="124"/>
    </row>
    <row r="22" spans="1:15">
      <c r="A22" s="16"/>
      <c r="B22" s="11" t="s">
        <v>23</v>
      </c>
      <c r="C22" s="27">
        <v>15.948884786652895</v>
      </c>
      <c r="D22" s="27">
        <v>14.155951078419694</v>
      </c>
      <c r="E22" s="27">
        <v>12.725879573462739</v>
      </c>
      <c r="F22" s="27">
        <v>9.5280513537137352</v>
      </c>
      <c r="G22" s="27">
        <v>11.637858021372651</v>
      </c>
      <c r="H22" s="27">
        <v>9.5309874423235836</v>
      </c>
      <c r="I22" s="27">
        <v>9.1470267751286674</v>
      </c>
      <c r="J22" s="36">
        <v>9.7720813943255873</v>
      </c>
      <c r="K22" s="45">
        <v>9</v>
      </c>
      <c r="L22" s="18"/>
      <c r="O22" s="124"/>
    </row>
    <row r="23" spans="1:15">
      <c r="A23" s="16"/>
      <c r="B23" s="11" t="s">
        <v>4</v>
      </c>
      <c r="C23" s="27"/>
      <c r="D23" s="27"/>
      <c r="E23" s="27"/>
      <c r="F23" s="27"/>
      <c r="G23" s="27">
        <v>13.138422324095034</v>
      </c>
      <c r="H23" s="27">
        <v>11.31537306874665</v>
      </c>
      <c r="I23" s="27">
        <v>13.754421297753163</v>
      </c>
      <c r="J23" s="36">
        <v>9.303949828513554</v>
      </c>
      <c r="K23" s="45">
        <v>10</v>
      </c>
      <c r="L23" s="18"/>
      <c r="O23" s="124"/>
    </row>
    <row r="24" spans="1:15">
      <c r="A24" s="16"/>
      <c r="B24" s="11" t="s">
        <v>24</v>
      </c>
      <c r="C24" s="27">
        <v>13.756295838119643</v>
      </c>
      <c r="D24" s="27">
        <v>14.347640704945993</v>
      </c>
      <c r="E24" s="27">
        <v>14.232223239068928</v>
      </c>
      <c r="F24" s="27">
        <v>8.437202154462236</v>
      </c>
      <c r="G24" s="27">
        <v>6.7422874469253467</v>
      </c>
      <c r="H24" s="27">
        <v>6.534946959509937</v>
      </c>
      <c r="I24" s="27">
        <v>6.5179682854735157</v>
      </c>
      <c r="J24" s="36">
        <v>9.0921165114859708</v>
      </c>
      <c r="K24" s="45">
        <v>11</v>
      </c>
      <c r="L24" s="18"/>
      <c r="O24" s="34"/>
    </row>
    <row r="25" spans="1:15">
      <c r="A25" s="16"/>
      <c r="B25" s="11" t="s">
        <v>16</v>
      </c>
      <c r="C25" s="27"/>
      <c r="D25" s="27"/>
      <c r="E25" s="27"/>
      <c r="F25" s="27"/>
      <c r="G25" s="27">
        <v>12.842231484818237</v>
      </c>
      <c r="H25" s="27">
        <v>4.8925698893602032</v>
      </c>
      <c r="I25" s="27">
        <v>4.5358333767519401</v>
      </c>
      <c r="J25" s="36">
        <v>9.042190987733866</v>
      </c>
      <c r="K25" s="45">
        <v>12</v>
      </c>
      <c r="L25" s="18"/>
    </row>
    <row r="26" spans="1:15">
      <c r="A26" s="16"/>
      <c r="B26" s="11" t="s">
        <v>19</v>
      </c>
      <c r="C26" s="27"/>
      <c r="D26" s="27"/>
      <c r="E26" s="27"/>
      <c r="F26" s="27"/>
      <c r="G26" s="27">
        <v>6.0270995144421073</v>
      </c>
      <c r="H26" s="27">
        <v>1.236982740123848</v>
      </c>
      <c r="I26" s="27">
        <v>2.6092161886103722</v>
      </c>
      <c r="J26" s="36">
        <v>8.8032035266395656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/>
      <c r="G27" s="27">
        <v>11.666418351074103</v>
      </c>
      <c r="H27" s="27">
        <v>8.4206953967218681</v>
      </c>
      <c r="I27" s="27">
        <v>9.5085503696546141</v>
      </c>
      <c r="J27" s="36">
        <v>8.4666974053736848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10.140586385622111</v>
      </c>
      <c r="H28" s="27">
        <v>4.3881161597422702</v>
      </c>
      <c r="I28" s="27">
        <v>2.2367497133511693</v>
      </c>
      <c r="J28" s="36">
        <v>7.8304392321620186</v>
      </c>
      <c r="K28" s="45">
        <v>15</v>
      </c>
      <c r="L28" s="18"/>
    </row>
    <row r="29" spans="1:15">
      <c r="A29" s="16"/>
      <c r="B29" s="11" t="s">
        <v>12</v>
      </c>
      <c r="C29" s="27"/>
      <c r="D29" s="27"/>
      <c r="E29" s="27"/>
      <c r="F29" s="27"/>
      <c r="G29" s="27">
        <v>14.871116003034315</v>
      </c>
      <c r="H29" s="27">
        <v>6.5162778929105016</v>
      </c>
      <c r="I29" s="27">
        <v>9.8199861178046728</v>
      </c>
      <c r="J29" s="36">
        <v>7.4285435146792187</v>
      </c>
      <c r="K29" s="45">
        <v>16</v>
      </c>
      <c r="L29" s="18"/>
    </row>
    <row r="30" spans="1:15">
      <c r="A30" s="16"/>
      <c r="B30" s="11" t="s">
        <v>9</v>
      </c>
      <c r="C30" s="27">
        <v>15.084814643416737</v>
      </c>
      <c r="D30" s="27">
        <v>14.93551841333395</v>
      </c>
      <c r="E30" s="27">
        <v>14.203743444381967</v>
      </c>
      <c r="F30" s="27">
        <v>12.295540957687095</v>
      </c>
      <c r="G30" s="27">
        <v>10.946492177779215</v>
      </c>
      <c r="H30" s="27">
        <v>5.8999901833997015</v>
      </c>
      <c r="I30" s="27">
        <v>3.3658335759973483</v>
      </c>
      <c r="J30" s="36">
        <v>6.9392839459002156</v>
      </c>
      <c r="K30" s="45">
        <v>17</v>
      </c>
      <c r="L30" s="18"/>
    </row>
    <row r="31" spans="1:15">
      <c r="A31" s="16"/>
      <c r="B31" s="11" t="s">
        <v>27</v>
      </c>
      <c r="C31" s="27">
        <v>7.2694504023013096</v>
      </c>
      <c r="D31" s="27">
        <v>7.5347847125325567</v>
      </c>
      <c r="E31" s="27">
        <v>3.5110177193316017</v>
      </c>
      <c r="F31" s="27">
        <v>6.7402770703452228</v>
      </c>
      <c r="G31" s="27">
        <v>3.1932831774591772</v>
      </c>
      <c r="H31" s="27">
        <v>2.0249661645218153</v>
      </c>
      <c r="I31" s="27">
        <v>3.0184861869383206</v>
      </c>
      <c r="J31" s="36">
        <v>5.8334835503049236</v>
      </c>
      <c r="K31" s="45">
        <v>18</v>
      </c>
      <c r="L31" s="18"/>
    </row>
    <row r="32" spans="1:15">
      <c r="A32" s="16"/>
      <c r="B32" s="11" t="s">
        <v>20</v>
      </c>
      <c r="C32" s="27">
        <v>6.1944487680437286</v>
      </c>
      <c r="D32" s="27">
        <v>12.315076675642606</v>
      </c>
      <c r="E32" s="27">
        <v>12.158354748293029</v>
      </c>
      <c r="F32" s="27">
        <v>9.9556859131398951</v>
      </c>
      <c r="G32" s="27">
        <v>9.1122567507492871</v>
      </c>
      <c r="H32" s="27">
        <v>4.3349509132100801</v>
      </c>
      <c r="I32" s="27">
        <v>7.560206734309995</v>
      </c>
      <c r="J32" s="36">
        <v>5.3550905623792122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9.4687883357685916</v>
      </c>
      <c r="H33" s="27">
        <v>4.3134693759730958</v>
      </c>
      <c r="I33" s="27">
        <v>3.6352006047764251</v>
      </c>
      <c r="J33" s="36">
        <v>4.2524860272475209</v>
      </c>
      <c r="K33" s="45">
        <v>20</v>
      </c>
      <c r="L33" s="18"/>
    </row>
    <row r="34" spans="1:14">
      <c r="A34" s="16"/>
      <c r="B34" s="11" t="s">
        <v>6</v>
      </c>
      <c r="C34" s="27">
        <v>3.2663922841995681</v>
      </c>
      <c r="D34" s="27">
        <v>2.4617983722894672</v>
      </c>
      <c r="E34" s="27">
        <v>4.2801435857992596</v>
      </c>
      <c r="F34" s="27">
        <v>8.4959666237452538</v>
      </c>
      <c r="G34" s="27">
        <v>4.7879706206747779</v>
      </c>
      <c r="H34" s="27">
        <v>2.4588436212179836</v>
      </c>
      <c r="I34" s="27">
        <v>2.2675756467881034</v>
      </c>
      <c r="J34" s="36">
        <v>3.1630084010321453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13.090987711312255</v>
      </c>
      <c r="H35" s="27">
        <v>3.1192626637258645</v>
      </c>
      <c r="I35" s="27">
        <v>2.0590553568180443</v>
      </c>
      <c r="J35" s="36">
        <v>2.335522480861151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3.009289028262784</v>
      </c>
      <c r="H36" s="27">
        <v>2.6183244261601755</v>
      </c>
      <c r="I36" s="27">
        <v>2.7397492519094326</v>
      </c>
      <c r="J36" s="36">
        <v>2.0103708308115094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4.3282025955497021</v>
      </c>
      <c r="H37" s="27">
        <v>2.4400016579852717</v>
      </c>
      <c r="I37" s="27">
        <v>2.2544616857989626</v>
      </c>
      <c r="J37" s="36">
        <v>1.3275499474237646</v>
      </c>
      <c r="K37" s="45">
        <v>24</v>
      </c>
      <c r="L37" s="18"/>
      <c r="N37" s="23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94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/>
      <c r="G13" s="27">
        <v>26.74232529387719</v>
      </c>
      <c r="H13" s="27">
        <v>19.595123922817066</v>
      </c>
      <c r="I13" s="27">
        <v>18.769779474556689</v>
      </c>
      <c r="J13" s="36">
        <v>31.847933964810725</v>
      </c>
      <c r="K13" s="45">
        <v>1</v>
      </c>
      <c r="L13" s="18"/>
    </row>
    <row r="14" spans="1:15">
      <c r="A14" s="16"/>
      <c r="B14" s="11" t="s">
        <v>22</v>
      </c>
      <c r="C14" s="27">
        <v>1.5519109535066982</v>
      </c>
      <c r="D14" s="27">
        <v>1.6077665913293613</v>
      </c>
      <c r="E14" s="27">
        <v>3.3764532401371286</v>
      </c>
      <c r="F14" s="27">
        <v>15.610560236951731</v>
      </c>
      <c r="G14" s="27">
        <v>25.060699390012708</v>
      </c>
      <c r="H14" s="27">
        <v>15.380257190310031</v>
      </c>
      <c r="I14" s="27">
        <v>12.379879302500772</v>
      </c>
      <c r="J14" s="36">
        <v>29.339578605403748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/>
      <c r="G15" s="27">
        <v>32.627734996439898</v>
      </c>
      <c r="H15" s="27">
        <v>27.181375095228198</v>
      </c>
      <c r="I15" s="27">
        <v>24.059386292216665</v>
      </c>
      <c r="J15" s="36">
        <v>27.891875408589733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/>
      <c r="G16" s="27">
        <v>30.759295461575991</v>
      </c>
      <c r="H16" s="27">
        <v>11.718504160006042</v>
      </c>
      <c r="I16" s="27">
        <v>14.518639608190487</v>
      </c>
      <c r="J16" s="36">
        <v>25.590023420777015</v>
      </c>
      <c r="K16" s="45">
        <v>4</v>
      </c>
      <c r="L16" s="18"/>
    </row>
    <row r="17" spans="1:15">
      <c r="A17" s="16"/>
      <c r="B17" s="11" t="s">
        <v>21</v>
      </c>
      <c r="C17" s="27">
        <v>5.1274613883748401</v>
      </c>
      <c r="D17" s="27">
        <v>5.2736298329162965</v>
      </c>
      <c r="E17" s="27">
        <v>4.415994008434061</v>
      </c>
      <c r="F17" s="27">
        <v>6.6362151924190993</v>
      </c>
      <c r="G17" s="27">
        <v>16.554003909977229</v>
      </c>
      <c r="H17" s="27">
        <v>23.592436772843641</v>
      </c>
      <c r="I17" s="27">
        <v>16.315802312533542</v>
      </c>
      <c r="J17" s="36">
        <v>24.34209312728564</v>
      </c>
      <c r="K17" s="45">
        <v>5</v>
      </c>
      <c r="L17" s="18"/>
    </row>
    <row r="18" spans="1:15">
      <c r="A18" s="16"/>
      <c r="B18" s="11" t="s">
        <v>18</v>
      </c>
      <c r="C18" s="27"/>
      <c r="D18" s="27"/>
      <c r="E18" s="27"/>
      <c r="F18" s="27"/>
      <c r="G18" s="27">
        <v>20.363389843547164</v>
      </c>
      <c r="H18" s="27">
        <v>15.419943349954304</v>
      </c>
      <c r="I18" s="27">
        <v>7.5679735483125494</v>
      </c>
      <c r="J18" s="36">
        <v>24.262387457375706</v>
      </c>
      <c r="K18" s="45">
        <v>6</v>
      </c>
      <c r="L18" s="18"/>
    </row>
    <row r="19" spans="1:15">
      <c r="A19" s="16"/>
      <c r="B19" s="11" t="s">
        <v>12</v>
      </c>
      <c r="C19" s="53"/>
      <c r="D19" s="53"/>
      <c r="E19" s="53"/>
      <c r="F19" s="53"/>
      <c r="G19" s="53">
        <v>24.547604527673247</v>
      </c>
      <c r="H19" s="53">
        <v>12.004192973155334</v>
      </c>
      <c r="I19" s="53">
        <v>18.51757552611398</v>
      </c>
      <c r="J19" s="36">
        <v>22.825846457993904</v>
      </c>
      <c r="K19" s="108">
        <v>7</v>
      </c>
      <c r="L19" s="18"/>
    </row>
    <row r="20" spans="1:15">
      <c r="A20" s="16"/>
      <c r="B20" s="12" t="s">
        <v>5</v>
      </c>
      <c r="C20" s="50">
        <v>3.0863048146540639</v>
      </c>
      <c r="D20" s="50">
        <v>4.6373273448724737</v>
      </c>
      <c r="E20" s="50">
        <v>3.6294713789531134</v>
      </c>
      <c r="F20" s="50">
        <v>15.726415418832326</v>
      </c>
      <c r="G20" s="50">
        <v>22.495235208899679</v>
      </c>
      <c r="H20" s="50">
        <v>21.486861302731597</v>
      </c>
      <c r="I20" s="50">
        <v>15.540638583241654</v>
      </c>
      <c r="J20" s="50">
        <v>21.072378390326026</v>
      </c>
      <c r="K20" s="107">
        <v>8</v>
      </c>
      <c r="L20" s="18"/>
    </row>
    <row r="21" spans="1:15">
      <c r="A21" s="16"/>
      <c r="B21" s="11" t="s">
        <v>14</v>
      </c>
      <c r="C21" s="27"/>
      <c r="D21" s="27"/>
      <c r="E21" s="27"/>
      <c r="F21" s="27"/>
      <c r="G21" s="27">
        <v>35.299441014010519</v>
      </c>
      <c r="H21" s="27">
        <v>27.844503481225775</v>
      </c>
      <c r="I21" s="27">
        <v>22.354104402148266</v>
      </c>
      <c r="J21" s="36">
        <v>19.421553422475579</v>
      </c>
      <c r="K21" s="45">
        <v>9</v>
      </c>
      <c r="L21" s="18"/>
    </row>
    <row r="22" spans="1:15">
      <c r="A22" s="16"/>
      <c r="B22" s="11" t="s">
        <v>26</v>
      </c>
      <c r="C22" s="27">
        <v>2.8708412192596455</v>
      </c>
      <c r="D22" s="27">
        <v>2.3992043226095219</v>
      </c>
      <c r="E22" s="27">
        <v>2.4639012931740991</v>
      </c>
      <c r="F22" s="27">
        <v>17.245069868928422</v>
      </c>
      <c r="G22" s="27">
        <v>20.094386530762044</v>
      </c>
      <c r="H22" s="27">
        <v>20.483594532240627</v>
      </c>
      <c r="I22" s="27">
        <v>23.155554879858904</v>
      </c>
      <c r="J22" s="36">
        <v>18.672486607341916</v>
      </c>
      <c r="K22" s="45">
        <v>10</v>
      </c>
      <c r="L22" s="18"/>
    </row>
    <row r="23" spans="1:15">
      <c r="A23" s="16"/>
      <c r="B23" s="11" t="s">
        <v>4</v>
      </c>
      <c r="C23" s="27"/>
      <c r="D23" s="27"/>
      <c r="E23" s="27"/>
      <c r="F23" s="27"/>
      <c r="G23" s="27">
        <v>20.553428424688246</v>
      </c>
      <c r="H23" s="27">
        <v>15.934125941974139</v>
      </c>
      <c r="I23" s="27">
        <v>18.648624834791367</v>
      </c>
      <c r="J23" s="36">
        <v>17.781068568178167</v>
      </c>
      <c r="K23" s="45">
        <v>11</v>
      </c>
      <c r="L23" s="18"/>
      <c r="N23" s="23"/>
      <c r="O23" s="34"/>
    </row>
    <row r="24" spans="1:15">
      <c r="A24" s="16"/>
      <c r="B24" s="12" t="s">
        <v>28</v>
      </c>
      <c r="C24" s="28">
        <v>3.2016688205450743</v>
      </c>
      <c r="D24" s="28">
        <v>3.1476261686124474</v>
      </c>
      <c r="E24" s="28">
        <v>3.1916172850163336</v>
      </c>
      <c r="F24" s="28">
        <v>14.745115142560389</v>
      </c>
      <c r="G24" s="28">
        <v>19.519587897386749</v>
      </c>
      <c r="H24" s="28">
        <v>15.829089179705155</v>
      </c>
      <c r="I24" s="28">
        <v>14.73718030335491</v>
      </c>
      <c r="J24" s="50">
        <v>17.29092279869927</v>
      </c>
      <c r="K24" s="45" t="s">
        <v>63</v>
      </c>
      <c r="L24" s="18"/>
      <c r="N24" s="23"/>
      <c r="O24" s="34"/>
    </row>
    <row r="25" spans="1:15">
      <c r="A25" s="16"/>
      <c r="B25" s="11" t="s">
        <v>13</v>
      </c>
      <c r="C25" s="27"/>
      <c r="D25" s="27"/>
      <c r="E25" s="27"/>
      <c r="F25" s="27"/>
      <c r="G25" s="27">
        <v>18.474185602500818</v>
      </c>
      <c r="H25" s="27">
        <v>13.261755546157097</v>
      </c>
      <c r="I25" s="27">
        <v>18.073698576720609</v>
      </c>
      <c r="J25" s="36">
        <v>17.025992508137993</v>
      </c>
      <c r="K25" s="45">
        <v>12</v>
      </c>
      <c r="L25" s="18"/>
    </row>
    <row r="26" spans="1:15">
      <c r="A26" s="16"/>
      <c r="B26" s="11" t="s">
        <v>25</v>
      </c>
      <c r="C26" s="27">
        <v>3.3756637222969248</v>
      </c>
      <c r="D26" s="27">
        <v>3.703947891478069</v>
      </c>
      <c r="E26" s="27">
        <v>3.3530688592652109</v>
      </c>
      <c r="F26" s="27">
        <v>10.632369103965489</v>
      </c>
      <c r="G26" s="27">
        <v>14.047661381089933</v>
      </c>
      <c r="H26" s="27">
        <v>11.080090030910506</v>
      </c>
      <c r="I26" s="27">
        <v>14.816078788359958</v>
      </c>
      <c r="J26" s="36">
        <v>16.916957187349986</v>
      </c>
      <c r="K26" s="45">
        <v>13</v>
      </c>
      <c r="L26" s="18"/>
    </row>
    <row r="27" spans="1:15">
      <c r="A27" s="16"/>
      <c r="B27" s="11" t="s">
        <v>23</v>
      </c>
      <c r="C27" s="27">
        <v>3.040091100674482</v>
      </c>
      <c r="D27" s="27">
        <v>3.2242455756446504</v>
      </c>
      <c r="E27" s="27">
        <v>3.9603382378428669</v>
      </c>
      <c r="F27" s="27">
        <v>10.854392030449977</v>
      </c>
      <c r="G27" s="27">
        <v>19.283625838666673</v>
      </c>
      <c r="H27" s="27">
        <v>16.217862710345219</v>
      </c>
      <c r="I27" s="27">
        <v>17.188474427593395</v>
      </c>
      <c r="J27" s="36">
        <v>15.971902289538937</v>
      </c>
      <c r="K27" s="45">
        <v>14</v>
      </c>
      <c r="L27" s="18"/>
    </row>
    <row r="28" spans="1:15">
      <c r="A28" s="16"/>
      <c r="B28" s="11" t="s">
        <v>8</v>
      </c>
      <c r="C28" s="27">
        <v>3.0663508239203185</v>
      </c>
      <c r="D28" s="27">
        <v>3.2592964946347274</v>
      </c>
      <c r="E28" s="27">
        <v>3.1441705422188768</v>
      </c>
      <c r="F28" s="27">
        <v>15.569205157046733</v>
      </c>
      <c r="G28" s="27">
        <v>25.720628697613456</v>
      </c>
      <c r="H28" s="27">
        <v>15.909045124899274</v>
      </c>
      <c r="I28" s="27">
        <v>19.616742687952627</v>
      </c>
      <c r="J28" s="36">
        <v>15.766996625139576</v>
      </c>
      <c r="K28" s="45">
        <v>15</v>
      </c>
      <c r="L28" s="18"/>
    </row>
    <row r="29" spans="1:15">
      <c r="A29" s="16"/>
      <c r="B29" s="11" t="s">
        <v>11</v>
      </c>
      <c r="C29" s="27">
        <v>1.9124611561299778</v>
      </c>
      <c r="D29" s="27">
        <v>4.0972802061567286</v>
      </c>
      <c r="E29" s="27">
        <v>3.7524606563901766</v>
      </c>
      <c r="F29" s="27">
        <v>20.320177293073034</v>
      </c>
      <c r="G29" s="27">
        <v>18.906068218988686</v>
      </c>
      <c r="H29" s="27">
        <v>14.953508770144671</v>
      </c>
      <c r="I29" s="27">
        <v>14.185770586701633</v>
      </c>
      <c r="J29" s="36">
        <v>15.271147396101217</v>
      </c>
      <c r="K29" s="45">
        <v>16</v>
      </c>
      <c r="L29" s="18"/>
    </row>
    <row r="30" spans="1:15">
      <c r="A30" s="16"/>
      <c r="B30" s="11" t="s">
        <v>20</v>
      </c>
      <c r="C30" s="27">
        <v>3.1101614914867772</v>
      </c>
      <c r="D30" s="27">
        <v>4.005149726759055</v>
      </c>
      <c r="E30" s="27">
        <v>3.5306909306810965</v>
      </c>
      <c r="F30" s="27">
        <v>14.591995744648973</v>
      </c>
      <c r="G30" s="27">
        <v>20.093069278533836</v>
      </c>
      <c r="H30" s="27">
        <v>16.51766984588706</v>
      </c>
      <c r="I30" s="27">
        <v>23.89394055169252</v>
      </c>
      <c r="J30" s="36">
        <v>13.892063512446306</v>
      </c>
      <c r="K30" s="45">
        <v>17</v>
      </c>
      <c r="L30" s="18"/>
    </row>
    <row r="31" spans="1:15">
      <c r="A31" s="16"/>
      <c r="B31" s="11" t="s">
        <v>24</v>
      </c>
      <c r="C31" s="27">
        <v>2.3687078436570355</v>
      </c>
      <c r="D31" s="27">
        <v>2.8496304718590109</v>
      </c>
      <c r="E31" s="27">
        <v>3.1286448043332395</v>
      </c>
      <c r="F31" s="27">
        <v>6.7649572333828356</v>
      </c>
      <c r="G31" s="27">
        <v>12.022045380007615</v>
      </c>
      <c r="H31" s="27">
        <v>9.7066188555206931</v>
      </c>
      <c r="I31" s="27">
        <v>4.9629341284066166</v>
      </c>
      <c r="J31" s="36">
        <v>10.200710672419225</v>
      </c>
      <c r="K31" s="45">
        <v>18</v>
      </c>
      <c r="L31" s="18"/>
    </row>
    <row r="32" spans="1:15">
      <c r="A32" s="16"/>
      <c r="B32" s="11" t="s">
        <v>6</v>
      </c>
      <c r="C32" s="27">
        <v>1.321881361590985</v>
      </c>
      <c r="D32" s="27">
        <v>1.8960956191420377</v>
      </c>
      <c r="E32" s="27">
        <v>2.6136333604599562</v>
      </c>
      <c r="F32" s="27">
        <v>15.079457600534136</v>
      </c>
      <c r="G32" s="27">
        <v>15.561317685699674</v>
      </c>
      <c r="H32" s="27">
        <v>5.5211798552254781</v>
      </c>
      <c r="I32" s="27">
        <v>5.5068711155078613</v>
      </c>
      <c r="J32" s="36">
        <v>8.7990582660744803</v>
      </c>
      <c r="K32" s="45">
        <v>19</v>
      </c>
      <c r="L32" s="18"/>
    </row>
    <row r="33" spans="1:14">
      <c r="A33" s="16"/>
      <c r="B33" s="11" t="s">
        <v>9</v>
      </c>
      <c r="C33" s="27">
        <v>3.1543859072148237</v>
      </c>
      <c r="D33" s="27">
        <v>2.7803901485171556</v>
      </c>
      <c r="E33" s="27">
        <v>2.9653771560380542</v>
      </c>
      <c r="F33" s="27">
        <v>15.864986447824126</v>
      </c>
      <c r="G33" s="27">
        <v>12.442605883344223</v>
      </c>
      <c r="H33" s="27">
        <v>15.469468239029949</v>
      </c>
      <c r="I33" s="27">
        <v>5.8950285674120622</v>
      </c>
      <c r="J33" s="36">
        <v>8.4524092651146852</v>
      </c>
      <c r="K33" s="45">
        <v>20</v>
      </c>
      <c r="L33" s="18"/>
    </row>
    <row r="34" spans="1:14">
      <c r="A34" s="16"/>
      <c r="B34" s="11" t="s">
        <v>27</v>
      </c>
      <c r="C34" s="27">
        <v>8.0654406240633403</v>
      </c>
      <c r="D34" s="27">
        <v>4.0788979953583491</v>
      </c>
      <c r="E34" s="27">
        <v>7.8409112400944041</v>
      </c>
      <c r="F34" s="27">
        <v>10.505502071315751</v>
      </c>
      <c r="G34" s="27">
        <v>12.811156850744776</v>
      </c>
      <c r="H34" s="27">
        <v>5.533716879601509</v>
      </c>
      <c r="I34" s="27">
        <v>8.3313182583540559</v>
      </c>
      <c r="J34" s="36">
        <v>8.3678277293729906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21.027339995780626</v>
      </c>
      <c r="H35" s="27">
        <v>9.5019367223117275</v>
      </c>
      <c r="I35" s="27">
        <v>12.23763642905689</v>
      </c>
      <c r="J35" s="36">
        <v>6.7840302448517091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19.00743865882092</v>
      </c>
      <c r="H36" s="27">
        <v>12.287294996118632</v>
      </c>
      <c r="I36" s="27">
        <v>9.0165524768083429</v>
      </c>
      <c r="J36" s="36">
        <v>4.3451710144283879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8.7839877081789997</v>
      </c>
      <c r="H37" s="27">
        <v>6.2063915332218809</v>
      </c>
      <c r="I37" s="27">
        <v>4.204791054627341</v>
      </c>
      <c r="J37" s="36">
        <v>3.4792323869610939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/>
      <c r="G13" s="27">
        <v>39.799468694090898</v>
      </c>
      <c r="H13" s="27">
        <v>25.523619519931522</v>
      </c>
      <c r="I13" s="27">
        <v>30.872583754493828</v>
      </c>
      <c r="J13" s="36">
        <v>42.191903800761565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39.377886668763558</v>
      </c>
      <c r="H14" s="27">
        <v>32.273322621869418</v>
      </c>
      <c r="I14" s="27">
        <v>35.782566683894743</v>
      </c>
      <c r="J14" s="36">
        <v>41.120006706626988</v>
      </c>
      <c r="K14" s="45">
        <v>2</v>
      </c>
      <c r="L14" s="18"/>
    </row>
    <row r="15" spans="1:15">
      <c r="A15" s="16"/>
      <c r="B15" s="11" t="s">
        <v>21</v>
      </c>
      <c r="C15" s="27">
        <v>35.429811958275401</v>
      </c>
      <c r="D15" s="27">
        <v>34.075994834127044</v>
      </c>
      <c r="E15" s="27">
        <v>31.101786002359567</v>
      </c>
      <c r="F15" s="27">
        <v>24.942668983920303</v>
      </c>
      <c r="G15" s="27">
        <v>26.445638452915592</v>
      </c>
      <c r="H15" s="27">
        <v>24.582987545219467</v>
      </c>
      <c r="I15" s="27">
        <v>28.425440308337809</v>
      </c>
      <c r="J15" s="36">
        <v>34.863415005326445</v>
      </c>
      <c r="K15" s="45">
        <v>3</v>
      </c>
      <c r="L15" s="18"/>
    </row>
    <row r="16" spans="1:15">
      <c r="A16" s="16"/>
      <c r="B16" s="11" t="s">
        <v>22</v>
      </c>
      <c r="C16" s="27">
        <v>37.812253743104804</v>
      </c>
      <c r="D16" s="27">
        <v>33.200788020159784</v>
      </c>
      <c r="E16" s="27">
        <v>33.271232614228524</v>
      </c>
      <c r="F16" s="27">
        <v>37.957780563174033</v>
      </c>
      <c r="G16" s="27">
        <v>39.7323240050289</v>
      </c>
      <c r="H16" s="27">
        <v>28.558773566225131</v>
      </c>
      <c r="I16" s="27">
        <v>25.128448417246791</v>
      </c>
      <c r="J16" s="36">
        <v>34.694051252921867</v>
      </c>
      <c r="K16" s="45">
        <v>4</v>
      </c>
      <c r="L16" s="18"/>
    </row>
    <row r="17" spans="1:15">
      <c r="A17" s="16"/>
      <c r="B17" s="11" t="s">
        <v>9</v>
      </c>
      <c r="C17" s="27">
        <v>34.301480174679881</v>
      </c>
      <c r="D17" s="27">
        <v>36.852507099958096</v>
      </c>
      <c r="E17" s="27">
        <v>34.33961831097443</v>
      </c>
      <c r="F17" s="27">
        <v>36.496762535762691</v>
      </c>
      <c r="G17" s="27">
        <v>37.629995221485316</v>
      </c>
      <c r="H17" s="27">
        <v>30.858269632133574</v>
      </c>
      <c r="I17" s="27">
        <v>29.363885569691426</v>
      </c>
      <c r="J17" s="36">
        <v>33.386422029794652</v>
      </c>
      <c r="K17" s="45">
        <v>5</v>
      </c>
      <c r="L17" s="18"/>
    </row>
    <row r="18" spans="1:15">
      <c r="A18" s="16"/>
      <c r="B18" s="11" t="s">
        <v>19</v>
      </c>
      <c r="C18" s="27"/>
      <c r="D18" s="27"/>
      <c r="E18" s="27"/>
      <c r="F18" s="27"/>
      <c r="G18" s="27">
        <v>36.238372035055889</v>
      </c>
      <c r="H18" s="27">
        <v>25.140339409302065</v>
      </c>
      <c r="I18" s="27">
        <v>21.538068686056828</v>
      </c>
      <c r="J18" s="36">
        <v>32.937628245590176</v>
      </c>
      <c r="K18" s="45">
        <v>6</v>
      </c>
      <c r="L18" s="18"/>
    </row>
    <row r="19" spans="1:15">
      <c r="A19" s="16"/>
      <c r="B19" s="11" t="s">
        <v>11</v>
      </c>
      <c r="C19" s="27">
        <v>33.060662509111516</v>
      </c>
      <c r="D19" s="27">
        <v>37.768556860517847</v>
      </c>
      <c r="E19" s="27">
        <v>29.084474468336865</v>
      </c>
      <c r="F19" s="27">
        <v>34.218687839636424</v>
      </c>
      <c r="G19" s="27">
        <v>37.298723633849832</v>
      </c>
      <c r="H19" s="27">
        <v>30.357379070908031</v>
      </c>
      <c r="I19" s="27">
        <v>31.855589856753657</v>
      </c>
      <c r="J19" s="36">
        <v>32.933397564526992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/>
      <c r="G20" s="27">
        <v>42.049446714714406</v>
      </c>
      <c r="H20" s="27">
        <v>32.301189486806564</v>
      </c>
      <c r="I20" s="27">
        <v>30.383354741068167</v>
      </c>
      <c r="J20" s="36">
        <v>32.530739523915948</v>
      </c>
      <c r="K20" s="45">
        <v>8</v>
      </c>
      <c r="L20" s="18"/>
    </row>
    <row r="21" spans="1:15">
      <c r="A21" s="16"/>
      <c r="B21" s="11" t="s">
        <v>12</v>
      </c>
      <c r="C21" s="53"/>
      <c r="D21" s="53"/>
      <c r="E21" s="53"/>
      <c r="F21" s="53"/>
      <c r="G21" s="53">
        <v>42.168047478097904</v>
      </c>
      <c r="H21" s="53">
        <v>32.435298086654782</v>
      </c>
      <c r="I21" s="53">
        <v>33.127525241044005</v>
      </c>
      <c r="J21" s="36">
        <v>32.083078311193105</v>
      </c>
      <c r="K21" s="45">
        <v>9</v>
      </c>
      <c r="L21" s="18"/>
    </row>
    <row r="22" spans="1:15">
      <c r="A22" s="16"/>
      <c r="B22" s="11" t="s">
        <v>17</v>
      </c>
      <c r="C22" s="27"/>
      <c r="D22" s="27"/>
      <c r="E22" s="27"/>
      <c r="F22" s="27"/>
      <c r="G22" s="27">
        <v>32.320227221228151</v>
      </c>
      <c r="H22" s="27">
        <v>29.16467461802279</v>
      </c>
      <c r="I22" s="27">
        <v>29.121765772707274</v>
      </c>
      <c r="J22" s="36">
        <v>31.207931614886402</v>
      </c>
      <c r="K22" s="45">
        <v>10</v>
      </c>
      <c r="L22" s="18"/>
    </row>
    <row r="23" spans="1:15">
      <c r="A23" s="16"/>
      <c r="B23" s="159" t="s">
        <v>18</v>
      </c>
      <c r="C23" s="49"/>
      <c r="D23" s="49"/>
      <c r="E23" s="49"/>
      <c r="F23" s="49"/>
      <c r="G23" s="49">
        <v>28.165357283663329</v>
      </c>
      <c r="H23" s="49">
        <v>18.260590210220538</v>
      </c>
      <c r="I23" s="49">
        <v>8.7656768023322993</v>
      </c>
      <c r="J23" s="36">
        <v>30.94678748555021</v>
      </c>
      <c r="K23" s="130">
        <v>11</v>
      </c>
      <c r="L23" s="18"/>
      <c r="N23" s="23"/>
      <c r="O23" s="34"/>
    </row>
    <row r="24" spans="1:15">
      <c r="A24" s="16"/>
      <c r="B24" s="11" t="s">
        <v>26</v>
      </c>
      <c r="C24" s="53">
        <v>29.081003762811797</v>
      </c>
      <c r="D24" s="53">
        <v>29.089065536621757</v>
      </c>
      <c r="E24" s="53">
        <v>27.664633690146506</v>
      </c>
      <c r="F24" s="53">
        <v>33.006956702930083</v>
      </c>
      <c r="G24" s="53">
        <v>36.032527688809076</v>
      </c>
      <c r="H24" s="53">
        <v>29.577872119221695</v>
      </c>
      <c r="I24" s="53">
        <v>33.005158143687055</v>
      </c>
      <c r="J24" s="36">
        <v>29.751580259338763</v>
      </c>
      <c r="K24" s="108">
        <v>12</v>
      </c>
      <c r="L24" s="18"/>
      <c r="N24" s="23"/>
      <c r="O24" s="34"/>
    </row>
    <row r="25" spans="1:15">
      <c r="A25" s="16"/>
      <c r="B25" s="12" t="s">
        <v>28</v>
      </c>
      <c r="C25" s="28">
        <v>27.397386478221204</v>
      </c>
      <c r="D25" s="28">
        <v>25.975139620950628</v>
      </c>
      <c r="E25" s="28">
        <v>27.186795213130328</v>
      </c>
      <c r="F25" s="28">
        <v>31.270497272566772</v>
      </c>
      <c r="G25" s="28">
        <v>32.589760644773683</v>
      </c>
      <c r="H25" s="28">
        <v>25.610797022448288</v>
      </c>
      <c r="I25" s="28">
        <v>25.983120043661579</v>
      </c>
      <c r="J25" s="50">
        <v>29.269310457521975</v>
      </c>
      <c r="K25" s="45" t="s">
        <v>63</v>
      </c>
      <c r="L25" s="18"/>
    </row>
    <row r="26" spans="1:15">
      <c r="A26" s="16"/>
      <c r="B26" s="12" t="s">
        <v>5</v>
      </c>
      <c r="C26" s="50">
        <v>25.163010423712084</v>
      </c>
      <c r="D26" s="50">
        <v>22.801680705683545</v>
      </c>
      <c r="E26" s="50">
        <v>25.947876859692776</v>
      </c>
      <c r="F26" s="50">
        <v>23.900829099433484</v>
      </c>
      <c r="G26" s="50">
        <v>26.834661515547875</v>
      </c>
      <c r="H26" s="50">
        <v>26.218092311621728</v>
      </c>
      <c r="I26" s="50">
        <v>19.712032585786343</v>
      </c>
      <c r="J26" s="50">
        <v>27.712540895540062</v>
      </c>
      <c r="K26" s="107">
        <v>13</v>
      </c>
      <c r="L26" s="18"/>
    </row>
    <row r="27" spans="1:15">
      <c r="A27" s="16"/>
      <c r="B27" s="11" t="s">
        <v>8</v>
      </c>
      <c r="C27" s="27">
        <v>33.738073094278533</v>
      </c>
      <c r="D27" s="27">
        <v>33.763717219544425</v>
      </c>
      <c r="E27" s="27">
        <v>32.588241619398367</v>
      </c>
      <c r="F27" s="27">
        <v>36.786597880654547</v>
      </c>
      <c r="G27" s="27">
        <v>35.845578346434486</v>
      </c>
      <c r="H27" s="27">
        <v>27.826853344077357</v>
      </c>
      <c r="I27" s="27">
        <v>25.887248429560277</v>
      </c>
      <c r="J27" s="36">
        <v>27.357070269863375</v>
      </c>
      <c r="K27" s="45">
        <v>14</v>
      </c>
      <c r="L27" s="18"/>
    </row>
    <row r="28" spans="1:15">
      <c r="A28" s="16"/>
      <c r="B28" s="11" t="s">
        <v>6</v>
      </c>
      <c r="C28" s="27">
        <v>15.012246755126945</v>
      </c>
      <c r="D28" s="27">
        <v>18.086605530573944</v>
      </c>
      <c r="E28" s="27">
        <v>25.369831854431197</v>
      </c>
      <c r="F28" s="27">
        <v>31.898115520417704</v>
      </c>
      <c r="G28" s="27">
        <v>26.595439315549402</v>
      </c>
      <c r="H28" s="27">
        <v>17.166844816586771</v>
      </c>
      <c r="I28" s="27">
        <v>23.025699477408121</v>
      </c>
      <c r="J28" s="36">
        <v>26.510601930983508</v>
      </c>
      <c r="K28" s="45">
        <v>15</v>
      </c>
      <c r="L28" s="18"/>
    </row>
    <row r="29" spans="1:15">
      <c r="A29" s="16"/>
      <c r="B29" s="11" t="s">
        <v>24</v>
      </c>
      <c r="C29" s="27">
        <v>30.89252157521133</v>
      </c>
      <c r="D29" s="27">
        <v>28.886559598256582</v>
      </c>
      <c r="E29" s="27">
        <v>31.491807148496953</v>
      </c>
      <c r="F29" s="27">
        <v>23.587519486948366</v>
      </c>
      <c r="G29" s="27">
        <v>26.41952317944039</v>
      </c>
      <c r="H29" s="27">
        <v>23.418616464963396</v>
      </c>
      <c r="I29" s="27">
        <v>21.116852673319844</v>
      </c>
      <c r="J29" s="36">
        <v>24.815664729587141</v>
      </c>
      <c r="K29" s="45">
        <v>16</v>
      </c>
      <c r="L29" s="18"/>
    </row>
    <row r="30" spans="1:15">
      <c r="A30" s="16"/>
      <c r="B30" s="11" t="s">
        <v>25</v>
      </c>
      <c r="C30" s="27">
        <v>23.165601250043263</v>
      </c>
      <c r="D30" s="27">
        <v>22.386704234237552</v>
      </c>
      <c r="E30" s="27">
        <v>19.368710770779938</v>
      </c>
      <c r="F30" s="27">
        <v>25.051107740660523</v>
      </c>
      <c r="G30" s="27">
        <v>24.079882010370728</v>
      </c>
      <c r="H30" s="27">
        <v>22.988840837982487</v>
      </c>
      <c r="I30" s="27">
        <v>22.809012840800744</v>
      </c>
      <c r="J30" s="36">
        <v>24.357415083072816</v>
      </c>
      <c r="K30" s="45">
        <v>17</v>
      </c>
      <c r="L30" s="18"/>
    </row>
    <row r="31" spans="1:15">
      <c r="A31" s="16"/>
      <c r="B31" s="11" t="s">
        <v>20</v>
      </c>
      <c r="C31" s="27">
        <v>26.904938538632429</v>
      </c>
      <c r="D31" s="27">
        <v>29.715121909729003</v>
      </c>
      <c r="E31" s="27">
        <v>25.630747207556041</v>
      </c>
      <c r="F31" s="27">
        <v>30.141445470823129</v>
      </c>
      <c r="G31" s="27">
        <v>29.800094646723934</v>
      </c>
      <c r="H31" s="27">
        <v>26.521725449612614</v>
      </c>
      <c r="I31" s="27">
        <v>28.597812674263405</v>
      </c>
      <c r="J31" s="36">
        <v>22.952635329921861</v>
      </c>
      <c r="K31" s="45">
        <v>18</v>
      </c>
      <c r="L31" s="18"/>
    </row>
    <row r="32" spans="1:15">
      <c r="A32" s="16"/>
      <c r="B32" s="11" t="s">
        <v>23</v>
      </c>
      <c r="C32" s="27">
        <v>26.585891212759833</v>
      </c>
      <c r="D32" s="27">
        <v>23.079770197123491</v>
      </c>
      <c r="E32" s="27">
        <v>25.465077033942368</v>
      </c>
      <c r="F32" s="27">
        <v>25.549920107784896</v>
      </c>
      <c r="G32" s="27">
        <v>27.320832811659951</v>
      </c>
      <c r="H32" s="27">
        <v>22.545658003471168</v>
      </c>
      <c r="I32" s="27">
        <v>21.633920188597784</v>
      </c>
      <c r="J32" s="36">
        <v>21.763129605952216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/>
      <c r="G33" s="27">
        <v>24.639172198205518</v>
      </c>
      <c r="H33" s="27">
        <v>17.918797339382522</v>
      </c>
      <c r="I33" s="27">
        <v>20.618478048945892</v>
      </c>
      <c r="J33" s="36">
        <v>20.31717730194821</v>
      </c>
      <c r="K33" s="45">
        <v>20</v>
      </c>
      <c r="L33" s="18"/>
    </row>
    <row r="34" spans="1:14">
      <c r="A34" s="16"/>
      <c r="B34" s="11" t="s">
        <v>27</v>
      </c>
      <c r="C34" s="27">
        <v>24.809991942295934</v>
      </c>
      <c r="D34" s="27">
        <v>19.960907123736096</v>
      </c>
      <c r="E34" s="27">
        <v>29.93761752084642</v>
      </c>
      <c r="F34" s="27">
        <v>28.106938545275451</v>
      </c>
      <c r="G34" s="27">
        <v>24.939647729837784</v>
      </c>
      <c r="H34" s="27">
        <v>11.601127384180344</v>
      </c>
      <c r="I34" s="27">
        <v>13.93285696221346</v>
      </c>
      <c r="J34" s="36">
        <v>19.530607002844611</v>
      </c>
      <c r="K34" s="45">
        <v>21</v>
      </c>
      <c r="L34" s="18"/>
    </row>
    <row r="35" spans="1:14">
      <c r="A35" s="16"/>
      <c r="B35" s="11" t="s">
        <v>4</v>
      </c>
      <c r="C35" s="27"/>
      <c r="D35" s="27"/>
      <c r="E35" s="27"/>
      <c r="F35" s="27"/>
      <c r="G35" s="27">
        <v>29.6763288831159</v>
      </c>
      <c r="H35" s="27">
        <v>23.895347212874093</v>
      </c>
      <c r="I35" s="27">
        <v>26.049216439045882</v>
      </c>
      <c r="J35" s="36">
        <v>18.980393662801724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36.707706871263881</v>
      </c>
      <c r="H36" s="27">
        <v>14.608105277425235</v>
      </c>
      <c r="I36" s="27">
        <v>13.664584975444127</v>
      </c>
      <c r="J36" s="36">
        <v>17.353481632811675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15.293439789283067</v>
      </c>
      <c r="H37" s="27">
        <v>7.623968940409247</v>
      </c>
      <c r="I37" s="27">
        <v>9.3349208608885839</v>
      </c>
      <c r="J37" s="36">
        <v>4.0444269190325972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46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22.921826311953041</v>
      </c>
      <c r="D13" s="27">
        <v>15.032826559632445</v>
      </c>
      <c r="E13" s="27">
        <v>17.902176134591183</v>
      </c>
      <c r="F13" s="27">
        <v>13.159511694219439</v>
      </c>
      <c r="G13" s="27">
        <v>12.876207658196897</v>
      </c>
      <c r="H13" s="27">
        <v>14.343801067599001</v>
      </c>
      <c r="I13" s="27">
        <v>18.630525715192576</v>
      </c>
      <c r="J13" s="36">
        <v>19.64913106785567</v>
      </c>
      <c r="K13" s="45">
        <v>1</v>
      </c>
      <c r="L13" s="18"/>
    </row>
    <row r="14" spans="1:15">
      <c r="A14" s="16"/>
      <c r="B14" s="11" t="s">
        <v>9</v>
      </c>
      <c r="C14" s="27">
        <v>22.366588128064123</v>
      </c>
      <c r="D14" s="27">
        <v>20.346152055496063</v>
      </c>
      <c r="E14" s="27">
        <v>18.288940658029126</v>
      </c>
      <c r="F14" s="27">
        <v>14.440361014907394</v>
      </c>
      <c r="G14" s="27">
        <v>15.28501416240948</v>
      </c>
      <c r="H14" s="27">
        <v>13.125221407017587</v>
      </c>
      <c r="I14" s="27">
        <v>11.95975459137053</v>
      </c>
      <c r="J14" s="36">
        <v>18.91055756777094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17.439574006038882</v>
      </c>
      <c r="H15" s="27">
        <v>17.977372403489326</v>
      </c>
      <c r="I15" s="27">
        <v>17.527029361752426</v>
      </c>
      <c r="J15" s="36">
        <v>18.058441017330011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/>
      <c r="G16" s="27">
        <v>13.260604455333544</v>
      </c>
      <c r="H16" s="27">
        <v>15.266487435240716</v>
      </c>
      <c r="I16" s="27">
        <v>16.667041190085612</v>
      </c>
      <c r="J16" s="36">
        <v>16.653812298277231</v>
      </c>
      <c r="K16" s="45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/>
      <c r="G17" s="27">
        <v>14.319855057819431</v>
      </c>
      <c r="H17" s="27">
        <v>13.659836207493594</v>
      </c>
      <c r="I17" s="27">
        <v>15.473103670863161</v>
      </c>
      <c r="J17" s="36">
        <v>16.120522744219176</v>
      </c>
      <c r="K17" s="45">
        <v>5</v>
      </c>
      <c r="L17" s="18"/>
    </row>
    <row r="18" spans="1:15">
      <c r="A18" s="16"/>
      <c r="B18" s="12" t="s">
        <v>5</v>
      </c>
      <c r="C18" s="50">
        <v>12.671424697045927</v>
      </c>
      <c r="D18" s="50">
        <v>12.721384527745505</v>
      </c>
      <c r="E18" s="50">
        <v>12.005369259903635</v>
      </c>
      <c r="F18" s="50">
        <v>7.7698820998840112</v>
      </c>
      <c r="G18" s="50">
        <v>9.7500325179613903</v>
      </c>
      <c r="H18" s="50">
        <v>13.316295261933886</v>
      </c>
      <c r="I18" s="50">
        <v>10.273564737770103</v>
      </c>
      <c r="J18" s="50">
        <v>15.276764137249558</v>
      </c>
      <c r="K18" s="107">
        <v>6</v>
      </c>
      <c r="L18" s="18"/>
    </row>
    <row r="19" spans="1:15">
      <c r="A19" s="16"/>
      <c r="B19" s="11" t="s">
        <v>26</v>
      </c>
      <c r="C19" s="27">
        <v>19.129446865484496</v>
      </c>
      <c r="D19" s="27">
        <v>18.007891073618932</v>
      </c>
      <c r="E19" s="27">
        <v>16.302286227635875</v>
      </c>
      <c r="F19" s="27">
        <v>13.994119478649814</v>
      </c>
      <c r="G19" s="27">
        <v>13.261820354465151</v>
      </c>
      <c r="H19" s="27">
        <v>10.393167604188319</v>
      </c>
      <c r="I19" s="27">
        <v>17.018513465611619</v>
      </c>
      <c r="J19" s="36">
        <v>14.763401682071143</v>
      </c>
      <c r="K19" s="45">
        <v>7</v>
      </c>
      <c r="L19" s="18"/>
    </row>
    <row r="20" spans="1:15">
      <c r="A20" s="16"/>
      <c r="B20" s="11" t="s">
        <v>19</v>
      </c>
      <c r="C20" s="27"/>
      <c r="D20" s="27"/>
      <c r="E20" s="27"/>
      <c r="F20" s="27"/>
      <c r="G20" s="27">
        <v>9.5259579050220839</v>
      </c>
      <c r="H20" s="27">
        <v>9.9310403329225014</v>
      </c>
      <c r="I20" s="27">
        <v>10.023902814755278</v>
      </c>
      <c r="J20" s="36">
        <v>14.683168698638339</v>
      </c>
      <c r="K20" s="45">
        <v>8</v>
      </c>
      <c r="L20" s="18"/>
    </row>
    <row r="21" spans="1:15">
      <c r="A21" s="16"/>
      <c r="B21" s="11" t="s">
        <v>8</v>
      </c>
      <c r="C21" s="53">
        <v>27.657570289584338</v>
      </c>
      <c r="D21" s="53">
        <v>23.919479701690587</v>
      </c>
      <c r="E21" s="53">
        <v>24.845829188956689</v>
      </c>
      <c r="F21" s="53">
        <v>19.692965573897585</v>
      </c>
      <c r="G21" s="53">
        <v>18.195964820434902</v>
      </c>
      <c r="H21" s="53">
        <v>17.440320306204672</v>
      </c>
      <c r="I21" s="53">
        <v>16.261178129876367</v>
      </c>
      <c r="J21" s="36">
        <v>14.557065251483559</v>
      </c>
      <c r="K21" s="108">
        <v>9</v>
      </c>
      <c r="L21" s="18"/>
    </row>
    <row r="22" spans="1:15">
      <c r="A22" s="16"/>
      <c r="B22" s="11" t="s">
        <v>21</v>
      </c>
      <c r="C22" s="53">
        <v>14.96444204662723</v>
      </c>
      <c r="D22" s="53">
        <v>15.902009847445314</v>
      </c>
      <c r="E22" s="53">
        <v>16.647716266181536</v>
      </c>
      <c r="F22" s="53">
        <v>8.6831725963746393</v>
      </c>
      <c r="G22" s="53">
        <v>6.0825166343662413</v>
      </c>
      <c r="H22" s="53">
        <v>6.6597669254603638</v>
      </c>
      <c r="I22" s="53">
        <v>10.338647119090599</v>
      </c>
      <c r="J22" s="36">
        <v>13.68847507182616</v>
      </c>
      <c r="K22" s="108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/>
      <c r="G23" s="27">
        <v>10.237227505697501</v>
      </c>
      <c r="H23" s="27">
        <v>9.531415436684977</v>
      </c>
      <c r="I23" s="27">
        <v>4.0170833814784856</v>
      </c>
      <c r="J23" s="36">
        <v>13.604554324992851</v>
      </c>
      <c r="K23" s="45">
        <v>11</v>
      </c>
      <c r="L23" s="18"/>
      <c r="N23" s="23"/>
      <c r="O23" s="34"/>
    </row>
    <row r="24" spans="1:15">
      <c r="A24" s="16"/>
      <c r="B24" s="11" t="s">
        <v>25</v>
      </c>
      <c r="C24" s="53">
        <v>13.256713919293251</v>
      </c>
      <c r="D24" s="53">
        <v>12.49354428571521</v>
      </c>
      <c r="E24" s="53">
        <v>12.137315483527711</v>
      </c>
      <c r="F24" s="53">
        <v>10.156432095327206</v>
      </c>
      <c r="G24" s="53">
        <v>9.3178328982701721</v>
      </c>
      <c r="H24" s="53">
        <v>10.542035358279769</v>
      </c>
      <c r="I24" s="53">
        <v>12.492397959223</v>
      </c>
      <c r="J24" s="36">
        <v>13.57639010853911</v>
      </c>
      <c r="K24" s="108">
        <v>12</v>
      </c>
      <c r="L24" s="18"/>
      <c r="N24" s="23"/>
      <c r="O24" s="34"/>
    </row>
    <row r="25" spans="1:15">
      <c r="A25" s="16"/>
      <c r="B25" s="11" t="s">
        <v>22</v>
      </c>
      <c r="C25" s="53">
        <v>22.087667454688738</v>
      </c>
      <c r="D25" s="53">
        <v>18.920642018878645</v>
      </c>
      <c r="E25" s="53">
        <v>14.529589656220971</v>
      </c>
      <c r="F25" s="53">
        <v>9.3258375838204337</v>
      </c>
      <c r="G25" s="53">
        <v>11.509554630401295</v>
      </c>
      <c r="H25" s="53">
        <v>9.0451480507028545</v>
      </c>
      <c r="I25" s="53">
        <v>10.312288332297099</v>
      </c>
      <c r="J25" s="36">
        <v>13.436443635314577</v>
      </c>
      <c r="K25" s="108">
        <v>13</v>
      </c>
      <c r="L25" s="18"/>
    </row>
    <row r="26" spans="1:15">
      <c r="A26" s="16"/>
      <c r="B26" s="11" t="s">
        <v>16</v>
      </c>
      <c r="C26" s="27"/>
      <c r="D26" s="27"/>
      <c r="E26" s="27"/>
      <c r="F26" s="27"/>
      <c r="G26" s="27">
        <v>11.378110579238248</v>
      </c>
      <c r="H26" s="27">
        <v>10.068347451760294</v>
      </c>
      <c r="I26" s="27">
        <v>7.9742614494867912</v>
      </c>
      <c r="J26" s="36">
        <v>13.102199476620447</v>
      </c>
      <c r="K26" s="45">
        <v>14</v>
      </c>
      <c r="L26" s="18"/>
    </row>
    <row r="27" spans="1:15">
      <c r="A27" s="16"/>
      <c r="B27" s="12" t="s">
        <v>28</v>
      </c>
      <c r="C27" s="28">
        <v>13.74764164497976</v>
      </c>
      <c r="D27" s="28">
        <v>13.941934359904748</v>
      </c>
      <c r="E27" s="28">
        <v>13.968218633921875</v>
      </c>
      <c r="F27" s="28">
        <v>10.480785682773043</v>
      </c>
      <c r="G27" s="28">
        <v>9.4129627604407986</v>
      </c>
      <c r="H27" s="28">
        <v>9.4591935130374392</v>
      </c>
      <c r="I27" s="28">
        <v>11.101902486534746</v>
      </c>
      <c r="J27" s="50">
        <v>12.979580299271159</v>
      </c>
      <c r="K27" s="45" t="s">
        <v>63</v>
      </c>
      <c r="L27" s="18"/>
    </row>
    <row r="28" spans="1:15">
      <c r="A28" s="16"/>
      <c r="B28" s="11" t="s">
        <v>6</v>
      </c>
      <c r="C28" s="27">
        <v>8.0165771919820443</v>
      </c>
      <c r="D28" s="27">
        <v>6.8112958457468578</v>
      </c>
      <c r="E28" s="27">
        <v>8.884075153806128</v>
      </c>
      <c r="F28" s="27">
        <v>10.968628510768328</v>
      </c>
      <c r="G28" s="27">
        <v>9.5535866505690414</v>
      </c>
      <c r="H28" s="27">
        <v>9.1163732735773859</v>
      </c>
      <c r="I28" s="27">
        <v>16.942471881115726</v>
      </c>
      <c r="J28" s="36">
        <v>12.735515973839991</v>
      </c>
      <c r="K28" s="45">
        <v>15</v>
      </c>
      <c r="L28" s="18"/>
    </row>
    <row r="29" spans="1:15">
      <c r="A29" s="16"/>
      <c r="B29" s="11" t="s">
        <v>20</v>
      </c>
      <c r="C29" s="27">
        <v>13.340381361670991</v>
      </c>
      <c r="D29" s="27">
        <v>16.353282080922625</v>
      </c>
      <c r="E29" s="27">
        <v>11.410728302897077</v>
      </c>
      <c r="F29" s="27">
        <v>11.683673087152288</v>
      </c>
      <c r="G29" s="27">
        <v>10.272754649878822</v>
      </c>
      <c r="H29" s="27">
        <v>12.647714877073252</v>
      </c>
      <c r="I29" s="27">
        <v>13.837834849916032</v>
      </c>
      <c r="J29" s="36">
        <v>12.727369036077278</v>
      </c>
      <c r="K29" s="45">
        <v>16</v>
      </c>
      <c r="L29" s="18"/>
    </row>
    <row r="30" spans="1:15">
      <c r="A30" s="16"/>
      <c r="B30" s="11" t="s">
        <v>23</v>
      </c>
      <c r="C30" s="27">
        <v>13.787929518731326</v>
      </c>
      <c r="D30" s="27">
        <v>12.799485796203413</v>
      </c>
      <c r="E30" s="27">
        <v>16.873762850392694</v>
      </c>
      <c r="F30" s="27">
        <v>12.777743754767087</v>
      </c>
      <c r="G30" s="27">
        <v>10.437027271856888</v>
      </c>
      <c r="H30" s="27">
        <v>9.5208647367268338</v>
      </c>
      <c r="I30" s="27">
        <v>11.186857091948275</v>
      </c>
      <c r="J30" s="36">
        <v>12.629475678501731</v>
      </c>
      <c r="K30" s="45">
        <v>17</v>
      </c>
      <c r="L30" s="18"/>
    </row>
    <row r="31" spans="1:15">
      <c r="A31" s="16"/>
      <c r="B31" s="11" t="s">
        <v>24</v>
      </c>
      <c r="C31" s="27">
        <v>15.787340579069836</v>
      </c>
      <c r="D31" s="27">
        <v>16.256040363843091</v>
      </c>
      <c r="E31" s="27">
        <v>14.525261146778268</v>
      </c>
      <c r="F31" s="27">
        <v>9.7119502710317445</v>
      </c>
      <c r="G31" s="27">
        <v>7.5135741688059863</v>
      </c>
      <c r="H31" s="27">
        <v>10.27820110563275</v>
      </c>
      <c r="I31" s="27">
        <v>9.4471987783020275</v>
      </c>
      <c r="J31" s="36">
        <v>12.30732418447125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/>
      <c r="G32" s="27">
        <v>9.8595912466677724</v>
      </c>
      <c r="H32" s="27">
        <v>7.934298653107148</v>
      </c>
      <c r="I32" s="27">
        <v>12.278431619359308</v>
      </c>
      <c r="J32" s="36">
        <v>11.244662799321256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12.803853697033155</v>
      </c>
      <c r="H33" s="27">
        <v>15.575865932269744</v>
      </c>
      <c r="I33" s="27">
        <v>14.887894658413986</v>
      </c>
      <c r="J33" s="36">
        <v>9.6574304060322618</v>
      </c>
      <c r="K33" s="45">
        <v>20</v>
      </c>
      <c r="L33" s="18"/>
    </row>
    <row r="34" spans="1:14">
      <c r="A34" s="16"/>
      <c r="B34" s="11" t="s">
        <v>27</v>
      </c>
      <c r="C34" s="27">
        <v>20.086941459028324</v>
      </c>
      <c r="D34" s="27">
        <v>18.570122218052944</v>
      </c>
      <c r="E34" s="27">
        <v>18.859825066269565</v>
      </c>
      <c r="F34" s="27">
        <v>12.303713775360583</v>
      </c>
      <c r="G34" s="27">
        <v>7.6828311928270745</v>
      </c>
      <c r="H34" s="27">
        <v>5.5319495281636755</v>
      </c>
      <c r="I34" s="27">
        <v>7.438799030101892</v>
      </c>
      <c r="J34" s="36">
        <v>9.5575045137944983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9.2863445390427337</v>
      </c>
      <c r="H35" s="27">
        <v>4.4839015734933518</v>
      </c>
      <c r="I35" s="27">
        <v>4.7068453283211058</v>
      </c>
      <c r="J35" s="36">
        <v>6.7173334961777824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4.6346216625283176</v>
      </c>
      <c r="H36" s="27">
        <v>3.3584528432465692</v>
      </c>
      <c r="I36" s="27">
        <v>5.4201598752193414</v>
      </c>
      <c r="J36" s="36">
        <v>5.0185660772414247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6.2172469613411243</v>
      </c>
      <c r="H37" s="27">
        <v>2.7342940436879126</v>
      </c>
      <c r="I37" s="27">
        <v>4.9295318950678801</v>
      </c>
      <c r="J37" s="36">
        <v>3.6106729758149316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8.80141351191212</v>
      </c>
      <c r="D13" s="27">
        <v>6.5343714635686636</v>
      </c>
      <c r="E13" s="27">
        <v>3.6225164850531932</v>
      </c>
      <c r="F13" s="27">
        <v>5.8143046683149038</v>
      </c>
      <c r="G13" s="27">
        <v>4.240924648872852</v>
      </c>
      <c r="H13" s="27">
        <v>5.4466678741429808</v>
      </c>
      <c r="I13" s="27">
        <v>6.0706822999520131</v>
      </c>
      <c r="J13" s="36">
        <v>7.3973327151684618</v>
      </c>
      <c r="K13" s="45">
        <v>1</v>
      </c>
      <c r="L13" s="18"/>
    </row>
    <row r="14" spans="1:15">
      <c r="A14" s="16"/>
      <c r="B14" s="11" t="s">
        <v>22</v>
      </c>
      <c r="C14" s="27">
        <v>8.701635145784083</v>
      </c>
      <c r="D14" s="27">
        <v>6.6743011155561476</v>
      </c>
      <c r="E14" s="27">
        <v>4.2834916919026771</v>
      </c>
      <c r="F14" s="27">
        <v>3.5798202178400489</v>
      </c>
      <c r="G14" s="27">
        <v>4.8789480736318049</v>
      </c>
      <c r="H14" s="27">
        <v>2.5227312993198381</v>
      </c>
      <c r="I14" s="27">
        <v>3.2699330168722618</v>
      </c>
      <c r="J14" s="36">
        <v>7.0670545472789978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/>
      <c r="G15" s="27">
        <v>6.2086857212682922</v>
      </c>
      <c r="H15" s="27">
        <v>4.6992953113096476</v>
      </c>
      <c r="I15" s="27">
        <v>4.6295226111475776</v>
      </c>
      <c r="J15" s="36">
        <v>6.7590401457033584</v>
      </c>
      <c r="K15" s="45">
        <v>3</v>
      </c>
      <c r="L15" s="18"/>
    </row>
    <row r="16" spans="1:15">
      <c r="A16" s="16"/>
      <c r="B16" s="12" t="s">
        <v>5</v>
      </c>
      <c r="C16" s="50">
        <v>5.0190957028633845</v>
      </c>
      <c r="D16" s="50">
        <v>6.5369815663887287</v>
      </c>
      <c r="E16" s="50">
        <v>6.2713064016058455</v>
      </c>
      <c r="F16" s="50">
        <v>3.541072760049103</v>
      </c>
      <c r="G16" s="50">
        <v>2.9269151119784227</v>
      </c>
      <c r="H16" s="50">
        <v>3.698283966112359</v>
      </c>
      <c r="I16" s="50">
        <v>3.4286981401386871</v>
      </c>
      <c r="J16" s="50">
        <v>6.7053516867210075</v>
      </c>
      <c r="K16" s="107">
        <v>4</v>
      </c>
      <c r="L16" s="18"/>
    </row>
    <row r="17" spans="1:15">
      <c r="A17" s="16"/>
      <c r="B17" s="11" t="s">
        <v>25</v>
      </c>
      <c r="C17" s="49">
        <v>7.2926453993528453</v>
      </c>
      <c r="D17" s="49">
        <v>6.0943235607231427</v>
      </c>
      <c r="E17" s="49">
        <v>4.6644876348773137</v>
      </c>
      <c r="F17" s="49">
        <v>4.0308051169406101</v>
      </c>
      <c r="G17" s="49">
        <v>3.1692016087829322</v>
      </c>
      <c r="H17" s="49">
        <v>4.083814299409358</v>
      </c>
      <c r="I17" s="49">
        <v>5.2789380498231395</v>
      </c>
      <c r="J17" s="36">
        <v>6.3821978877609569</v>
      </c>
      <c r="K17" s="130">
        <v>5</v>
      </c>
      <c r="L17" s="18"/>
    </row>
    <row r="18" spans="1:15">
      <c r="A18" s="16"/>
      <c r="B18" s="11" t="s">
        <v>8</v>
      </c>
      <c r="C18" s="27">
        <v>12.593169635641477</v>
      </c>
      <c r="D18" s="27">
        <v>11.401456954179318</v>
      </c>
      <c r="E18" s="27">
        <v>10.997204225920052</v>
      </c>
      <c r="F18" s="27">
        <v>6.1258631687900467</v>
      </c>
      <c r="G18" s="27">
        <v>6.0981674138978441</v>
      </c>
      <c r="H18" s="27">
        <v>5.65244762288477</v>
      </c>
      <c r="I18" s="27">
        <v>7.4016974752930826</v>
      </c>
      <c r="J18" s="36">
        <v>5.7328716423902533</v>
      </c>
      <c r="K18" s="45">
        <v>6</v>
      </c>
      <c r="L18" s="18"/>
    </row>
    <row r="19" spans="1:15">
      <c r="A19" s="16"/>
      <c r="B19" s="11" t="s">
        <v>26</v>
      </c>
      <c r="C19" s="27">
        <v>6.7799091588515807</v>
      </c>
      <c r="D19" s="27">
        <v>6.9211144880275892</v>
      </c>
      <c r="E19" s="27">
        <v>8.1818690629099535</v>
      </c>
      <c r="F19" s="27">
        <v>6.3134506122632601</v>
      </c>
      <c r="G19" s="27">
        <v>5.2150834078020125</v>
      </c>
      <c r="H19" s="27">
        <v>4.4391918080864112</v>
      </c>
      <c r="I19" s="27">
        <v>6.5836413309765724</v>
      </c>
      <c r="J19" s="36">
        <v>5.3687944165939445</v>
      </c>
      <c r="K19" s="45">
        <v>7</v>
      </c>
      <c r="L19" s="18"/>
    </row>
    <row r="20" spans="1:15">
      <c r="A20" s="16"/>
      <c r="B20" s="11" t="s">
        <v>4</v>
      </c>
      <c r="C20" s="28"/>
      <c r="D20" s="28"/>
      <c r="E20" s="28"/>
      <c r="F20" s="28"/>
      <c r="G20" s="27">
        <v>3.8527487995826051</v>
      </c>
      <c r="H20" s="27">
        <v>4.0160418164131464</v>
      </c>
      <c r="I20" s="27">
        <v>6.0494681855371644</v>
      </c>
      <c r="J20" s="36">
        <v>5.3070795461909386</v>
      </c>
      <c r="K20" s="45">
        <v>8</v>
      </c>
      <c r="L20" s="18"/>
    </row>
    <row r="21" spans="1:15">
      <c r="A21" s="16"/>
      <c r="B21" s="11" t="s">
        <v>23</v>
      </c>
      <c r="C21" s="53">
        <v>7.9045233418620855</v>
      </c>
      <c r="D21" s="53">
        <v>6.1693622645188553</v>
      </c>
      <c r="E21" s="53">
        <v>7.9677451722659551</v>
      </c>
      <c r="F21" s="53">
        <v>4.5647126942327292</v>
      </c>
      <c r="G21" s="53">
        <v>4.0399614084444808</v>
      </c>
      <c r="H21" s="53">
        <v>3.7730084496984349</v>
      </c>
      <c r="I21" s="53">
        <v>4.2989603821298124</v>
      </c>
      <c r="J21" s="36">
        <v>5.1143216535616496</v>
      </c>
      <c r="K21" s="108">
        <v>9</v>
      </c>
      <c r="L21" s="18"/>
    </row>
    <row r="22" spans="1:15">
      <c r="A22" s="16"/>
      <c r="B22" s="12" t="s">
        <v>28</v>
      </c>
      <c r="C22" s="28">
        <v>5.5439316720533753</v>
      </c>
      <c r="D22" s="28">
        <v>6.001697763489048</v>
      </c>
      <c r="E22" s="28">
        <v>5.41302068600646</v>
      </c>
      <c r="F22" s="28">
        <v>4.3970228977308095</v>
      </c>
      <c r="G22" s="28">
        <v>3.2211552241489034</v>
      </c>
      <c r="H22" s="28">
        <v>3.0837415491837699</v>
      </c>
      <c r="I22" s="28">
        <v>4.0055924499688595</v>
      </c>
      <c r="J22" s="50">
        <v>4.8307851237052599</v>
      </c>
      <c r="K22" s="45" t="s">
        <v>63</v>
      </c>
      <c r="L22" s="18"/>
    </row>
    <row r="23" spans="1:15">
      <c r="A23" s="16"/>
      <c r="B23" s="11" t="s">
        <v>24</v>
      </c>
      <c r="C23" s="27">
        <v>5.7875173043503869</v>
      </c>
      <c r="D23" s="27">
        <v>6.732400037900323</v>
      </c>
      <c r="E23" s="27">
        <v>6.6160284758423948</v>
      </c>
      <c r="F23" s="27">
        <v>4.0404786708731395</v>
      </c>
      <c r="G23" s="27">
        <v>2.1515104679114314</v>
      </c>
      <c r="H23" s="27">
        <v>3.052144031077245</v>
      </c>
      <c r="I23" s="27">
        <v>2.9096602259456819</v>
      </c>
      <c r="J23" s="36">
        <v>4.6172625303184747</v>
      </c>
      <c r="K23" s="45">
        <v>10</v>
      </c>
      <c r="L23" s="18"/>
      <c r="N23" s="23"/>
      <c r="O23" s="34"/>
    </row>
    <row r="24" spans="1:15">
      <c r="A24" s="16"/>
      <c r="B24" s="11" t="s">
        <v>12</v>
      </c>
      <c r="C24" s="27"/>
      <c r="D24" s="27"/>
      <c r="E24" s="27"/>
      <c r="F24" s="27"/>
      <c r="G24" s="27">
        <v>6.0492927369814522</v>
      </c>
      <c r="H24" s="27">
        <v>3.4787821099812035</v>
      </c>
      <c r="I24" s="27">
        <v>6.2172836362864814</v>
      </c>
      <c r="J24" s="36">
        <v>4.5576407506702417</v>
      </c>
      <c r="K24" s="45">
        <v>11</v>
      </c>
      <c r="L24" s="18"/>
      <c r="N24" s="23"/>
      <c r="O24" s="34"/>
    </row>
    <row r="25" spans="1:15">
      <c r="A25" s="16"/>
      <c r="B25" s="11" t="s">
        <v>21</v>
      </c>
      <c r="C25" s="27">
        <v>7.6571585479283044</v>
      </c>
      <c r="D25" s="27">
        <v>6.6820028519923582</v>
      </c>
      <c r="E25" s="27">
        <v>5.6752724160562051</v>
      </c>
      <c r="F25" s="27">
        <v>2.7713242864389631</v>
      </c>
      <c r="G25" s="27">
        <v>1.7575814119173732</v>
      </c>
      <c r="H25" s="27">
        <v>1.8590209843986807</v>
      </c>
      <c r="I25" s="27">
        <v>2.9051202615016831</v>
      </c>
      <c r="J25" s="36">
        <v>4.2863961483654078</v>
      </c>
      <c r="K25" s="45">
        <v>12</v>
      </c>
      <c r="L25" s="18"/>
    </row>
    <row r="26" spans="1:15">
      <c r="A26" s="16"/>
      <c r="B26" s="11" t="s">
        <v>9</v>
      </c>
      <c r="C26" s="27">
        <v>9.1197177308529866</v>
      </c>
      <c r="D26" s="27">
        <v>8.4037897481260746</v>
      </c>
      <c r="E26" s="27">
        <v>6.8837145250691414</v>
      </c>
      <c r="F26" s="27">
        <v>5.1808839030266531</v>
      </c>
      <c r="G26" s="27">
        <v>4.6614757069085311</v>
      </c>
      <c r="H26" s="27">
        <v>2.7279478610481567</v>
      </c>
      <c r="I26" s="27">
        <v>1.9801383686953375</v>
      </c>
      <c r="J26" s="36">
        <v>3.803476952227971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/>
      <c r="G27" s="27">
        <v>4.2301940724308995</v>
      </c>
      <c r="H27" s="27">
        <v>4.2389823048737165</v>
      </c>
      <c r="I27" s="27">
        <v>4.4497876452214546</v>
      </c>
      <c r="J27" s="36">
        <v>3.7506811418032444</v>
      </c>
      <c r="K27" s="45">
        <v>14</v>
      </c>
      <c r="L27" s="18"/>
    </row>
    <row r="28" spans="1:15">
      <c r="A28" s="16"/>
      <c r="B28" s="11" t="s">
        <v>19</v>
      </c>
      <c r="C28" s="27"/>
      <c r="D28" s="27"/>
      <c r="E28" s="27"/>
      <c r="F28" s="27"/>
      <c r="G28" s="27">
        <v>2.3151240814780105</v>
      </c>
      <c r="H28" s="27">
        <v>0.48002315288388125</v>
      </c>
      <c r="I28" s="27">
        <v>1.2095828937894542</v>
      </c>
      <c r="J28" s="36">
        <v>3.428000819959935</v>
      </c>
      <c r="K28" s="45">
        <v>15</v>
      </c>
      <c r="L28" s="18"/>
    </row>
    <row r="29" spans="1:15">
      <c r="A29" s="16"/>
      <c r="B29" s="11" t="s">
        <v>18</v>
      </c>
      <c r="C29" s="27"/>
      <c r="D29" s="27"/>
      <c r="E29" s="27"/>
      <c r="F29" s="27"/>
      <c r="G29" s="27">
        <v>3.6964026424855523</v>
      </c>
      <c r="H29" s="27">
        <v>2.3411129109616935</v>
      </c>
      <c r="I29" s="27">
        <v>0.91683184157430175</v>
      </c>
      <c r="J29" s="36">
        <v>3.2939304669923302</v>
      </c>
      <c r="K29" s="45">
        <v>16</v>
      </c>
      <c r="L29" s="18"/>
    </row>
    <row r="30" spans="1:15">
      <c r="A30" s="16"/>
      <c r="B30" s="11" t="s">
        <v>20</v>
      </c>
      <c r="C30" s="27">
        <v>2.5793358008170597</v>
      </c>
      <c r="D30" s="27">
        <v>5.6534875673920233</v>
      </c>
      <c r="E30" s="27">
        <v>4.4659069592092839</v>
      </c>
      <c r="F30" s="27">
        <v>3.830190516860331</v>
      </c>
      <c r="G30" s="27">
        <v>3.6668435317568435</v>
      </c>
      <c r="H30" s="27">
        <v>2.3634380331720415</v>
      </c>
      <c r="I30" s="27">
        <v>4.0286852796912322</v>
      </c>
      <c r="J30" s="36">
        <v>3.1261837957226057</v>
      </c>
      <c r="K30" s="45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/>
      <c r="G31" s="27">
        <v>3.3913007427439745</v>
      </c>
      <c r="H31" s="27">
        <v>1.9141691945573778</v>
      </c>
      <c r="I31" s="27">
        <v>1.4220679414369821</v>
      </c>
      <c r="J31" s="36">
        <v>2.8309520683263765</v>
      </c>
      <c r="K31" s="45">
        <v>18</v>
      </c>
      <c r="L31" s="18"/>
    </row>
    <row r="32" spans="1:15">
      <c r="A32" s="16"/>
      <c r="B32" s="11" t="s">
        <v>27</v>
      </c>
      <c r="C32" s="27">
        <v>5.3118078451675181</v>
      </c>
      <c r="D32" s="27">
        <v>7.1366128024642803</v>
      </c>
      <c r="E32" s="27">
        <v>2.6144499999502298</v>
      </c>
      <c r="F32" s="27">
        <v>3.463823653083494</v>
      </c>
      <c r="G32" s="27">
        <v>1.4956937776774557</v>
      </c>
      <c r="H32" s="27">
        <v>1.2624005283450612</v>
      </c>
      <c r="I32" s="27">
        <v>1.6526868529113579</v>
      </c>
      <c r="J32" s="36">
        <v>2.7964086140309168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3.888467819441948</v>
      </c>
      <c r="H33" s="27">
        <v>2.1909227530142328</v>
      </c>
      <c r="I33" s="27">
        <v>2.6142769396277568</v>
      </c>
      <c r="J33" s="36">
        <v>2.1258078609460922</v>
      </c>
      <c r="K33" s="45">
        <v>20</v>
      </c>
      <c r="L33" s="18"/>
    </row>
    <row r="34" spans="1:14">
      <c r="A34" s="16"/>
      <c r="B34" s="11" t="s">
        <v>6</v>
      </c>
      <c r="C34" s="27">
        <v>3.0194874582787969</v>
      </c>
      <c r="D34" s="27">
        <v>2.033070141273944</v>
      </c>
      <c r="E34" s="27">
        <v>1.8519615464179646</v>
      </c>
      <c r="F34" s="27">
        <v>2.940911523604127</v>
      </c>
      <c r="G34" s="27">
        <v>2.4186449464707582</v>
      </c>
      <c r="H34" s="27">
        <v>1.5914518016249897</v>
      </c>
      <c r="I34" s="27">
        <v>1.3004150626895206</v>
      </c>
      <c r="J34" s="36">
        <v>1.461683902091349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3.8788544582283957</v>
      </c>
      <c r="H35" s="27">
        <v>1.0837019603977474</v>
      </c>
      <c r="I35" s="27">
        <v>1.0465045776996302</v>
      </c>
      <c r="J35" s="36">
        <v>1.0992000266472735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/>
      <c r="G36" s="27">
        <v>1.9109940461492023</v>
      </c>
      <c r="H36" s="27">
        <v>0.49601392707628111</v>
      </c>
      <c r="I36" s="27">
        <v>1.2527663099043604</v>
      </c>
      <c r="J36" s="36">
        <v>1.0843848580441642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/>
      <c r="G37" s="27">
        <v>1.0743221185711318</v>
      </c>
      <c r="H37" s="27">
        <v>0.82086969895036355</v>
      </c>
      <c r="I37" s="27">
        <v>0.90618562818415327</v>
      </c>
      <c r="J37" s="36">
        <v>1.0436261920730212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97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/>
      <c r="G13" s="27">
        <v>6.7541900555350614</v>
      </c>
      <c r="H13" s="27">
        <v>8.3060970924169304</v>
      </c>
      <c r="I13" s="27">
        <v>8.5660822826141576</v>
      </c>
      <c r="J13" s="36">
        <v>12.891840383838668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/>
      <c r="G14" s="27">
        <v>8.8784135316967028</v>
      </c>
      <c r="H14" s="27">
        <v>9.721933651914954</v>
      </c>
      <c r="I14" s="27">
        <v>11.396184116696508</v>
      </c>
      <c r="J14" s="36">
        <v>11.27655441631978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8.980678556023264</v>
      </c>
      <c r="H15" s="27">
        <v>5.8758855848474632</v>
      </c>
      <c r="I15" s="27">
        <v>8.554827093923052</v>
      </c>
      <c r="J15" s="36">
        <v>10.882189828423977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/>
      <c r="G16" s="27">
        <v>7.3904460609694258</v>
      </c>
      <c r="H16" s="27">
        <v>6.3337822699409667</v>
      </c>
      <c r="I16" s="27">
        <v>3.9018131610482989</v>
      </c>
      <c r="J16" s="36">
        <v>9.7521428331506286</v>
      </c>
      <c r="K16" s="45">
        <v>4</v>
      </c>
      <c r="L16" s="18"/>
    </row>
    <row r="17" spans="1:15">
      <c r="A17" s="16"/>
      <c r="B17" s="12" t="s">
        <v>5</v>
      </c>
      <c r="C17" s="50">
        <v>1.404690220794508</v>
      </c>
      <c r="D17" s="50">
        <v>2.131722767507215</v>
      </c>
      <c r="E17" s="50">
        <v>1.2142384015654988</v>
      </c>
      <c r="F17" s="50">
        <v>4.2356228000746565</v>
      </c>
      <c r="G17" s="50">
        <v>7.5084019507417752</v>
      </c>
      <c r="H17" s="50">
        <v>9.600980867976789</v>
      </c>
      <c r="I17" s="50">
        <v>6.7116730570918648</v>
      </c>
      <c r="J17" s="50">
        <v>9.6262146207428003</v>
      </c>
      <c r="K17" s="107">
        <v>5</v>
      </c>
      <c r="L17" s="18"/>
    </row>
    <row r="18" spans="1:15">
      <c r="A18" s="16"/>
      <c r="B18" s="11" t="s">
        <v>14</v>
      </c>
      <c r="C18" s="27"/>
      <c r="D18" s="27"/>
      <c r="E18" s="27"/>
      <c r="F18" s="27"/>
      <c r="G18" s="27">
        <v>10.989896314444794</v>
      </c>
      <c r="H18" s="27">
        <v>11.805942211121893</v>
      </c>
      <c r="I18" s="27">
        <v>10.462686231770071</v>
      </c>
      <c r="J18" s="36">
        <v>9.4387391541266705</v>
      </c>
      <c r="K18" s="45">
        <v>6</v>
      </c>
      <c r="L18" s="18"/>
    </row>
    <row r="19" spans="1:15">
      <c r="A19" s="16"/>
      <c r="B19" s="11" t="s">
        <v>18</v>
      </c>
      <c r="C19" s="27"/>
      <c r="D19" s="27"/>
      <c r="E19" s="27"/>
      <c r="F19" s="27"/>
      <c r="G19" s="27">
        <v>6.3845643456771128</v>
      </c>
      <c r="H19" s="27">
        <v>7.76223269956472</v>
      </c>
      <c r="I19" s="27">
        <v>3.4926715671024913</v>
      </c>
      <c r="J19" s="36">
        <v>9.3630491437852434</v>
      </c>
      <c r="K19" s="45">
        <v>7</v>
      </c>
      <c r="L19" s="18"/>
    </row>
    <row r="20" spans="1:15">
      <c r="A20" s="16"/>
      <c r="B20" s="11" t="s">
        <v>21</v>
      </c>
      <c r="C20" s="27">
        <v>2.2219128264528223</v>
      </c>
      <c r="D20" s="27">
        <v>2.2498452928673283</v>
      </c>
      <c r="E20" s="27">
        <v>2.3342358259102824</v>
      </c>
      <c r="F20" s="27">
        <v>2.2614984706726342</v>
      </c>
      <c r="G20" s="27">
        <v>3.4414443450222718</v>
      </c>
      <c r="H20" s="27">
        <v>5.6085283364681224</v>
      </c>
      <c r="I20" s="27">
        <v>6.0825974532858469</v>
      </c>
      <c r="J20" s="36">
        <v>8.982189879313605</v>
      </c>
      <c r="K20" s="45">
        <v>8</v>
      </c>
      <c r="L20" s="18"/>
    </row>
    <row r="21" spans="1:15">
      <c r="A21" s="16"/>
      <c r="B21" s="11" t="s">
        <v>22</v>
      </c>
      <c r="C21" s="53">
        <v>0.98975571315996858</v>
      </c>
      <c r="D21" s="53">
        <v>0.88108389030565992</v>
      </c>
      <c r="E21" s="53">
        <v>1.9810094681901302</v>
      </c>
      <c r="F21" s="53">
        <v>3.062625911631236</v>
      </c>
      <c r="G21" s="53">
        <v>5.7605265333544935</v>
      </c>
      <c r="H21" s="53">
        <v>4.9605725530396994</v>
      </c>
      <c r="I21" s="53">
        <v>5.0646434902017834</v>
      </c>
      <c r="J21" s="36">
        <v>8.591131486689525</v>
      </c>
      <c r="K21" s="108">
        <v>9</v>
      </c>
      <c r="L21" s="18"/>
    </row>
    <row r="22" spans="1:15">
      <c r="A22" s="16"/>
      <c r="B22" s="11" t="s">
        <v>23</v>
      </c>
      <c r="C22" s="49">
        <v>1.4730449075474976</v>
      </c>
      <c r="D22" s="49">
        <v>1.9020846197455705</v>
      </c>
      <c r="E22" s="49">
        <v>2.7069973637881177</v>
      </c>
      <c r="F22" s="49">
        <v>5.6678005608229372</v>
      </c>
      <c r="G22" s="49">
        <v>6.3920946229590294</v>
      </c>
      <c r="H22" s="49">
        <v>5.5606782580848204</v>
      </c>
      <c r="I22" s="49">
        <v>7.7393965145046231</v>
      </c>
      <c r="J22" s="36">
        <v>8.5801200588733657</v>
      </c>
      <c r="K22" s="130">
        <v>10</v>
      </c>
      <c r="L22" s="18"/>
    </row>
    <row r="23" spans="1:15">
      <c r="A23" s="16"/>
      <c r="B23" s="11" t="s">
        <v>4</v>
      </c>
      <c r="C23" s="27"/>
      <c r="D23" s="27"/>
      <c r="E23" s="27"/>
      <c r="F23" s="27"/>
      <c r="G23" s="27">
        <v>5.754122995567899</v>
      </c>
      <c r="H23" s="27">
        <v>4.5311273719207259</v>
      </c>
      <c r="I23" s="27">
        <v>6.8167914909685949</v>
      </c>
      <c r="J23" s="36">
        <v>8.4039159872411222</v>
      </c>
      <c r="K23" s="45">
        <v>11</v>
      </c>
      <c r="L23" s="18"/>
      <c r="N23" s="23"/>
      <c r="O23" s="34"/>
    </row>
    <row r="24" spans="1:15">
      <c r="A24" s="16"/>
      <c r="B24" s="11" t="s">
        <v>26</v>
      </c>
      <c r="C24" s="27">
        <v>1.7091158750042796</v>
      </c>
      <c r="D24" s="27">
        <v>1.3555376835135107</v>
      </c>
      <c r="E24" s="27">
        <v>1.2905469732941244</v>
      </c>
      <c r="F24" s="27">
        <v>6.3380761093608848</v>
      </c>
      <c r="G24" s="27">
        <v>6.6364413132069116</v>
      </c>
      <c r="H24" s="27">
        <v>6.0229356063245092</v>
      </c>
      <c r="I24" s="27">
        <v>10.487203061332538</v>
      </c>
      <c r="J24" s="36">
        <v>8.0845101673790296</v>
      </c>
      <c r="K24" s="45">
        <v>12</v>
      </c>
      <c r="L24" s="18"/>
      <c r="N24" s="23"/>
      <c r="O24" s="34"/>
    </row>
    <row r="25" spans="1:15">
      <c r="A25" s="16"/>
      <c r="B25" s="11" t="s">
        <v>25</v>
      </c>
      <c r="C25" s="27">
        <v>1.5616781582969399</v>
      </c>
      <c r="D25" s="27">
        <v>1.9491570889398668</v>
      </c>
      <c r="E25" s="27">
        <v>2.0329254589603107</v>
      </c>
      <c r="F25" s="27">
        <v>3.795897622897336</v>
      </c>
      <c r="G25" s="27">
        <v>4.6063882456745944</v>
      </c>
      <c r="H25" s="27">
        <v>4.8031667317407116</v>
      </c>
      <c r="I25" s="27">
        <v>6.8492942145868234</v>
      </c>
      <c r="J25" s="36">
        <v>8.0378547718571092</v>
      </c>
      <c r="K25" s="45">
        <v>13</v>
      </c>
      <c r="L25" s="18"/>
    </row>
    <row r="26" spans="1:15">
      <c r="A26" s="16"/>
      <c r="B26" s="11" t="s">
        <v>8</v>
      </c>
      <c r="C26" s="27">
        <v>2.3012535671417558</v>
      </c>
      <c r="D26" s="27">
        <v>2.1992143636061439</v>
      </c>
      <c r="E26" s="27">
        <v>2.1813758434366513</v>
      </c>
      <c r="F26" s="27">
        <v>7.2551742523057499</v>
      </c>
      <c r="G26" s="27">
        <v>11.153622595116166</v>
      </c>
      <c r="H26" s="27">
        <v>8.8611754633360178</v>
      </c>
      <c r="I26" s="27">
        <v>10.488311727283641</v>
      </c>
      <c r="J26" s="36">
        <v>7.771588442671284</v>
      </c>
      <c r="K26" s="45">
        <v>14</v>
      </c>
      <c r="L26" s="18"/>
    </row>
    <row r="27" spans="1:15">
      <c r="A27" s="16"/>
      <c r="B27" s="11" t="s">
        <v>11</v>
      </c>
      <c r="C27" s="27">
        <v>1.3779183522099974</v>
      </c>
      <c r="D27" s="27">
        <v>1.5080296858907249</v>
      </c>
      <c r="E27" s="27">
        <v>2.6825726364252445</v>
      </c>
      <c r="F27" s="27">
        <v>6.3695952377480953</v>
      </c>
      <c r="G27" s="27">
        <v>5.8193107285572161</v>
      </c>
      <c r="H27" s="27">
        <v>6.0818139821686952</v>
      </c>
      <c r="I27" s="27">
        <v>7.3943222910345403</v>
      </c>
      <c r="J27" s="36">
        <v>7.7600820034337135</v>
      </c>
      <c r="K27" s="45">
        <v>15</v>
      </c>
      <c r="L27" s="18"/>
    </row>
    <row r="28" spans="1:15">
      <c r="A28" s="16"/>
      <c r="B28" s="11" t="s">
        <v>20</v>
      </c>
      <c r="C28" s="27">
        <v>1.9074147818581326</v>
      </c>
      <c r="D28" s="27">
        <v>2.5275029044536246</v>
      </c>
      <c r="E28" s="27">
        <v>1.8094199110861808</v>
      </c>
      <c r="F28" s="27">
        <v>5.3871770091175391</v>
      </c>
      <c r="G28" s="27">
        <v>6.0382100296846541</v>
      </c>
      <c r="H28" s="27">
        <v>7.719282297988979</v>
      </c>
      <c r="I28" s="27">
        <v>9.7158297417121737</v>
      </c>
      <c r="J28" s="36">
        <v>7.2266916641519368</v>
      </c>
      <c r="K28" s="45">
        <v>16</v>
      </c>
      <c r="L28" s="18"/>
    </row>
    <row r="29" spans="1:15">
      <c r="A29" s="16"/>
      <c r="B29" s="12" t="s">
        <v>28</v>
      </c>
      <c r="C29" s="28">
        <v>1.7907651948355661</v>
      </c>
      <c r="D29" s="28">
        <v>1.7629240197706366</v>
      </c>
      <c r="E29" s="28">
        <v>1.6941324305194017</v>
      </c>
      <c r="F29" s="28">
        <v>4.5441605474752302</v>
      </c>
      <c r="G29" s="28">
        <v>5.3532127234998281</v>
      </c>
      <c r="H29" s="28">
        <v>5.4908043874650891</v>
      </c>
      <c r="I29" s="28">
        <v>5.8116366078978299</v>
      </c>
      <c r="J29" s="50">
        <v>7.1387169006491922</v>
      </c>
      <c r="K29" s="45" t="s">
        <v>63</v>
      </c>
      <c r="L29" s="18"/>
    </row>
    <row r="30" spans="1:15">
      <c r="A30" s="16"/>
      <c r="B30" s="11" t="s">
        <v>9</v>
      </c>
      <c r="C30" s="27">
        <v>2.4092479791774828</v>
      </c>
      <c r="D30" s="27">
        <v>1.4821453512733365</v>
      </c>
      <c r="E30" s="27">
        <v>1.7021081260973847</v>
      </c>
      <c r="F30" s="27">
        <v>6.7055036892034332</v>
      </c>
      <c r="G30" s="27">
        <v>5.5010630463839103</v>
      </c>
      <c r="H30" s="27">
        <v>6.3874057286264856</v>
      </c>
      <c r="I30" s="27">
        <v>3.2256574521282464</v>
      </c>
      <c r="J30" s="36">
        <v>5.8380671295845046</v>
      </c>
      <c r="K30" s="45">
        <v>17</v>
      </c>
      <c r="L30" s="18"/>
    </row>
    <row r="31" spans="1:15">
      <c r="A31" s="16"/>
      <c r="B31" s="11" t="s">
        <v>6</v>
      </c>
      <c r="C31" s="27">
        <v>1.1367273636926798</v>
      </c>
      <c r="D31" s="27">
        <v>1.4044440847542499</v>
      </c>
      <c r="E31" s="27">
        <v>1.7173612509716829</v>
      </c>
      <c r="F31" s="27">
        <v>6.3849573700302571</v>
      </c>
      <c r="G31" s="27">
        <v>6.8908678452262073</v>
      </c>
      <c r="H31" s="27">
        <v>3.1935832303623677</v>
      </c>
      <c r="I31" s="27">
        <v>3.4718165982064142</v>
      </c>
      <c r="J31" s="36">
        <v>4.5940876003933244</v>
      </c>
      <c r="K31" s="45">
        <v>18</v>
      </c>
      <c r="L31" s="18"/>
    </row>
    <row r="32" spans="1:15">
      <c r="A32" s="16"/>
      <c r="B32" s="11" t="s">
        <v>24</v>
      </c>
      <c r="C32" s="27">
        <v>1.2653530087479012</v>
      </c>
      <c r="D32" s="27">
        <v>2.0151127534584043</v>
      </c>
      <c r="E32" s="27">
        <v>1.5036798351545482</v>
      </c>
      <c r="F32" s="27">
        <v>2.8303791981597919</v>
      </c>
      <c r="G32" s="27">
        <v>3.6452030816284724</v>
      </c>
      <c r="H32" s="27">
        <v>3.5982668459584635</v>
      </c>
      <c r="I32" s="27">
        <v>2.397625046519487</v>
      </c>
      <c r="J32" s="36">
        <v>4.5519084959190623</v>
      </c>
      <c r="K32" s="45">
        <v>19</v>
      </c>
      <c r="L32" s="18"/>
    </row>
    <row r="33" spans="1:14">
      <c r="A33" s="16"/>
      <c r="B33" s="11" t="s">
        <v>27</v>
      </c>
      <c r="C33" s="27">
        <v>7.0821185144240655</v>
      </c>
      <c r="D33" s="27">
        <v>3.8516442447660713</v>
      </c>
      <c r="E33" s="27">
        <v>7.3949665989454614</v>
      </c>
      <c r="F33" s="27">
        <v>5.4147472442871027</v>
      </c>
      <c r="G33" s="27">
        <v>3.6673050564660823</v>
      </c>
      <c r="H33" s="27">
        <v>2.2151889903307271</v>
      </c>
      <c r="I33" s="27">
        <v>4.438015923898937</v>
      </c>
      <c r="J33" s="36">
        <v>3.929634346218966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/>
      <c r="G34" s="27">
        <v>3.2526437623037592</v>
      </c>
      <c r="H34" s="27">
        <v>2.8865008266369339</v>
      </c>
      <c r="I34" s="27">
        <v>4.4207278306645081</v>
      </c>
      <c r="J34" s="36">
        <v>3.9193234423306555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8.1432009438901076</v>
      </c>
      <c r="H35" s="27">
        <v>6.058955017887846</v>
      </c>
      <c r="I35" s="27">
        <v>7.1013981820362506</v>
      </c>
      <c r="J35" s="36">
        <v>2.9607788188563839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/>
      <c r="G36" s="27">
        <v>3.1209701758718138</v>
      </c>
      <c r="H36" s="27">
        <v>1.9978722522348262</v>
      </c>
      <c r="I36" s="27">
        <v>2.4498828767034646</v>
      </c>
      <c r="J36" s="36">
        <v>2.9271819137749739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/>
      <c r="G37" s="27">
        <v>4.6811544237522877</v>
      </c>
      <c r="H37" s="27">
        <v>3.3811008292568716</v>
      </c>
      <c r="I37" s="27">
        <v>2.2979445825501732</v>
      </c>
      <c r="J37" s="36">
        <v>1.0536776013012752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6" t="s">
        <v>98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5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5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19.361135842027004</v>
      </c>
      <c r="D13" s="27">
        <v>17.388146561757996</v>
      </c>
      <c r="E13" s="27">
        <v>16.377970828216988</v>
      </c>
      <c r="F13" s="27">
        <v>12.840921924408974</v>
      </c>
      <c r="G13" s="27">
        <v>13.818448760240912</v>
      </c>
      <c r="H13" s="27">
        <v>11.601514317298129</v>
      </c>
      <c r="I13" s="27">
        <v>11.484601713040595</v>
      </c>
      <c r="J13" s="36">
        <v>17.709336462772285</v>
      </c>
      <c r="K13" s="45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14.902649075575258</v>
      </c>
      <c r="H14" s="27">
        <v>16.70110607740132</v>
      </c>
      <c r="I14" s="27">
        <v>15.753563753527381</v>
      </c>
      <c r="J14" s="36">
        <v>16.52342324480114</v>
      </c>
      <c r="K14" s="45">
        <v>2</v>
      </c>
      <c r="L14" s="18"/>
    </row>
    <row r="15" spans="1:15">
      <c r="A15" s="16"/>
      <c r="B15" s="11" t="s">
        <v>11</v>
      </c>
      <c r="C15" s="27">
        <v>18.688110898449654</v>
      </c>
      <c r="D15" s="27">
        <v>11.753349411071598</v>
      </c>
      <c r="E15" s="27">
        <v>16.528726482579092</v>
      </c>
      <c r="F15" s="27">
        <v>10.023765436598774</v>
      </c>
      <c r="G15" s="27">
        <v>10.875246589893607</v>
      </c>
      <c r="H15" s="27">
        <v>12.168512138189557</v>
      </c>
      <c r="I15" s="27">
        <v>15.635993334567672</v>
      </c>
      <c r="J15" s="36">
        <v>15.646211687662543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/>
      <c r="G16" s="27">
        <v>11.71332240744726</v>
      </c>
      <c r="H16" s="27">
        <v>12.951856742124161</v>
      </c>
      <c r="I16" s="27">
        <v>15.078312846902314</v>
      </c>
      <c r="J16" s="36">
        <v>15.482248396696985</v>
      </c>
      <c r="K16" s="45">
        <v>4</v>
      </c>
      <c r="L16" s="18"/>
    </row>
    <row r="17" spans="1:15">
      <c r="A17" s="16"/>
      <c r="B17" s="11" t="s">
        <v>19</v>
      </c>
      <c r="C17" s="27"/>
      <c r="D17" s="27"/>
      <c r="E17" s="27"/>
      <c r="F17" s="27"/>
      <c r="G17" s="27">
        <v>8.7482676450940708</v>
      </c>
      <c r="H17" s="27">
        <v>9.6600917133633057</v>
      </c>
      <c r="I17" s="27">
        <v>9.4196346343832165</v>
      </c>
      <c r="J17" s="36">
        <v>13.197904637035803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/>
      <c r="G18" s="27">
        <v>11.596784389106778</v>
      </c>
      <c r="H18" s="27">
        <v>11.456169056028811</v>
      </c>
      <c r="I18" s="27">
        <v>13.624914678000769</v>
      </c>
      <c r="J18" s="36">
        <v>13.05523819867539</v>
      </c>
      <c r="K18" s="45">
        <v>6</v>
      </c>
      <c r="L18" s="18"/>
    </row>
    <row r="19" spans="1:15">
      <c r="A19" s="16"/>
      <c r="B19" s="11" t="s">
        <v>8</v>
      </c>
      <c r="C19" s="27">
        <v>23.867854786527928</v>
      </c>
      <c r="D19" s="27">
        <v>20.17115360448194</v>
      </c>
      <c r="E19" s="27">
        <v>21.121804349579286</v>
      </c>
      <c r="F19" s="27">
        <v>17.750708284652223</v>
      </c>
      <c r="G19" s="27">
        <v>16.335431353793954</v>
      </c>
      <c r="H19" s="27">
        <v>14.815295124899276</v>
      </c>
      <c r="I19" s="27">
        <v>14.133082263033646</v>
      </c>
      <c r="J19" s="36">
        <v>12.795488476545348</v>
      </c>
      <c r="K19" s="45">
        <v>7</v>
      </c>
      <c r="L19" s="18"/>
    </row>
    <row r="20" spans="1:15">
      <c r="A20" s="16"/>
      <c r="B20" s="11" t="s">
        <v>18</v>
      </c>
      <c r="C20" s="27"/>
      <c r="D20" s="27"/>
      <c r="E20" s="27"/>
      <c r="F20" s="27"/>
      <c r="G20" s="27">
        <v>8.4678776456107627</v>
      </c>
      <c r="H20" s="27">
        <v>8.4377799697745779</v>
      </c>
      <c r="I20" s="27">
        <v>3.6962144577670726</v>
      </c>
      <c r="J20" s="36">
        <v>12.666923551810003</v>
      </c>
      <c r="K20" s="45">
        <v>8</v>
      </c>
      <c r="L20" s="18"/>
    </row>
    <row r="21" spans="1:15">
      <c r="A21" s="16"/>
      <c r="B21" s="11" t="s">
        <v>16</v>
      </c>
      <c r="C21" s="53"/>
      <c r="D21" s="53"/>
      <c r="E21" s="53"/>
      <c r="F21" s="53"/>
      <c r="G21" s="53">
        <v>9.9532157401767414</v>
      </c>
      <c r="H21" s="53">
        <v>9.4692058856847972</v>
      </c>
      <c r="I21" s="53">
        <v>7.3353566404418276</v>
      </c>
      <c r="J21" s="36">
        <v>12.351940687721957</v>
      </c>
      <c r="K21" s="108">
        <v>9</v>
      </c>
      <c r="L21" s="18"/>
    </row>
    <row r="22" spans="1:15">
      <c r="A22" s="16"/>
      <c r="B22" s="12" t="s">
        <v>5</v>
      </c>
      <c r="C22" s="50">
        <v>9.7871381720473369</v>
      </c>
      <c r="D22" s="50">
        <v>8.834039486229706</v>
      </c>
      <c r="E22" s="50">
        <v>8.313134475452971</v>
      </c>
      <c r="F22" s="50">
        <v>5.9753764366298388</v>
      </c>
      <c r="G22" s="50">
        <v>8.3746207248678139</v>
      </c>
      <c r="H22" s="50">
        <v>11.327942099014784</v>
      </c>
      <c r="I22" s="50">
        <v>8.2142704904445019</v>
      </c>
      <c r="J22" s="50">
        <v>12.152009199753731</v>
      </c>
      <c r="K22" s="107">
        <v>10</v>
      </c>
      <c r="L22" s="18"/>
    </row>
    <row r="23" spans="1:15">
      <c r="A23" s="16"/>
      <c r="B23" s="11" t="s">
        <v>26</v>
      </c>
      <c r="C23" s="27">
        <v>15.604482079121764</v>
      </c>
      <c r="D23" s="27">
        <v>14.321987715219764</v>
      </c>
      <c r="E23" s="27">
        <v>11.558382444403449</v>
      </c>
      <c r="F23" s="27">
        <v>11.318523701448999</v>
      </c>
      <c r="G23" s="27">
        <v>11.117640924414147</v>
      </c>
      <c r="H23" s="27">
        <v>8.4494678151058107</v>
      </c>
      <c r="I23" s="27">
        <v>14.345715385372463</v>
      </c>
      <c r="J23" s="36">
        <v>12.05044620960704</v>
      </c>
      <c r="K23" s="45">
        <v>11</v>
      </c>
      <c r="L23" s="18"/>
      <c r="N23" s="23"/>
      <c r="O23" s="34"/>
    </row>
    <row r="24" spans="1:15">
      <c r="A24" s="16"/>
      <c r="B24" s="11" t="s">
        <v>21</v>
      </c>
      <c r="C24" s="53">
        <v>12.049611611623224</v>
      </c>
      <c r="D24" s="53">
        <v>12.832351279360724</v>
      </c>
      <c r="E24" s="53">
        <v>13.790514174575621</v>
      </c>
      <c r="F24" s="53">
        <v>7.0273267837900288</v>
      </c>
      <c r="G24" s="53">
        <v>5.0154716922454945</v>
      </c>
      <c r="H24" s="53">
        <v>5.7463095463153131</v>
      </c>
      <c r="I24" s="53">
        <v>9.1291408498804696</v>
      </c>
      <c r="J24" s="36">
        <v>11.974908113243222</v>
      </c>
      <c r="K24" s="108">
        <v>12</v>
      </c>
      <c r="L24" s="18"/>
      <c r="N24" s="23"/>
      <c r="O24" s="34"/>
    </row>
    <row r="25" spans="1:15">
      <c r="A25" s="16"/>
      <c r="B25" s="11" t="s">
        <v>6</v>
      </c>
      <c r="C25" s="53">
        <v>7.6496177259346583</v>
      </c>
      <c r="D25" s="53">
        <v>6.4898002539187951</v>
      </c>
      <c r="E25" s="53">
        <v>8.4804565292078991</v>
      </c>
      <c r="F25" s="53">
        <v>9.9546764025851768</v>
      </c>
      <c r="G25" s="53">
        <v>8.6629693159321253</v>
      </c>
      <c r="H25" s="53">
        <v>8.2337114608324686</v>
      </c>
      <c r="I25" s="53">
        <v>16.60250758080819</v>
      </c>
      <c r="J25" s="36">
        <v>11.915045964798814</v>
      </c>
      <c r="K25" s="108">
        <v>13</v>
      </c>
      <c r="L25" s="18"/>
    </row>
    <row r="26" spans="1:15">
      <c r="A26" s="16"/>
      <c r="B26" s="11" t="s">
        <v>20</v>
      </c>
      <c r="C26" s="27">
        <v>11.674122348651004</v>
      </c>
      <c r="D26" s="27">
        <v>13.859028163051482</v>
      </c>
      <c r="E26" s="27">
        <v>9.08552810110168</v>
      </c>
      <c r="F26" s="27">
        <v>9.875898081346131</v>
      </c>
      <c r="G26" s="27">
        <v>8.3226377755151812</v>
      </c>
      <c r="H26" s="27">
        <v>11.681362403154978</v>
      </c>
      <c r="I26" s="27">
        <v>11.955343047916642</v>
      </c>
      <c r="J26" s="36">
        <v>11.429126350730986</v>
      </c>
      <c r="K26" s="45">
        <v>14</v>
      </c>
      <c r="L26" s="18"/>
    </row>
    <row r="27" spans="1:15">
      <c r="A27" s="16"/>
      <c r="B27" s="12" t="s">
        <v>28</v>
      </c>
      <c r="C27" s="28">
        <v>11.092878595286763</v>
      </c>
      <c r="D27" s="28">
        <v>11.298311835106185</v>
      </c>
      <c r="E27" s="28">
        <v>11.326730411109837</v>
      </c>
      <c r="F27" s="28">
        <v>8.6186198922879456</v>
      </c>
      <c r="G27" s="28">
        <v>7.9676385968163705</v>
      </c>
      <c r="H27" s="28">
        <v>8.1038958776680605</v>
      </c>
      <c r="I27" s="28">
        <v>9.395440251333671</v>
      </c>
      <c r="J27" s="50">
        <v>10.832433795728647</v>
      </c>
      <c r="K27" s="45" t="s">
        <v>63</v>
      </c>
      <c r="L27" s="18"/>
    </row>
    <row r="28" spans="1:15">
      <c r="A28" s="16"/>
      <c r="B28" s="11" t="s">
        <v>23</v>
      </c>
      <c r="C28" s="27">
        <v>10.709521703553968</v>
      </c>
      <c r="D28" s="27">
        <v>10.395294168625627</v>
      </c>
      <c r="E28" s="27">
        <v>13.988159851131565</v>
      </c>
      <c r="F28" s="27">
        <v>11.143896921412415</v>
      </c>
      <c r="G28" s="27">
        <v>8.9057010921999389</v>
      </c>
      <c r="H28" s="27">
        <v>7.7554648806532995</v>
      </c>
      <c r="I28" s="27">
        <v>9.4281759058107593</v>
      </c>
      <c r="J28" s="36">
        <v>10.741628404155646</v>
      </c>
      <c r="K28" s="45">
        <v>15</v>
      </c>
      <c r="L28" s="18"/>
    </row>
    <row r="29" spans="1:15">
      <c r="A29" s="16"/>
      <c r="B29" s="11" t="s">
        <v>24</v>
      </c>
      <c r="C29" s="27">
        <v>14.151807015993636</v>
      </c>
      <c r="D29" s="27">
        <v>13.739814288421451</v>
      </c>
      <c r="E29" s="27">
        <v>12.167352553674196</v>
      </c>
      <c r="F29" s="27">
        <v>7.8309825855024506</v>
      </c>
      <c r="G29" s="27">
        <v>6.604189677725798</v>
      </c>
      <c r="H29" s="27">
        <v>9.2788286269236515</v>
      </c>
      <c r="I29" s="27">
        <v>8.4386349150671798</v>
      </c>
      <c r="J29" s="36">
        <v>10.584507509916419</v>
      </c>
      <c r="K29" s="45">
        <v>16</v>
      </c>
      <c r="L29" s="18"/>
    </row>
    <row r="30" spans="1:15">
      <c r="A30" s="16"/>
      <c r="B30" s="11" t="s">
        <v>25</v>
      </c>
      <c r="C30" s="27">
        <v>9.2050329879648736</v>
      </c>
      <c r="D30" s="27">
        <v>9.202632832583209</v>
      </c>
      <c r="E30" s="27">
        <v>10.281102133269632</v>
      </c>
      <c r="F30" s="27">
        <v>8.8105448353410214</v>
      </c>
      <c r="G30" s="27">
        <v>7.6390540009918517</v>
      </c>
      <c r="H30" s="27">
        <v>8.5385506532216873</v>
      </c>
      <c r="I30" s="27">
        <v>10.343149761552214</v>
      </c>
      <c r="J30" s="36">
        <v>10.350421364759329</v>
      </c>
      <c r="K30" s="45">
        <v>17</v>
      </c>
      <c r="L30" s="18"/>
    </row>
    <row r="31" spans="1:15">
      <c r="A31" s="16"/>
      <c r="B31" s="11" t="s">
        <v>22</v>
      </c>
      <c r="C31" s="27">
        <v>17.782210401891255</v>
      </c>
      <c r="D31" s="27">
        <v>15.948947896397106</v>
      </c>
      <c r="E31" s="27">
        <v>12.53243886081802</v>
      </c>
      <c r="F31" s="27">
        <v>7.7909049917885973</v>
      </c>
      <c r="G31" s="27">
        <v>9.0215210815752283</v>
      </c>
      <c r="H31" s="27">
        <v>7.7972833290540926</v>
      </c>
      <c r="I31" s="27">
        <v>8.4012909239668776</v>
      </c>
      <c r="J31" s="36">
        <v>9.5027464921860911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/>
      <c r="G32" s="27">
        <v>7.9905542708228614</v>
      </c>
      <c r="H32" s="27">
        <v>6.257476741144111</v>
      </c>
      <c r="I32" s="27">
        <v>9.3017811064258282</v>
      </c>
      <c r="J32" s="36">
        <v>8.8628132417778929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11.36848438440081</v>
      </c>
      <c r="H33" s="27">
        <v>14.673806169006308</v>
      </c>
      <c r="I33" s="27">
        <v>13.777381216312969</v>
      </c>
      <c r="J33" s="36">
        <v>8.7526609586239434</v>
      </c>
      <c r="K33" s="45">
        <v>20</v>
      </c>
      <c r="L33" s="18"/>
    </row>
    <row r="34" spans="1:14">
      <c r="A34" s="16"/>
      <c r="B34" s="11" t="s">
        <v>27</v>
      </c>
      <c r="C34" s="27">
        <v>19.468794886666636</v>
      </c>
      <c r="D34" s="27">
        <v>17.428119306710073</v>
      </c>
      <c r="E34" s="27">
        <v>18.311651597785804</v>
      </c>
      <c r="F34" s="27">
        <v>11.150727334211719</v>
      </c>
      <c r="G34" s="27">
        <v>7.1863299257435553</v>
      </c>
      <c r="H34" s="27">
        <v>4.8248694252852173</v>
      </c>
      <c r="I34" s="27">
        <v>6.3951602705598649</v>
      </c>
      <c r="J34" s="36">
        <v>8.5091218822346129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7.5561113286157555</v>
      </c>
      <c r="H35" s="27">
        <v>3.887526645883904</v>
      </c>
      <c r="I35" s="27">
        <v>4.0283756745285881</v>
      </c>
      <c r="J35" s="36">
        <v>6.2693262125897267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4.0658047028796984</v>
      </c>
      <c r="H36" s="27">
        <v>3.046060978891922</v>
      </c>
      <c r="I36" s="27">
        <v>4.9361262047860848</v>
      </c>
      <c r="J36" s="36">
        <v>4.4983887589354357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5.0443109172222664</v>
      </c>
      <c r="H37" s="27">
        <v>2.4248034596626002</v>
      </c>
      <c r="I37" s="27">
        <v>4.371740283943109</v>
      </c>
      <c r="J37" s="36">
        <v>3.2386961093585702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3" t="s">
        <v>173</v>
      </c>
      <c r="D7" s="193"/>
      <c r="E7" s="193"/>
      <c r="F7" s="193"/>
      <c r="G7" s="193"/>
      <c r="H7" s="193"/>
      <c r="I7" s="193"/>
      <c r="J7" s="18"/>
    </row>
    <row r="8" spans="1:13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94" t="s">
        <v>2</v>
      </c>
      <c r="D10" s="194"/>
      <c r="E10" s="194"/>
      <c r="F10" s="194"/>
      <c r="G10" s="195" t="s">
        <v>112</v>
      </c>
      <c r="H10" s="195"/>
      <c r="I10" s="195" t="s">
        <v>29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111</v>
      </c>
      <c r="H11" s="86" t="s">
        <v>113</v>
      </c>
      <c r="I11" s="195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32</v>
      </c>
      <c r="C13" s="25">
        <v>7047.5943333333335</v>
      </c>
      <c r="D13" s="25">
        <v>7152.3026666666665</v>
      </c>
      <c r="E13" s="25">
        <v>7256.7306666666664</v>
      </c>
      <c r="F13" s="29">
        <v>7360.8063333333339</v>
      </c>
      <c r="G13" s="28">
        <f>IF(OR(OR(F13=0,E13=0),F13=""),"",(F13/E13-1)*100)</f>
        <v>1.4341949763235995</v>
      </c>
      <c r="H13" s="26">
        <f>F13-E13</f>
        <v>104.07566666666753</v>
      </c>
      <c r="I13" s="28">
        <f>IF(F13=0,"",F13/$F$13*100)</f>
        <v>100</v>
      </c>
      <c r="J13" s="18"/>
    </row>
    <row r="14" spans="1:13">
      <c r="A14" s="16"/>
      <c r="B14" s="11" t="s">
        <v>33</v>
      </c>
      <c r="C14" s="25">
        <v>5596.1426666666666</v>
      </c>
      <c r="D14" s="25">
        <v>5707.4476666666669</v>
      </c>
      <c r="E14" s="25">
        <v>5817.1896666666662</v>
      </c>
      <c r="F14" s="29">
        <v>5924.8306666666676</v>
      </c>
      <c r="G14" s="28">
        <f t="shared" ref="G14:G31" si="0">IF(OR(OR(F14=0,E14=0),F14=""),"",(F14/E14-1)*100)</f>
        <v>1.8503952280737979</v>
      </c>
      <c r="H14" s="26">
        <f t="shared" ref="H14:H31" si="1">F14-E14</f>
        <v>107.64100000000144</v>
      </c>
      <c r="I14" s="28">
        <f t="shared" ref="I14:I31" si="2">IF(F14=0,"",F14/$F$13*100)</f>
        <v>80.49159831628954</v>
      </c>
      <c r="J14" s="18"/>
      <c r="L14" s="23"/>
      <c r="M14" s="34"/>
    </row>
    <row r="15" spans="1:13">
      <c r="A15" s="16"/>
      <c r="B15" s="11" t="s">
        <v>34</v>
      </c>
      <c r="C15" s="25">
        <v>3572.3846666666668</v>
      </c>
      <c r="D15" s="25">
        <v>3779.5096666666668</v>
      </c>
      <c r="E15" s="25">
        <v>3870.8083333333338</v>
      </c>
      <c r="F15" s="29">
        <v>4076.3410000000003</v>
      </c>
      <c r="G15" s="28">
        <f t="shared" si="0"/>
        <v>5.3098125499195792</v>
      </c>
      <c r="H15" s="26">
        <f t="shared" si="1"/>
        <v>205.5326666666665</v>
      </c>
      <c r="I15" s="28">
        <f t="shared" si="2"/>
        <v>55.37900082413978</v>
      </c>
      <c r="J15" s="18"/>
      <c r="L15" s="23"/>
      <c r="M15" s="34"/>
    </row>
    <row r="16" spans="1:13">
      <c r="A16" s="16"/>
      <c r="B16" s="11" t="s">
        <v>35</v>
      </c>
      <c r="C16" s="25">
        <v>3198.9943333333335</v>
      </c>
      <c r="D16" s="25">
        <v>3399.15</v>
      </c>
      <c r="E16" s="25">
        <v>3433.3343333333337</v>
      </c>
      <c r="F16" s="29">
        <v>3657.5310000000004</v>
      </c>
      <c r="G16" s="28">
        <f t="shared" si="0"/>
        <v>6.529998098058809</v>
      </c>
      <c r="H16" s="26">
        <f t="shared" si="1"/>
        <v>224.19666666666672</v>
      </c>
      <c r="I16" s="28">
        <f t="shared" si="2"/>
        <v>49.689270908227947</v>
      </c>
      <c r="J16" s="18"/>
    </row>
    <row r="17" spans="1:10">
      <c r="A17" s="16"/>
      <c r="B17" s="11" t="s">
        <v>36</v>
      </c>
      <c r="C17" s="25">
        <v>373.39066666666668</v>
      </c>
      <c r="D17" s="25">
        <v>380.35966666666667</v>
      </c>
      <c r="E17" s="25">
        <v>437.47399999999999</v>
      </c>
      <c r="F17" s="29">
        <v>418.81033333333335</v>
      </c>
      <c r="G17" s="28">
        <f t="shared" si="0"/>
        <v>-4.2662344886019827</v>
      </c>
      <c r="H17" s="26">
        <f t="shared" si="1"/>
        <v>-18.663666666666643</v>
      </c>
      <c r="I17" s="28">
        <f t="shared" si="2"/>
        <v>5.6897344444012221</v>
      </c>
      <c r="J17" s="18"/>
    </row>
    <row r="18" spans="1:10">
      <c r="A18" s="16"/>
      <c r="B18" s="11" t="s">
        <v>64</v>
      </c>
      <c r="C18" s="25">
        <v>351.80700000000002</v>
      </c>
      <c r="D18" s="25">
        <v>358.69566666666668</v>
      </c>
      <c r="E18" s="25">
        <v>418.89133333333331</v>
      </c>
      <c r="F18" s="29">
        <v>390.88066666666668</v>
      </c>
      <c r="G18" s="28">
        <f t="shared" si="0"/>
        <v>-6.6868575302743487</v>
      </c>
      <c r="H18" s="26">
        <f t="shared" si="1"/>
        <v>-28.010666666666623</v>
      </c>
      <c r="I18" s="28">
        <f t="shared" si="2"/>
        <v>5.3102968474604157</v>
      </c>
      <c r="J18" s="18"/>
    </row>
    <row r="19" spans="1:10">
      <c r="A19" s="16"/>
      <c r="B19" s="11" t="s">
        <v>65</v>
      </c>
      <c r="C19" s="25">
        <v>21.582999999999998</v>
      </c>
      <c r="D19" s="25">
        <v>21.663666666666668</v>
      </c>
      <c r="E19" s="25">
        <v>18.582666666666668</v>
      </c>
      <c r="F19" s="29">
        <v>27.929333333333332</v>
      </c>
      <c r="G19" s="28">
        <f t="shared" si="0"/>
        <v>50.297768529812714</v>
      </c>
      <c r="H19" s="26">
        <f t="shared" si="1"/>
        <v>9.346666666666664</v>
      </c>
      <c r="I19" s="28">
        <f t="shared" si="2"/>
        <v>0.37943306845142277</v>
      </c>
      <c r="J19" s="18"/>
    </row>
    <row r="20" spans="1:10">
      <c r="A20" s="16"/>
      <c r="B20" s="11" t="s">
        <v>37</v>
      </c>
      <c r="C20" s="25">
        <v>2023.758</v>
      </c>
      <c r="D20" s="25">
        <v>1927.9380000000001</v>
      </c>
      <c r="E20" s="25">
        <v>1946.3813333333335</v>
      </c>
      <c r="F20" s="29">
        <v>1848.4896666666666</v>
      </c>
      <c r="G20" s="28">
        <f t="shared" si="0"/>
        <v>-5.0294186956170384</v>
      </c>
      <c r="H20" s="26">
        <f t="shared" si="1"/>
        <v>-97.891666666666879</v>
      </c>
      <c r="I20" s="28">
        <f t="shared" si="2"/>
        <v>25.112597492149746</v>
      </c>
      <c r="J20" s="18"/>
    </row>
    <row r="21" spans="1:10">
      <c r="A21" s="16"/>
      <c r="B21" s="11" t="s">
        <v>123</v>
      </c>
      <c r="C21" s="25">
        <v>829.82100000000003</v>
      </c>
      <c r="D21" s="25">
        <v>844.4086666666667</v>
      </c>
      <c r="E21" s="25">
        <v>877.37099999999998</v>
      </c>
      <c r="F21" s="29">
        <v>844.16633333333345</v>
      </c>
      <c r="G21" s="28">
        <f t="shared" ref="G21:G23" si="3">IF(OR(OR(F21=0,E21=0),F21=""),"",(F21/E21-1)*100)</f>
        <v>-3.7845639605898262</v>
      </c>
      <c r="H21" s="26">
        <f t="shared" ref="H21:H23" si="4">F21-E21</f>
        <v>-33.204666666666526</v>
      </c>
      <c r="I21" s="28">
        <f t="shared" ref="I21:I23" si="5">IF(F21=0,"",F21/$F$13*100)</f>
        <v>11.468394834823124</v>
      </c>
      <c r="J21" s="18"/>
    </row>
    <row r="22" spans="1:10">
      <c r="A22" s="16"/>
      <c r="B22" s="11" t="s">
        <v>124</v>
      </c>
      <c r="C22" s="25">
        <v>836.83166666666659</v>
      </c>
      <c r="D22" s="25">
        <v>823.32433333333336</v>
      </c>
      <c r="E22" s="25">
        <v>793.99199999999985</v>
      </c>
      <c r="F22" s="29">
        <v>682.36466666666672</v>
      </c>
      <c r="G22" s="28">
        <f t="shared" si="3"/>
        <v>-14.058999754825386</v>
      </c>
      <c r="H22" s="26">
        <f t="shared" si="4"/>
        <v>-111.62733333333313</v>
      </c>
      <c r="I22" s="28">
        <f t="shared" si="5"/>
        <v>9.2702434457022136</v>
      </c>
      <c r="J22" s="18"/>
    </row>
    <row r="23" spans="1:10">
      <c r="A23" s="16"/>
      <c r="B23" s="11" t="s">
        <v>125</v>
      </c>
      <c r="C23" s="25">
        <v>357.10599999999999</v>
      </c>
      <c r="D23" s="25">
        <v>260.2046666666667</v>
      </c>
      <c r="E23" s="25">
        <v>275.01800000000003</v>
      </c>
      <c r="F23" s="29">
        <v>321.95866666666666</v>
      </c>
      <c r="G23" s="28">
        <f t="shared" si="3"/>
        <v>17.06821614100409</v>
      </c>
      <c r="H23" s="26">
        <f t="shared" si="4"/>
        <v>46.94066666666663</v>
      </c>
      <c r="I23" s="28">
        <f t="shared" si="5"/>
        <v>4.373959211624415</v>
      </c>
      <c r="J23" s="18"/>
    </row>
    <row r="24" spans="1:10">
      <c r="A24" s="16"/>
      <c r="B24" s="11" t="s">
        <v>61</v>
      </c>
      <c r="C24" s="25">
        <v>1122.7863333333332</v>
      </c>
      <c r="D24" s="25">
        <v>1131.9096666666667</v>
      </c>
      <c r="E24" s="25">
        <v>893.149</v>
      </c>
      <c r="F24" s="29">
        <v>1388.046</v>
      </c>
      <c r="G24" s="28">
        <f t="shared" si="0"/>
        <v>55.410351464313344</v>
      </c>
      <c r="H24" s="26">
        <f t="shared" si="1"/>
        <v>494.89700000000005</v>
      </c>
      <c r="I24" s="28">
        <f t="shared" si="2"/>
        <v>18.857254723769167</v>
      </c>
      <c r="J24" s="18"/>
    </row>
    <row r="25" spans="1:10">
      <c r="A25" s="16"/>
      <c r="B25" s="11" t="s">
        <v>38</v>
      </c>
      <c r="C25" s="25">
        <v>306.56666666666666</v>
      </c>
      <c r="D25" s="25">
        <v>303.4496666666667</v>
      </c>
      <c r="E25" s="25">
        <v>244.429</v>
      </c>
      <c r="F25" s="29">
        <v>550.6966666666666</v>
      </c>
      <c r="G25" s="28">
        <f t="shared" si="0"/>
        <v>125.29923481529059</v>
      </c>
      <c r="H25" s="26">
        <f t="shared" si="1"/>
        <v>306.26766666666663</v>
      </c>
      <c r="I25" s="28">
        <f t="shared" si="2"/>
        <v>7.4814720253247602</v>
      </c>
      <c r="J25" s="18"/>
    </row>
    <row r="26" spans="1:10">
      <c r="A26" s="16"/>
      <c r="B26" s="11" t="s">
        <v>47</v>
      </c>
      <c r="C26" s="25">
        <v>803.61633333333339</v>
      </c>
      <c r="D26" s="25">
        <v>812.09799999999996</v>
      </c>
      <c r="E26" s="25">
        <v>601.54833333333329</v>
      </c>
      <c r="F26" s="29">
        <v>858.98199999999997</v>
      </c>
      <c r="G26" s="28">
        <f t="shared" si="0"/>
        <v>42.795175782494631</v>
      </c>
      <c r="H26" s="26">
        <f t="shared" si="1"/>
        <v>257.43366666666668</v>
      </c>
      <c r="I26" s="28">
        <f t="shared" si="2"/>
        <v>11.669672602444505</v>
      </c>
      <c r="J26" s="18"/>
    </row>
    <row r="27" spans="1:10">
      <c r="A27" s="16"/>
      <c r="B27" s="11" t="s">
        <v>39</v>
      </c>
      <c r="C27" s="25">
        <v>958.63733333333323</v>
      </c>
      <c r="D27" s="25">
        <v>990.91533333333336</v>
      </c>
      <c r="E27" s="25">
        <v>763.01499999999999</v>
      </c>
      <c r="F27" s="29">
        <v>1129.6576666666667</v>
      </c>
      <c r="G27" s="28">
        <f t="shared" si="0"/>
        <v>48.051829474737296</v>
      </c>
      <c r="H27" s="26">
        <f t="shared" si="1"/>
        <v>366.64266666666674</v>
      </c>
      <c r="I27" s="28">
        <f t="shared" si="2"/>
        <v>15.346928250931205</v>
      </c>
      <c r="J27" s="18"/>
    </row>
    <row r="28" spans="1:10">
      <c r="A28" s="16"/>
      <c r="B28" s="11" t="s">
        <v>62</v>
      </c>
      <c r="C28" s="25">
        <v>348.30866666666662</v>
      </c>
      <c r="D28" s="25">
        <v>503.2906666666666</v>
      </c>
      <c r="E28" s="25">
        <v>397.67</v>
      </c>
      <c r="F28" s="29">
        <v>622.73300000000006</v>
      </c>
      <c r="G28" s="28">
        <f t="shared" si="0"/>
        <v>56.595418311665455</v>
      </c>
      <c r="H28" s="26">
        <f t="shared" si="1"/>
        <v>225.06300000000005</v>
      </c>
      <c r="I28" s="28">
        <f t="shared" si="2"/>
        <v>8.4601193374693242</v>
      </c>
      <c r="J28" s="18"/>
    </row>
    <row r="29" spans="1:10">
      <c r="A29" s="16"/>
      <c r="B29" s="11" t="s">
        <v>38</v>
      </c>
      <c r="C29" s="25">
        <v>104.56066666666668</v>
      </c>
      <c r="D29" s="25">
        <v>139.77700000000002</v>
      </c>
      <c r="E29" s="25">
        <v>132.71833333333333</v>
      </c>
      <c r="F29" s="29">
        <v>273.33300000000003</v>
      </c>
      <c r="G29" s="28">
        <f t="shared" si="0"/>
        <v>105.94969295877235</v>
      </c>
      <c r="H29" s="26">
        <f t="shared" si="1"/>
        <v>140.61466666666669</v>
      </c>
      <c r="I29" s="28">
        <f t="shared" si="2"/>
        <v>3.7133567658506976</v>
      </c>
      <c r="J29" s="18"/>
    </row>
    <row r="30" spans="1:10">
      <c r="A30" s="16"/>
      <c r="B30" s="11" t="s">
        <v>47</v>
      </c>
      <c r="C30" s="25">
        <v>268.22900000000004</v>
      </c>
      <c r="D30" s="25">
        <v>362.87</v>
      </c>
      <c r="E30" s="25">
        <v>259.79599999999999</v>
      </c>
      <c r="F30" s="29">
        <v>392.39733333333334</v>
      </c>
      <c r="G30" s="28">
        <f t="shared" si="0"/>
        <v>51.040560029151074</v>
      </c>
      <c r="H30" s="26">
        <f t="shared" si="1"/>
        <v>132.60133333333334</v>
      </c>
      <c r="I30" s="28">
        <f t="shared" si="2"/>
        <v>5.3309014741546203</v>
      </c>
      <c r="J30" s="18"/>
    </row>
    <row r="31" spans="1:10">
      <c r="A31" s="16"/>
      <c r="B31" s="11" t="s">
        <v>39</v>
      </c>
      <c r="C31" s="25">
        <v>299.17366666666663</v>
      </c>
      <c r="D31" s="25">
        <v>428.14066666666668</v>
      </c>
      <c r="E31" s="25">
        <v>317.95866666666666</v>
      </c>
      <c r="F31" s="29">
        <v>495.35733333333332</v>
      </c>
      <c r="G31" s="28">
        <f t="shared" si="0"/>
        <v>55.792996154636441</v>
      </c>
      <c r="H31" s="26">
        <f t="shared" si="1"/>
        <v>177.39866666666666</v>
      </c>
      <c r="I31" s="28">
        <f t="shared" si="2"/>
        <v>6.7296612748811615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118</v>
      </c>
      <c r="F49" s="34">
        <f>F15</f>
        <v>4076.3410000000003</v>
      </c>
    </row>
    <row r="50" spans="5:6">
      <c r="E50" s="23" t="s">
        <v>55</v>
      </c>
      <c r="F50" s="34">
        <f>F14-F15</f>
        <v>1848.4896666666673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32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56"/>
      <c r="D9" s="156"/>
      <c r="E9" s="156"/>
      <c r="F9" s="156"/>
      <c r="G9" s="156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56">
        <v>2006</v>
      </c>
      <c r="D11" s="156">
        <v>2007</v>
      </c>
      <c r="E11" s="156">
        <v>2008</v>
      </c>
      <c r="F11" s="156">
        <v>2009</v>
      </c>
      <c r="G11" s="156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>
      <c r="A13" s="16"/>
      <c r="B13" s="12" t="s">
        <v>28</v>
      </c>
      <c r="C13" s="26">
        <v>42248.457333333332</v>
      </c>
      <c r="D13" s="26">
        <v>42751.892666666674</v>
      </c>
      <c r="E13" s="26">
        <v>43258.615666666672</v>
      </c>
      <c r="F13" s="26">
        <v>43768.383333333331</v>
      </c>
      <c r="G13" s="26">
        <v>44281.23066666667</v>
      </c>
      <c r="H13" s="28">
        <f t="shared" ref="H13:H38" si="0">IF(OR(OR(G13=0,F13=0),G13=""),"",(G13/F13-1)*100)</f>
        <v>1.1717301263507229</v>
      </c>
      <c r="I13" s="27">
        <f>IF(OR(OR(G13=0,F13=0),F13=""),"",(F13/E13-1)*100)</f>
        <v>1.1784188162532017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23320.519333333326</v>
      </c>
      <c r="D14" s="25">
        <f>D13-SUM(D15:D38)</f>
        <v>21208.627333333341</v>
      </c>
      <c r="E14" s="25">
        <f>E13-SUM(E15:E38)</f>
        <v>21404.949333333341</v>
      </c>
      <c r="F14" s="25">
        <f>F13-SUM(F15:F38)</f>
        <v>21605.150666666665</v>
      </c>
      <c r="G14" s="26">
        <f>G13-SUM(G15:G38)</f>
        <v>21811.583333333328</v>
      </c>
      <c r="H14" s="28">
        <f t="shared" si="0"/>
        <v>0.95547894968006641</v>
      </c>
      <c r="I14" s="27">
        <f>IF(OR(OR(G14=0,F14=0),F14=""),"",(F14/E14-1)*100)</f>
        <v>0.93530393469118955</v>
      </c>
      <c r="J14" s="28">
        <f t="shared" ref="J14:J38" si="2">IF(G14=0,"",G14/$G$13*100)</f>
        <v>49.256949287437735</v>
      </c>
      <c r="K14" s="27">
        <f>IF(F14=0,"",F14/$F$13*100)</f>
        <v>49.362459888283126</v>
      </c>
      <c r="L14" s="18"/>
    </row>
    <row r="15" spans="1:15">
      <c r="A15" s="16"/>
      <c r="B15" s="12" t="s">
        <v>5</v>
      </c>
      <c r="C15" s="29">
        <v>6942.6603333333333</v>
      </c>
      <c r="D15" s="29">
        <v>7047.5943333333335</v>
      </c>
      <c r="E15" s="29">
        <v>7152.3026666666665</v>
      </c>
      <c r="F15" s="29">
        <v>7256.7306666666664</v>
      </c>
      <c r="G15" s="109">
        <v>7360.8063333333339</v>
      </c>
      <c r="H15" s="50">
        <f>IF(OR(OR(G15=0,F15=0),G15=""),"",(G15/F15-1)*100)</f>
        <v>1.4341949763235995</v>
      </c>
      <c r="I15" s="36">
        <f t="shared" ref="I15:I38" si="3">IF(OR(OR(G15=0,F15=0),F15=""),"",(F15/E15-1)*100)</f>
        <v>1.4600612539327651</v>
      </c>
      <c r="J15" s="50">
        <f t="shared" si="2"/>
        <v>16.622858539643719</v>
      </c>
      <c r="K15" s="36">
        <f t="shared" si="1"/>
        <v>16.579846258886267</v>
      </c>
      <c r="L15" s="18"/>
      <c r="N15" s="23" t="s">
        <v>5</v>
      </c>
      <c r="O15" s="34">
        <f>J15</f>
        <v>16.622858539643719</v>
      </c>
    </row>
    <row r="16" spans="1:15">
      <c r="A16" s="16"/>
      <c r="B16" s="11" t="s">
        <v>25</v>
      </c>
      <c r="C16" s="55">
        <v>3178.8356666666673</v>
      </c>
      <c r="D16" s="55">
        <v>3226.766333333333</v>
      </c>
      <c r="E16" s="55">
        <v>3274.471</v>
      </c>
      <c r="F16" s="55">
        <v>3322.1633333333334</v>
      </c>
      <c r="G16" s="56">
        <v>3370.2489999999998</v>
      </c>
      <c r="H16" s="28">
        <f t="shared" si="0"/>
        <v>1.4474203054435364</v>
      </c>
      <c r="I16" s="27">
        <f t="shared" si="3"/>
        <v>1.4564897149290212</v>
      </c>
      <c r="J16" s="28">
        <f t="shared" si="2"/>
        <v>7.6110102390108212</v>
      </c>
      <c r="K16" s="27">
        <f t="shared" si="1"/>
        <v>7.5903268074405315</v>
      </c>
      <c r="L16" s="18"/>
      <c r="N16" s="23" t="s">
        <v>40</v>
      </c>
      <c r="O16" s="34">
        <f>100-O15</f>
        <v>83.377141460356285</v>
      </c>
    </row>
    <row r="17" spans="1:12">
      <c r="A17" s="16"/>
      <c r="B17" s="11" t="s">
        <v>26</v>
      </c>
      <c r="C17" s="25">
        <v>2194.6063333333332</v>
      </c>
      <c r="D17" s="25">
        <v>2221.5403333333338</v>
      </c>
      <c r="E17" s="25">
        <v>2248.5390000000002</v>
      </c>
      <c r="F17" s="25">
        <v>2275.5859999999998</v>
      </c>
      <c r="G17" s="26">
        <v>2302.7260000000001</v>
      </c>
      <c r="H17" s="28">
        <f t="shared" si="0"/>
        <v>1.1926598247660403</v>
      </c>
      <c r="I17" s="27">
        <f t="shared" si="3"/>
        <v>1.2028699524446518</v>
      </c>
      <c r="J17" s="28">
        <f t="shared" si="2"/>
        <v>5.200230357945788</v>
      </c>
      <c r="K17" s="27">
        <f t="shared" si="1"/>
        <v>5.1991547932430677</v>
      </c>
      <c r="L17" s="18"/>
    </row>
    <row r="18" spans="1:12">
      <c r="A18" s="16"/>
      <c r="B18" s="11" t="s">
        <v>27</v>
      </c>
      <c r="C18" s="25">
        <v>1628.9589999999998</v>
      </c>
      <c r="D18" s="25">
        <v>1651.8486666666668</v>
      </c>
      <c r="E18" s="25">
        <v>1674.6683333333333</v>
      </c>
      <c r="F18" s="25">
        <v>1697.4393333333335</v>
      </c>
      <c r="G18" s="26">
        <v>1720.1539999999998</v>
      </c>
      <c r="H18" s="28">
        <f t="shared" si="0"/>
        <v>1.3381725178985171</v>
      </c>
      <c r="I18" s="27">
        <f t="shared" si="3"/>
        <v>1.3597319270183927</v>
      </c>
      <c r="J18" s="28">
        <f t="shared" si="2"/>
        <v>3.8846119994918529</v>
      </c>
      <c r="K18" s="27">
        <f t="shared" si="1"/>
        <v>3.8782317372928636</v>
      </c>
      <c r="L18" s="18"/>
    </row>
    <row r="19" spans="1:12">
      <c r="A19" s="16"/>
      <c r="B19" s="11" t="s">
        <v>21</v>
      </c>
      <c r="C19" s="25">
        <v>975.59366666666665</v>
      </c>
      <c r="D19" s="25">
        <v>985.75633333333337</v>
      </c>
      <c r="E19" s="25">
        <v>995.79766666666671</v>
      </c>
      <c r="F19" s="25">
        <v>1005.5876666666667</v>
      </c>
      <c r="G19" s="26">
        <v>1015.2816666666666</v>
      </c>
      <c r="H19" s="28">
        <f t="shared" si="0"/>
        <v>0.96401341437826193</v>
      </c>
      <c r="I19" s="27">
        <f t="shared" si="3"/>
        <v>0.98313144604675884</v>
      </c>
      <c r="J19" s="28">
        <f t="shared" si="2"/>
        <v>2.2928036357194888</v>
      </c>
      <c r="K19" s="27">
        <f t="shared" si="1"/>
        <v>2.297520698921558</v>
      </c>
      <c r="L19" s="18"/>
    </row>
    <row r="20" spans="1:12">
      <c r="A20" s="16"/>
      <c r="B20" s="11" t="s">
        <v>6</v>
      </c>
      <c r="C20" s="25">
        <v>854.6636666666667</v>
      </c>
      <c r="D20" s="25">
        <v>866.19233333333341</v>
      </c>
      <c r="E20" s="25">
        <v>877.78966666666656</v>
      </c>
      <c r="F20" s="25">
        <v>889.47400000000005</v>
      </c>
      <c r="G20" s="26">
        <v>901.11200000000008</v>
      </c>
      <c r="H20" s="28">
        <f t="shared" si="0"/>
        <v>1.308413736657843</v>
      </c>
      <c r="I20" s="27">
        <f t="shared" si="3"/>
        <v>1.3311085533398659</v>
      </c>
      <c r="J20" s="28">
        <f t="shared" si="2"/>
        <v>2.0349750592598705</v>
      </c>
      <c r="K20" s="27">
        <f t="shared" si="1"/>
        <v>2.0322295050879577</v>
      </c>
      <c r="L20" s="18"/>
    </row>
    <row r="21" spans="1:12">
      <c r="A21" s="16"/>
      <c r="B21" s="11" t="s">
        <v>22</v>
      </c>
      <c r="C21" s="25">
        <v>728.87833333333344</v>
      </c>
      <c r="D21" s="25">
        <v>737.76133333333337</v>
      </c>
      <c r="E21" s="25">
        <v>746.66533333333336</v>
      </c>
      <c r="F21" s="25">
        <v>755.61366666666663</v>
      </c>
      <c r="G21" s="26">
        <v>764.68833333333339</v>
      </c>
      <c r="H21" s="28">
        <f t="shared" si="0"/>
        <v>1.2009664550800103</v>
      </c>
      <c r="I21" s="27">
        <f t="shared" si="3"/>
        <v>1.1984396400707809</v>
      </c>
      <c r="J21" s="28">
        <f t="shared" si="2"/>
        <v>1.7268904269839174</v>
      </c>
      <c r="K21" s="27">
        <f t="shared" si="1"/>
        <v>1.7263915390980475</v>
      </c>
      <c r="L21" s="18"/>
    </row>
    <row r="22" spans="1:12">
      <c r="A22" s="16"/>
      <c r="B22" s="11" t="s">
        <v>24</v>
      </c>
      <c r="C22" s="25">
        <v>577.07800000000009</v>
      </c>
      <c r="D22" s="25">
        <v>581.76566666666668</v>
      </c>
      <c r="E22" s="25">
        <v>586.38</v>
      </c>
      <c r="F22" s="25">
        <v>590.92966666666666</v>
      </c>
      <c r="G22" s="26">
        <v>595.54233333333332</v>
      </c>
      <c r="H22" s="28">
        <f t="shared" si="0"/>
        <v>0.78057794808068515</v>
      </c>
      <c r="I22" s="27">
        <f t="shared" si="3"/>
        <v>0.77589049194493054</v>
      </c>
      <c r="J22" s="28">
        <f t="shared" si="2"/>
        <v>1.3449091734065926</v>
      </c>
      <c r="K22" s="27">
        <f t="shared" si="1"/>
        <v>1.3501290695757173</v>
      </c>
      <c r="L22" s="18"/>
    </row>
    <row r="23" spans="1:12">
      <c r="A23" s="16"/>
      <c r="B23" s="11" t="s">
        <v>8</v>
      </c>
      <c r="C23" s="25">
        <v>475.02033333333333</v>
      </c>
      <c r="D23" s="25">
        <v>480.69433333333336</v>
      </c>
      <c r="E23" s="25">
        <v>486.25966666666665</v>
      </c>
      <c r="F23" s="25">
        <v>491.75466666666671</v>
      </c>
      <c r="G23" s="26">
        <v>497.21633333333335</v>
      </c>
      <c r="H23" s="28">
        <f t="shared" si="0"/>
        <v>1.1106486703396756</v>
      </c>
      <c r="I23" s="27">
        <f t="shared" si="3"/>
        <v>1.1300546552973634</v>
      </c>
      <c r="J23" s="28">
        <f t="shared" si="2"/>
        <v>1.1228602408912274</v>
      </c>
      <c r="K23" s="27">
        <f t="shared" si="1"/>
        <v>1.123538566461407</v>
      </c>
      <c r="L23" s="18"/>
    </row>
    <row r="24" spans="1:12">
      <c r="A24" s="16"/>
      <c r="B24" s="11" t="s">
        <v>17</v>
      </c>
      <c r="C24" s="25"/>
      <c r="D24" s="25">
        <v>402.39733333333334</v>
      </c>
      <c r="E24" s="25">
        <v>410.48600000000005</v>
      </c>
      <c r="F24" s="25">
        <v>418.52066666666661</v>
      </c>
      <c r="G24" s="26">
        <v>426.61433333333326</v>
      </c>
      <c r="H24" s="28">
        <f t="shared" si="0"/>
        <v>1.9338750296679752</v>
      </c>
      <c r="I24" s="27">
        <f t="shared" si="3"/>
        <v>1.9573546154233235</v>
      </c>
      <c r="J24" s="28">
        <f t="shared" si="2"/>
        <v>0.96342022773651881</v>
      </c>
      <c r="K24" s="27">
        <f t="shared" si="1"/>
        <v>0.95621687344327311</v>
      </c>
      <c r="L24" s="18"/>
    </row>
    <row r="25" spans="1:12">
      <c r="A25" s="16"/>
      <c r="B25" s="11" t="s">
        <v>20</v>
      </c>
      <c r="C25" s="25">
        <v>367.88166666666666</v>
      </c>
      <c r="D25" s="25">
        <v>378.13533333333334</v>
      </c>
      <c r="E25" s="25">
        <v>388.44033333333329</v>
      </c>
      <c r="F25" s="25">
        <v>398.86600000000004</v>
      </c>
      <c r="G25" s="26">
        <v>409.31099999999998</v>
      </c>
      <c r="H25" s="28">
        <f t="shared" si="0"/>
        <v>2.6186739406216519</v>
      </c>
      <c r="I25" s="27">
        <f t="shared" si="3"/>
        <v>2.6839814952275276</v>
      </c>
      <c r="J25" s="28">
        <f t="shared" si="2"/>
        <v>0.92434422855396081</v>
      </c>
      <c r="K25" s="27">
        <f t="shared" si="1"/>
        <v>0.91131079017083505</v>
      </c>
      <c r="L25" s="18"/>
    </row>
    <row r="26" spans="1:12">
      <c r="A26" s="16"/>
      <c r="B26" s="11" t="s">
        <v>23</v>
      </c>
      <c r="C26" s="25">
        <v>392.97066666666666</v>
      </c>
      <c r="D26" s="25">
        <v>395.589</v>
      </c>
      <c r="E26" s="25">
        <v>398.21899999999999</v>
      </c>
      <c r="F26" s="25">
        <v>400.76833333333326</v>
      </c>
      <c r="G26" s="26">
        <v>403.19733333333335</v>
      </c>
      <c r="H26" s="28">
        <f t="shared" si="0"/>
        <v>0.60608581017298491</v>
      </c>
      <c r="I26" s="27">
        <f t="shared" si="3"/>
        <v>0.64018375148682249</v>
      </c>
      <c r="J26" s="28">
        <f t="shared" si="2"/>
        <v>0.91053777698379534</v>
      </c>
      <c r="K26" s="27">
        <f t="shared" si="1"/>
        <v>0.91565715434619266</v>
      </c>
      <c r="L26" s="18"/>
    </row>
    <row r="27" spans="1:12">
      <c r="A27" s="16"/>
      <c r="B27" s="11" t="s">
        <v>19</v>
      </c>
      <c r="C27" s="25"/>
      <c r="D27" s="25">
        <v>320.26666666666665</v>
      </c>
      <c r="E27" s="25">
        <v>330.12466666666666</v>
      </c>
      <c r="F27" s="25">
        <v>339.80900000000003</v>
      </c>
      <c r="G27" s="26">
        <v>346.49633333333333</v>
      </c>
      <c r="H27" s="28">
        <f t="shared" si="0"/>
        <v>1.9679682802201448</v>
      </c>
      <c r="I27" s="27">
        <f t="shared" si="3"/>
        <v>2.9335382390894837</v>
      </c>
      <c r="J27" s="28">
        <f t="shared" si="2"/>
        <v>0.78249029694236438</v>
      </c>
      <c r="K27" s="27">
        <f t="shared" si="1"/>
        <v>0.77638005820792266</v>
      </c>
      <c r="L27" s="18"/>
    </row>
    <row r="28" spans="1:12">
      <c r="A28" s="16"/>
      <c r="B28" s="11" t="s">
        <v>11</v>
      </c>
      <c r="C28" s="25">
        <v>318.22599999999994</v>
      </c>
      <c r="D28" s="25">
        <v>323.43733333333336</v>
      </c>
      <c r="E28" s="25">
        <v>328.57933333333335</v>
      </c>
      <c r="F28" s="25">
        <v>333.78133333333335</v>
      </c>
      <c r="G28" s="26">
        <v>339.14566666666661</v>
      </c>
      <c r="H28" s="28">
        <f t="shared" si="0"/>
        <v>1.6071400038348171</v>
      </c>
      <c r="I28" s="27">
        <f t="shared" si="3"/>
        <v>1.5831793032225594</v>
      </c>
      <c r="J28" s="28">
        <f t="shared" si="2"/>
        <v>0.76589033674252271</v>
      </c>
      <c r="K28" s="27">
        <f t="shared" si="1"/>
        <v>0.76260832115115063</v>
      </c>
      <c r="L28" s="18"/>
    </row>
    <row r="29" spans="1:12">
      <c r="A29" s="16"/>
      <c r="B29" s="11" t="s">
        <v>9</v>
      </c>
      <c r="C29" s="25">
        <v>292.56433333333331</v>
      </c>
      <c r="D29" s="25">
        <v>297.95033333333333</v>
      </c>
      <c r="E29" s="25">
        <v>303.37133333333333</v>
      </c>
      <c r="F29" s="25">
        <v>308.82033333333334</v>
      </c>
      <c r="G29" s="26">
        <v>314.31099999999998</v>
      </c>
      <c r="H29" s="28">
        <f t="shared" si="0"/>
        <v>1.7779485590866617</v>
      </c>
      <c r="I29" s="27">
        <f t="shared" si="3"/>
        <v>1.7961486143494243</v>
      </c>
      <c r="J29" s="28">
        <f t="shared" si="2"/>
        <v>0.70980637906389998</v>
      </c>
      <c r="K29" s="27">
        <f t="shared" si="1"/>
        <v>0.70557857022363557</v>
      </c>
      <c r="L29" s="18"/>
    </row>
    <row r="30" spans="1:12">
      <c r="A30" s="16"/>
      <c r="B30" s="11" t="s">
        <v>10</v>
      </c>
      <c r="C30" s="25"/>
      <c r="D30" s="25">
        <v>302.36</v>
      </c>
      <c r="E30" s="25">
        <v>305.15133333333335</v>
      </c>
      <c r="F30" s="25">
        <v>307.85599999999999</v>
      </c>
      <c r="G30" s="26">
        <v>310.79666666666668</v>
      </c>
      <c r="H30" s="28">
        <f t="shared" si="0"/>
        <v>0.95520849574692868</v>
      </c>
      <c r="I30" s="27">
        <f t="shared" si="3"/>
        <v>0.88633617855182756</v>
      </c>
      <c r="J30" s="28">
        <f t="shared" si="2"/>
        <v>0.70186998416153623</v>
      </c>
      <c r="K30" s="27">
        <f t="shared" si="1"/>
        <v>0.70337530553828242</v>
      </c>
      <c r="L30" s="18"/>
    </row>
    <row r="31" spans="1:12">
      <c r="A31" s="16"/>
      <c r="B31" s="11" t="s">
        <v>4</v>
      </c>
      <c r="C31" s="25"/>
      <c r="D31" s="25">
        <v>276.51233333333334</v>
      </c>
      <c r="E31" s="25">
        <v>278.10666666666663</v>
      </c>
      <c r="F31" s="25">
        <v>279.69566666666668</v>
      </c>
      <c r="G31" s="26">
        <v>281.23833333333329</v>
      </c>
      <c r="H31" s="28">
        <f t="shared" si="0"/>
        <v>0.55155186530120304</v>
      </c>
      <c r="I31" s="27">
        <f t="shared" si="3"/>
        <v>0.5713635056093791</v>
      </c>
      <c r="J31" s="28">
        <f t="shared" si="2"/>
        <v>0.63511860239476015</v>
      </c>
      <c r="K31" s="27">
        <f t="shared" si="1"/>
        <v>0.63903586416831337</v>
      </c>
      <c r="L31" s="18"/>
    </row>
    <row r="32" spans="1:12">
      <c r="A32" s="16"/>
      <c r="B32" s="11" t="s">
        <v>16</v>
      </c>
      <c r="C32" s="25"/>
      <c r="D32" s="25">
        <v>227.82833333333335</v>
      </c>
      <c r="E32" s="25">
        <v>231.57499999999999</v>
      </c>
      <c r="F32" s="25">
        <v>235.35433333333333</v>
      </c>
      <c r="G32" s="26">
        <v>239.06333333333336</v>
      </c>
      <c r="H32" s="28">
        <f t="shared" si="0"/>
        <v>1.575921695372795</v>
      </c>
      <c r="I32" s="27">
        <f t="shared" si="3"/>
        <v>1.6320126668825763</v>
      </c>
      <c r="J32" s="28">
        <f t="shared" si="2"/>
        <v>0.5398750886869359</v>
      </c>
      <c r="K32" s="27">
        <f t="shared" si="1"/>
        <v>0.537726814218635</v>
      </c>
      <c r="L32" s="18"/>
    </row>
    <row r="33" spans="1:14">
      <c r="A33" s="16"/>
      <c r="B33" s="11" t="s">
        <v>12</v>
      </c>
      <c r="C33" s="25"/>
      <c r="D33" s="25">
        <v>231.67333333333332</v>
      </c>
      <c r="E33" s="25">
        <v>233.86866666666666</v>
      </c>
      <c r="F33" s="25">
        <v>236.00166666666667</v>
      </c>
      <c r="G33" s="26">
        <v>237.203</v>
      </c>
      <c r="H33" s="28">
        <f t="shared" si="0"/>
        <v>0.50903595313591676</v>
      </c>
      <c r="I33" s="27">
        <f t="shared" si="3"/>
        <v>0.91205035304715576</v>
      </c>
      <c r="J33" s="28">
        <f t="shared" si="2"/>
        <v>0.53567391065885162</v>
      </c>
      <c r="K33" s="27">
        <f t="shared" si="1"/>
        <v>0.53920581180555371</v>
      </c>
      <c r="L33" s="18"/>
    </row>
    <row r="34" spans="1:14">
      <c r="A34" s="16"/>
      <c r="B34" s="11" t="s">
        <v>14</v>
      </c>
      <c r="C34" s="25"/>
      <c r="D34" s="25">
        <v>152.80266666666668</v>
      </c>
      <c r="E34" s="25">
        <v>160.86066666666667</v>
      </c>
      <c r="F34" s="25">
        <v>169.0806666666667</v>
      </c>
      <c r="G34" s="26">
        <v>178.24866666666671</v>
      </c>
      <c r="H34" s="28">
        <f t="shared" si="0"/>
        <v>5.4222639292487607</v>
      </c>
      <c r="I34" s="27">
        <f t="shared" si="3"/>
        <v>5.110012391676455</v>
      </c>
      <c r="J34" s="28">
        <f t="shared" si="2"/>
        <v>0.40253774338039328</v>
      </c>
      <c r="K34" s="27">
        <f t="shared" si="1"/>
        <v>0.38630777239125819</v>
      </c>
      <c r="L34" s="18"/>
    </row>
    <row r="35" spans="1:14">
      <c r="A35" s="16"/>
      <c r="B35" s="11" t="s">
        <v>18</v>
      </c>
      <c r="C35" s="25"/>
      <c r="D35" s="25">
        <v>154.24233333333333</v>
      </c>
      <c r="E35" s="25">
        <v>157.72766666666666</v>
      </c>
      <c r="F35" s="25">
        <v>161.13666666666666</v>
      </c>
      <c r="G35" s="26">
        <v>164.25866666666667</v>
      </c>
      <c r="H35" s="28">
        <f t="shared" si="0"/>
        <v>1.9374857781179644</v>
      </c>
      <c r="I35" s="27">
        <f t="shared" si="3"/>
        <v>2.1613202503048434</v>
      </c>
      <c r="J35" s="28">
        <f t="shared" si="2"/>
        <v>0.37094422217654111</v>
      </c>
      <c r="K35" s="27">
        <f t="shared" si="1"/>
        <v>0.36815768459957587</v>
      </c>
      <c r="L35" s="18"/>
    </row>
    <row r="36" spans="1:14">
      <c r="A36" s="16"/>
      <c r="B36" s="11" t="s">
        <v>7</v>
      </c>
      <c r="C36" s="25"/>
      <c r="D36" s="25">
        <v>127.43599999999999</v>
      </c>
      <c r="E36" s="25">
        <v>130.17099999999999</v>
      </c>
      <c r="F36" s="25">
        <v>132.97566666666665</v>
      </c>
      <c r="G36" s="26">
        <v>136.03133333333332</v>
      </c>
      <c r="H36" s="28">
        <f t="shared" si="0"/>
        <v>2.2979141547200266</v>
      </c>
      <c r="I36" s="27">
        <f t="shared" si="3"/>
        <v>2.1546017674187512</v>
      </c>
      <c r="J36" s="28">
        <f t="shared" si="2"/>
        <v>0.30719862859577851</v>
      </c>
      <c r="K36" s="27">
        <f t="shared" si="1"/>
        <v>0.30381672006010429</v>
      </c>
      <c r="L36" s="18"/>
    </row>
    <row r="37" spans="1:14">
      <c r="A37" s="16"/>
      <c r="B37" s="11" t="s">
        <v>13</v>
      </c>
      <c r="C37" s="25"/>
      <c r="D37" s="25">
        <v>103.44033333333334</v>
      </c>
      <c r="E37" s="25">
        <v>104.42033333333335</v>
      </c>
      <c r="F37" s="25">
        <v>105.18733333333334</v>
      </c>
      <c r="G37" s="26">
        <v>105.43433333333333</v>
      </c>
      <c r="H37" s="28">
        <f t="shared" si="0"/>
        <v>0.23481914805962845</v>
      </c>
      <c r="I37" s="27">
        <f t="shared" si="3"/>
        <v>0.73453126945262071</v>
      </c>
      <c r="J37" s="28">
        <f t="shared" si="2"/>
        <v>0.23810163300791126</v>
      </c>
      <c r="K37" s="27">
        <f t="shared" si="1"/>
        <v>0.24032720727252513</v>
      </c>
      <c r="L37" s="18"/>
    </row>
    <row r="38" spans="1:14">
      <c r="A38" s="16"/>
      <c r="B38" s="11" t="s">
        <v>15</v>
      </c>
      <c r="C38" s="25"/>
      <c r="D38" s="25">
        <v>49.274333333333324</v>
      </c>
      <c r="E38" s="25">
        <v>49.691000000000003</v>
      </c>
      <c r="F38" s="25">
        <v>50.1</v>
      </c>
      <c r="G38" s="26">
        <v>50.521333333333338</v>
      </c>
      <c r="H38" s="28">
        <f t="shared" si="0"/>
        <v>0.840984697272118</v>
      </c>
      <c r="I38" s="27">
        <f t="shared" si="3"/>
        <v>0.82308667565555993</v>
      </c>
      <c r="J38" s="28">
        <f t="shared" si="2"/>
        <v>0.11409198112319854</v>
      </c>
      <c r="K38" s="27">
        <f t="shared" si="1"/>
        <v>0.11446618811219517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33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32557.98433333333</v>
      </c>
      <c r="D13" s="26">
        <v>33117.928666666667</v>
      </c>
      <c r="E13" s="26">
        <v>33680.08866666667</v>
      </c>
      <c r="F13" s="26">
        <v>34240.828000000001</v>
      </c>
      <c r="G13" s="26">
        <v>34782.911</v>
      </c>
      <c r="H13" s="28">
        <f t="shared" ref="H13:H26" si="0">IF(OR(OR(G13=0,F13=0),G13=""),"",(G13/F13-1)*100)</f>
        <v>1.5831480477049187</v>
      </c>
      <c r="I13" s="27">
        <f>IF(OR(OR(G13=0,F13=0),F13=""),"",(F13/E13-1)*100)</f>
        <v>1.6648986256627474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17597.186333333331</v>
      </c>
      <c r="D14" s="25">
        <f>D13-SUM(D15:D38)</f>
        <v>16096.318666666666</v>
      </c>
      <c r="E14" s="25">
        <f>E13-SUM(E15:E38)</f>
        <v>16330.624666666674</v>
      </c>
      <c r="F14" s="25">
        <f>F13-SUM(F15:F38)</f>
        <v>16565.092666666664</v>
      </c>
      <c r="G14" s="26">
        <f>G13-SUM(G15:G38)</f>
        <v>16790.517666666663</v>
      </c>
      <c r="H14" s="28">
        <f t="shared" si="0"/>
        <v>1.3608435795449125</v>
      </c>
      <c r="I14" s="27">
        <f>IF(OR(OR(G14=0,F14=0),F14=""),"",(F14/E14-1)*100)</f>
        <v>1.4357564685114399</v>
      </c>
      <c r="J14" s="28">
        <f t="shared" ref="J14:J38" si="2">IF(G14=0,"",G14/$G$13*100)</f>
        <v>48.272318744876365</v>
      </c>
      <c r="K14" s="27">
        <f>IF(F14=0,"",F14/$F$13*100)</f>
        <v>48.378189530541327</v>
      </c>
      <c r="L14" s="18"/>
    </row>
    <row r="15" spans="1:15">
      <c r="A15" s="16"/>
      <c r="B15" s="12" t="s">
        <v>5</v>
      </c>
      <c r="C15" s="29">
        <v>5483.4219999999996</v>
      </c>
      <c r="D15" s="29">
        <v>5596.1426666666666</v>
      </c>
      <c r="E15" s="29">
        <v>5707.4476666666669</v>
      </c>
      <c r="F15" s="29">
        <v>5817.1896666666662</v>
      </c>
      <c r="G15" s="109">
        <v>5924.8306666666676</v>
      </c>
      <c r="H15" s="50">
        <f>IF(OR(OR(G15=0,F15=0),G15=""),"",(G15/F15-1)*100)</f>
        <v>1.8503952280737979</v>
      </c>
      <c r="I15" s="36">
        <f t="shared" ref="I15" si="3">IF(OR(OR(G15=0,F15=0),F15=""),"",(F15/E15-1)*100)</f>
        <v>1.9227859177917361</v>
      </c>
      <c r="J15" s="50">
        <f t="shared" si="2"/>
        <v>17.033740122172834</v>
      </c>
      <c r="K15" s="36">
        <f t="shared" si="1"/>
        <v>16.989044968967065</v>
      </c>
      <c r="L15" s="18"/>
      <c r="N15" s="23" t="s">
        <v>5</v>
      </c>
      <c r="O15" s="34">
        <f>J15</f>
        <v>17.033740122172834</v>
      </c>
    </row>
    <row r="16" spans="1:15">
      <c r="A16" s="16"/>
      <c r="B16" s="11" t="s">
        <v>25</v>
      </c>
      <c r="C16" s="55">
        <v>2601.2493333333332</v>
      </c>
      <c r="D16" s="55">
        <v>2653.5926666666669</v>
      </c>
      <c r="E16" s="55">
        <v>2705.1830000000004</v>
      </c>
      <c r="F16" s="55">
        <v>2755.8903333333328</v>
      </c>
      <c r="G16" s="56">
        <v>2805.728333333333</v>
      </c>
      <c r="H16" s="28">
        <f t="shared" si="0"/>
        <v>1.8084173886455002</v>
      </c>
      <c r="I16" s="27">
        <f t="shared" ref="I16:I26" si="4">IF(OR(OR(G16=0,F16=0),F16=""),"",(F16/E16-1)*100)</f>
        <v>1.874451130786059</v>
      </c>
      <c r="J16" s="28">
        <f t="shared" si="2"/>
        <v>8.0663988512443154</v>
      </c>
      <c r="K16" s="27">
        <f t="shared" si="1"/>
        <v>8.0485505003948283</v>
      </c>
      <c r="L16" s="18"/>
      <c r="N16" s="23" t="s">
        <v>40</v>
      </c>
      <c r="O16" s="34">
        <f>100-O15</f>
        <v>82.96625987782717</v>
      </c>
    </row>
    <row r="17" spans="1:12">
      <c r="A17" s="16"/>
      <c r="B17" s="11" t="s">
        <v>26</v>
      </c>
      <c r="C17" s="25">
        <v>1740.3546666666668</v>
      </c>
      <c r="D17" s="25">
        <v>1770.2996666666668</v>
      </c>
      <c r="E17" s="25">
        <v>1800.4436666666668</v>
      </c>
      <c r="F17" s="25">
        <v>1830.6686666666667</v>
      </c>
      <c r="G17" s="26">
        <v>1859.7159999999997</v>
      </c>
      <c r="H17" s="28">
        <f t="shared" si="0"/>
        <v>1.5867062053464442</v>
      </c>
      <c r="I17" s="27">
        <f t="shared" si="4"/>
        <v>1.6787528851684774</v>
      </c>
      <c r="J17" s="28">
        <f t="shared" si="2"/>
        <v>5.3466370310409035</v>
      </c>
      <c r="K17" s="27">
        <f t="shared" si="1"/>
        <v>5.3464497606969861</v>
      </c>
      <c r="L17" s="18"/>
    </row>
    <row r="18" spans="1:12">
      <c r="A18" s="16"/>
      <c r="B18" s="11" t="s">
        <v>27</v>
      </c>
      <c r="C18" s="25">
        <v>1250.645</v>
      </c>
      <c r="D18" s="25">
        <v>1273.5050000000001</v>
      </c>
      <c r="E18" s="25">
        <v>1296.7223333333334</v>
      </c>
      <c r="F18" s="25">
        <v>1320.0440000000001</v>
      </c>
      <c r="G18" s="26">
        <v>1342.9163333333333</v>
      </c>
      <c r="H18" s="28">
        <f t="shared" si="0"/>
        <v>1.7326947687602345</v>
      </c>
      <c r="I18" s="27">
        <f t="shared" si="4"/>
        <v>1.7985089072011684</v>
      </c>
      <c r="J18" s="28">
        <f t="shared" si="2"/>
        <v>3.860850902712925</v>
      </c>
      <c r="K18" s="27">
        <f t="shared" si="1"/>
        <v>3.8551754647989238</v>
      </c>
      <c r="L18" s="18"/>
    </row>
    <row r="19" spans="1:12">
      <c r="A19" s="16"/>
      <c r="B19" s="11" t="s">
        <v>21</v>
      </c>
      <c r="C19" s="25">
        <v>776.53666666666652</v>
      </c>
      <c r="D19" s="25">
        <v>788.93799999999999</v>
      </c>
      <c r="E19" s="25">
        <v>801.25833333333321</v>
      </c>
      <c r="F19" s="25">
        <v>813.29466666666667</v>
      </c>
      <c r="G19" s="26">
        <v>824.73799999999994</v>
      </c>
      <c r="H19" s="28">
        <f t="shared" si="0"/>
        <v>1.4070341049000623</v>
      </c>
      <c r="I19" s="27">
        <f t="shared" si="4"/>
        <v>1.5021788644943967</v>
      </c>
      <c r="J19" s="28">
        <f t="shared" si="2"/>
        <v>2.3711011421671979</v>
      </c>
      <c r="K19" s="27">
        <f t="shared" si="1"/>
        <v>2.3752190416267585</v>
      </c>
      <c r="L19" s="18"/>
    </row>
    <row r="20" spans="1:12">
      <c r="A20" s="16"/>
      <c r="B20" s="11" t="s">
        <v>6</v>
      </c>
      <c r="C20" s="25">
        <v>654.38299999999992</v>
      </c>
      <c r="D20" s="25">
        <v>665.83266666666668</v>
      </c>
      <c r="E20" s="25">
        <v>677.75599999999997</v>
      </c>
      <c r="F20" s="25">
        <v>690.18633333333344</v>
      </c>
      <c r="G20" s="26">
        <v>702.5003333333334</v>
      </c>
      <c r="H20" s="28">
        <f t="shared" si="0"/>
        <v>1.7841558728826312</v>
      </c>
      <c r="I20" s="27">
        <f t="shared" si="4"/>
        <v>1.8340425364487212</v>
      </c>
      <c r="J20" s="28">
        <f t="shared" si="2"/>
        <v>2.0196709048685815</v>
      </c>
      <c r="K20" s="27">
        <f t="shared" si="1"/>
        <v>2.0156823699863025</v>
      </c>
      <c r="L20" s="18"/>
    </row>
    <row r="21" spans="1:12">
      <c r="A21" s="16"/>
      <c r="B21" s="11" t="s">
        <v>22</v>
      </c>
      <c r="C21" s="25">
        <v>548.02100000000007</v>
      </c>
      <c r="D21" s="25">
        <v>558.06299999999999</v>
      </c>
      <c r="E21" s="25">
        <v>568.47799999999995</v>
      </c>
      <c r="F21" s="25">
        <v>579.27933333333328</v>
      </c>
      <c r="G21" s="26">
        <v>589.94233333333329</v>
      </c>
      <c r="H21" s="28">
        <f t="shared" si="0"/>
        <v>1.840735442544128</v>
      </c>
      <c r="I21" s="27">
        <f t="shared" si="4"/>
        <v>1.9000442116200222</v>
      </c>
      <c r="J21" s="28">
        <f t="shared" si="2"/>
        <v>1.6960694673695751</v>
      </c>
      <c r="K21" s="27">
        <f t="shared" si="1"/>
        <v>1.6917795718413504</v>
      </c>
      <c r="L21" s="18"/>
    </row>
    <row r="22" spans="1:12">
      <c r="A22" s="16"/>
      <c r="B22" s="11" t="s">
        <v>24</v>
      </c>
      <c r="C22" s="25">
        <v>460.60233333333332</v>
      </c>
      <c r="D22" s="25">
        <v>467.03933333333333</v>
      </c>
      <c r="E22" s="25">
        <v>473.25533333333334</v>
      </c>
      <c r="F22" s="25">
        <v>479.22666666666663</v>
      </c>
      <c r="G22" s="26">
        <v>484.88400000000001</v>
      </c>
      <c r="H22" s="28">
        <f t="shared" si="0"/>
        <v>1.1805130488008464</v>
      </c>
      <c r="I22" s="27">
        <f t="shared" si="4"/>
        <v>1.2617572191473636</v>
      </c>
      <c r="J22" s="28">
        <f t="shared" si="2"/>
        <v>1.3940293841421152</v>
      </c>
      <c r="K22" s="27">
        <f t="shared" si="1"/>
        <v>1.3995767469953315</v>
      </c>
      <c r="L22" s="18"/>
    </row>
    <row r="23" spans="1:12">
      <c r="A23" s="16"/>
      <c r="B23" s="11" t="s">
        <v>8</v>
      </c>
      <c r="C23" s="25">
        <v>368.92533333333336</v>
      </c>
      <c r="D23" s="25">
        <v>375.04900000000004</v>
      </c>
      <c r="E23" s="25">
        <v>381.267</v>
      </c>
      <c r="F23" s="25">
        <v>387.45666666666671</v>
      </c>
      <c r="G23" s="26">
        <v>393.42333333333335</v>
      </c>
      <c r="H23" s="28">
        <f t="shared" si="0"/>
        <v>1.5399571564992165</v>
      </c>
      <c r="I23" s="27">
        <f t="shared" si="4"/>
        <v>1.6234467359269811</v>
      </c>
      <c r="J23" s="28">
        <f t="shared" si="2"/>
        <v>1.1310822528147035</v>
      </c>
      <c r="K23" s="27">
        <f t="shared" si="1"/>
        <v>1.1315633683468949</v>
      </c>
      <c r="L23" s="18"/>
    </row>
    <row r="24" spans="1:12">
      <c r="A24" s="16"/>
      <c r="B24" s="11" t="s">
        <v>23</v>
      </c>
      <c r="C24" s="25">
        <v>322.56266666666664</v>
      </c>
      <c r="D24" s="25">
        <v>325.72666666666669</v>
      </c>
      <c r="E24" s="25">
        <v>328.83</v>
      </c>
      <c r="F24" s="25">
        <v>331.8243333333333</v>
      </c>
      <c r="G24" s="26">
        <v>334.55933333333331</v>
      </c>
      <c r="H24" s="28">
        <f t="shared" si="0"/>
        <v>0.82423129507280812</v>
      </c>
      <c r="I24" s="27">
        <f t="shared" si="4"/>
        <v>0.91060223621119984</v>
      </c>
      <c r="J24" s="28">
        <f t="shared" si="2"/>
        <v>0.96184972365692256</v>
      </c>
      <c r="K24" s="27">
        <f t="shared" si="1"/>
        <v>0.96908968829063735</v>
      </c>
      <c r="L24" s="18"/>
    </row>
    <row r="25" spans="1:12">
      <c r="A25" s="16"/>
      <c r="B25" s="11" t="s">
        <v>20</v>
      </c>
      <c r="C25" s="25">
        <v>281.32800000000003</v>
      </c>
      <c r="D25" s="25">
        <v>290.38099999999997</v>
      </c>
      <c r="E25" s="25">
        <v>299.50100000000003</v>
      </c>
      <c r="F25" s="25">
        <v>308.68900000000002</v>
      </c>
      <c r="G25" s="26">
        <v>317.75033333333334</v>
      </c>
      <c r="H25" s="28">
        <f t="shared" si="0"/>
        <v>2.9354247586837579</v>
      </c>
      <c r="I25" s="27">
        <f t="shared" si="4"/>
        <v>3.0677693897516178</v>
      </c>
      <c r="J25" s="28">
        <f t="shared" si="2"/>
        <v>0.91352426866553338</v>
      </c>
      <c r="K25" s="27">
        <f t="shared" si="1"/>
        <v>0.90152317578301544</v>
      </c>
      <c r="L25" s="18"/>
    </row>
    <row r="26" spans="1:12">
      <c r="A26" s="16"/>
      <c r="B26" s="11" t="s">
        <v>17</v>
      </c>
      <c r="C26" s="25"/>
      <c r="D26" s="25">
        <v>295.91566666666671</v>
      </c>
      <c r="E26" s="25">
        <v>302.77800000000002</v>
      </c>
      <c r="F26" s="25">
        <v>309.92766666666665</v>
      </c>
      <c r="G26" s="26">
        <v>317.21733333333333</v>
      </c>
      <c r="H26" s="28">
        <f t="shared" si="0"/>
        <v>2.3520541889881841</v>
      </c>
      <c r="I26" s="27">
        <f t="shared" si="4"/>
        <v>2.3613560650597609</v>
      </c>
      <c r="J26" s="28">
        <f t="shared" si="2"/>
        <v>0.91199190698367172</v>
      </c>
      <c r="K26" s="27">
        <f t="shared" si="1"/>
        <v>0.90514068954952431</v>
      </c>
      <c r="L26" s="18"/>
    </row>
    <row r="27" spans="1:12">
      <c r="A27" s="16"/>
      <c r="B27" s="11" t="s">
        <v>11</v>
      </c>
      <c r="C27" s="25">
        <v>249.95166666666668</v>
      </c>
      <c r="D27" s="25">
        <v>255.53266666666664</v>
      </c>
      <c r="E27" s="25">
        <v>261.24066666666664</v>
      </c>
      <c r="F27" s="25">
        <v>267.16833333333335</v>
      </c>
      <c r="G27" s="26">
        <v>273.22933333333339</v>
      </c>
      <c r="H27" s="28">
        <f t="shared" ref="H27:H38" si="5">IF(OR(OR(G27=0,F27=0),G27=""),"",(G27/F27-1)*100)</f>
        <v>2.2686071827374921</v>
      </c>
      <c r="I27" s="27">
        <f t="shared" ref="I27:I38" si="6">IF(OR(OR(G27=0,F27=0),F27=""),"",(F27/E27-1)*100)</f>
        <v>2.269044380532903</v>
      </c>
      <c r="J27" s="28">
        <f t="shared" si="2"/>
        <v>0.78552750611739597</v>
      </c>
      <c r="K27" s="27">
        <f t="shared" si="1"/>
        <v>0.78026247885516475</v>
      </c>
      <c r="L27" s="18"/>
    </row>
    <row r="28" spans="1:12">
      <c r="A28" s="16"/>
      <c r="B28" s="11" t="s">
        <v>19</v>
      </c>
      <c r="C28" s="25"/>
      <c r="D28" s="25">
        <v>234.95599999999999</v>
      </c>
      <c r="E28" s="25">
        <v>243.66533333333336</v>
      </c>
      <c r="F28" s="25">
        <v>252.42099999999996</v>
      </c>
      <c r="G28" s="26">
        <v>258.96333333333337</v>
      </c>
      <c r="H28" s="28">
        <f t="shared" si="5"/>
        <v>2.5918340127538464</v>
      </c>
      <c r="I28" s="27">
        <f t="shared" si="6"/>
        <v>3.5933165160958236</v>
      </c>
      <c r="J28" s="28">
        <f t="shared" si="2"/>
        <v>0.74451311258374364</v>
      </c>
      <c r="K28" s="27">
        <f t="shared" si="1"/>
        <v>0.73719303750481724</v>
      </c>
      <c r="L28" s="18"/>
    </row>
    <row r="29" spans="1:12">
      <c r="A29" s="16"/>
      <c r="B29" s="11" t="s">
        <v>10</v>
      </c>
      <c r="C29" s="25"/>
      <c r="D29" s="25">
        <v>235.316</v>
      </c>
      <c r="E29" s="25">
        <v>239.24433333333332</v>
      </c>
      <c r="F29" s="25">
        <v>243.16866666666667</v>
      </c>
      <c r="G29" s="26">
        <v>247.10066666666668</v>
      </c>
      <c r="H29" s="28">
        <f t="shared" si="5"/>
        <v>1.6169846444032077</v>
      </c>
      <c r="I29" s="27">
        <f t="shared" si="6"/>
        <v>1.6403035669253052</v>
      </c>
      <c r="J29" s="28">
        <f t="shared" si="2"/>
        <v>0.7104082423310305</v>
      </c>
      <c r="K29" s="27">
        <f t="shared" si="1"/>
        <v>0.71017168938399111</v>
      </c>
      <c r="L29" s="18"/>
    </row>
    <row r="30" spans="1:12">
      <c r="A30" s="16"/>
      <c r="B30" s="11" t="s">
        <v>9</v>
      </c>
      <c r="C30" s="25">
        <v>222.81633333333335</v>
      </c>
      <c r="D30" s="25">
        <v>227.94233333333332</v>
      </c>
      <c r="E30" s="25">
        <v>233.13700000000003</v>
      </c>
      <c r="F30" s="25">
        <v>238.3356666666667</v>
      </c>
      <c r="G30" s="26">
        <v>243.46100000000001</v>
      </c>
      <c r="H30" s="28">
        <f t="shared" si="5"/>
        <v>2.1504684569521704</v>
      </c>
      <c r="I30" s="27">
        <f t="shared" si="6"/>
        <v>2.2298762816141071</v>
      </c>
      <c r="J30" s="28">
        <f t="shared" si="2"/>
        <v>0.6999442916091756</v>
      </c>
      <c r="K30" s="27">
        <f t="shared" si="1"/>
        <v>0.69605696061633404</v>
      </c>
      <c r="L30" s="18"/>
    </row>
    <row r="31" spans="1:12">
      <c r="A31" s="16"/>
      <c r="B31" s="11" t="s">
        <v>4</v>
      </c>
      <c r="C31" s="25"/>
      <c r="D31" s="25">
        <v>220.86500000000001</v>
      </c>
      <c r="E31" s="25">
        <v>223.15066666666667</v>
      </c>
      <c r="F31" s="25">
        <v>225.30966666666669</v>
      </c>
      <c r="G31" s="26">
        <v>227.25433333333334</v>
      </c>
      <c r="H31" s="28">
        <f t="shared" si="5"/>
        <v>0.86310840339738348</v>
      </c>
      <c r="I31" s="27">
        <f t="shared" si="6"/>
        <v>0.96750775260960875</v>
      </c>
      <c r="J31" s="28">
        <f t="shared" si="2"/>
        <v>0.65335052990054032</v>
      </c>
      <c r="K31" s="27">
        <f t="shared" si="1"/>
        <v>0.65801465626551636</v>
      </c>
      <c r="L31" s="18"/>
    </row>
    <row r="32" spans="1:12">
      <c r="A32" s="16"/>
      <c r="B32" s="11" t="s">
        <v>12</v>
      </c>
      <c r="C32" s="25"/>
      <c r="D32" s="25">
        <v>186.97900000000001</v>
      </c>
      <c r="E32" s="25">
        <v>189.91033333333334</v>
      </c>
      <c r="F32" s="25">
        <v>192.846</v>
      </c>
      <c r="G32" s="26">
        <v>194.90066666666667</v>
      </c>
      <c r="H32" s="28">
        <f t="shared" si="5"/>
        <v>1.06544427505193</v>
      </c>
      <c r="I32" s="27">
        <f t="shared" si="6"/>
        <v>1.5458172365554912</v>
      </c>
      <c r="J32" s="28">
        <f t="shared" si="2"/>
        <v>0.56033454665903804</v>
      </c>
      <c r="K32" s="27">
        <f t="shared" si="1"/>
        <v>0.56320483838766988</v>
      </c>
      <c r="L32" s="18"/>
    </row>
    <row r="33" spans="1:14">
      <c r="A33" s="16"/>
      <c r="B33" s="11" t="s">
        <v>16</v>
      </c>
      <c r="C33" s="25"/>
      <c r="D33" s="25">
        <v>173.06366666666665</v>
      </c>
      <c r="E33" s="25">
        <v>177.03299999999999</v>
      </c>
      <c r="F33" s="25">
        <v>181.06200000000001</v>
      </c>
      <c r="G33" s="26">
        <v>184.88933333333333</v>
      </c>
      <c r="H33" s="28">
        <f t="shared" si="5"/>
        <v>2.1138247303869928</v>
      </c>
      <c r="I33" s="27">
        <f t="shared" si="6"/>
        <v>2.2758468760061934</v>
      </c>
      <c r="J33" s="28">
        <f t="shared" si="2"/>
        <v>0.53155221348015791</v>
      </c>
      <c r="K33" s="27">
        <f t="shared" si="1"/>
        <v>0.52878978277044009</v>
      </c>
      <c r="L33" s="18"/>
    </row>
    <row r="34" spans="1:14">
      <c r="A34" s="16"/>
      <c r="B34" s="11" t="s">
        <v>18</v>
      </c>
      <c r="C34" s="25"/>
      <c r="D34" s="25">
        <v>119.21966666666667</v>
      </c>
      <c r="E34" s="25">
        <v>122.354</v>
      </c>
      <c r="F34" s="25">
        <v>125.56633333333333</v>
      </c>
      <c r="G34" s="26">
        <v>128.60566666666668</v>
      </c>
      <c r="H34" s="28">
        <f t="shared" si="5"/>
        <v>2.420500187152097</v>
      </c>
      <c r="I34" s="27">
        <f t="shared" si="6"/>
        <v>2.6254420234183895</v>
      </c>
      <c r="J34" s="28">
        <f t="shared" si="2"/>
        <v>0.36973807818059468</v>
      </c>
      <c r="K34" s="27">
        <f t="shared" si="1"/>
        <v>0.36671523636441655</v>
      </c>
      <c r="L34" s="18"/>
    </row>
    <row r="35" spans="1:14">
      <c r="A35" s="16"/>
      <c r="B35" s="11" t="s">
        <v>14</v>
      </c>
      <c r="C35" s="25"/>
      <c r="D35" s="25">
        <v>104.87533333333333</v>
      </c>
      <c r="E35" s="25">
        <v>110.23133333333334</v>
      </c>
      <c r="F35" s="25">
        <v>115.56366666666668</v>
      </c>
      <c r="G35" s="26">
        <v>121.46333333333332</v>
      </c>
      <c r="H35" s="28">
        <f t="shared" si="5"/>
        <v>5.1051224289064168</v>
      </c>
      <c r="I35" s="27">
        <f t="shared" si="6"/>
        <v>4.8374025534179577</v>
      </c>
      <c r="J35" s="28">
        <f t="shared" si="2"/>
        <v>0.34920404831364837</v>
      </c>
      <c r="K35" s="27">
        <f t="shared" si="1"/>
        <v>0.33750254715413625</v>
      </c>
      <c r="L35" s="18"/>
    </row>
    <row r="36" spans="1:14">
      <c r="A36" s="16"/>
      <c r="B36" s="11" t="s">
        <v>7</v>
      </c>
      <c r="C36" s="25"/>
      <c r="D36" s="25">
        <v>93.947333333333333</v>
      </c>
      <c r="E36" s="25">
        <v>96.51433333333334</v>
      </c>
      <c r="F36" s="25">
        <v>99.144666666666652</v>
      </c>
      <c r="G36" s="26">
        <v>101.95400000000001</v>
      </c>
      <c r="H36" s="28">
        <f t="shared" si="5"/>
        <v>2.8335698003590926</v>
      </c>
      <c r="I36" s="27">
        <f t="shared" si="6"/>
        <v>2.7253292257108486</v>
      </c>
      <c r="J36" s="28">
        <f t="shared" si="2"/>
        <v>0.29311520246249662</v>
      </c>
      <c r="K36" s="27">
        <f t="shared" si="1"/>
        <v>0.28955101981373421</v>
      </c>
      <c r="L36" s="18"/>
    </row>
    <row r="37" spans="1:14">
      <c r="A37" s="16"/>
      <c r="B37" s="11" t="s">
        <v>13</v>
      </c>
      <c r="C37" s="25"/>
      <c r="D37" s="25">
        <v>69.61866666666667</v>
      </c>
      <c r="E37" s="25">
        <v>70.710666666666668</v>
      </c>
      <c r="F37" s="25">
        <v>71.62466666666667</v>
      </c>
      <c r="G37" s="26">
        <v>72.042000000000002</v>
      </c>
      <c r="H37" s="28">
        <f t="shared" si="5"/>
        <v>0.58266705138825259</v>
      </c>
      <c r="I37" s="27">
        <f t="shared" si="6"/>
        <v>1.2925914053513843</v>
      </c>
      <c r="J37" s="28">
        <f t="shared" si="2"/>
        <v>0.20711894987742685</v>
      </c>
      <c r="K37" s="27">
        <f t="shared" si="1"/>
        <v>0.20917913161056348</v>
      </c>
      <c r="L37" s="18"/>
    </row>
    <row r="38" spans="1:14">
      <c r="A38" s="16"/>
      <c r="B38" s="11" t="s">
        <v>15</v>
      </c>
      <c r="C38" s="25"/>
      <c r="D38" s="25">
        <v>38.808999999999997</v>
      </c>
      <c r="E38" s="25">
        <v>39.351999999999997</v>
      </c>
      <c r="F38" s="25">
        <v>39.847333333333331</v>
      </c>
      <c r="G38" s="26">
        <v>40.323333333333331</v>
      </c>
      <c r="H38" s="28">
        <f t="shared" si="5"/>
        <v>1.1945592344113409</v>
      </c>
      <c r="I38" s="27">
        <f t="shared" si="6"/>
        <v>1.2587246730365376</v>
      </c>
      <c r="J38" s="28">
        <f t="shared" si="2"/>
        <v>0.11592857576909917</v>
      </c>
      <c r="K38" s="27">
        <f t="shared" si="1"/>
        <v>0.11637374345425679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80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0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0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6" t="s">
        <v>34</v>
      </c>
      <c r="D7" s="196"/>
      <c r="E7" s="196"/>
      <c r="F7" s="196"/>
      <c r="G7" s="196"/>
      <c r="H7" s="196"/>
      <c r="I7" s="196"/>
      <c r="J7" s="196"/>
      <c r="K7" s="196"/>
      <c r="L7" s="18"/>
      <c r="M7" s="16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28</v>
      </c>
      <c r="C13" s="26">
        <v>19105.692333333336</v>
      </c>
      <c r="D13" s="26">
        <v>19165.712</v>
      </c>
      <c r="E13" s="26">
        <v>19671.374</v>
      </c>
      <c r="F13" s="26">
        <v>20862.889666666666</v>
      </c>
      <c r="G13" s="26">
        <v>21844.247666666666</v>
      </c>
      <c r="H13" s="28">
        <f t="shared" ref="H13:H38" si="0">IF(OR(OR(G13=0,F13=0),G13=""),"",(G13/F13-1)*100)</f>
        <v>4.703845036231713</v>
      </c>
      <c r="I13" s="27">
        <f>IF(OR(OR(G13=0,F13=0),F13=""),"",(F13/E13-1)*100)</f>
        <v>6.0571044334100321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31</v>
      </c>
      <c r="C14" s="25">
        <f>C13-SUM(C15:C38)</f>
        <v>9903.5660000000025</v>
      </c>
      <c r="D14" s="25">
        <f t="shared" ref="D14:G14" si="3">D13-SUM(D15:D38)</f>
        <v>8694.2780000000002</v>
      </c>
      <c r="E14" s="25">
        <f t="shared" si="3"/>
        <v>8808.7713333333322</v>
      </c>
      <c r="F14" s="25">
        <f t="shared" si="3"/>
        <v>9537.64</v>
      </c>
      <c r="G14" s="26">
        <f t="shared" si="3"/>
        <v>10031.579333333333</v>
      </c>
      <c r="H14" s="28">
        <f t="shared" si="0"/>
        <v>5.1788422852333982</v>
      </c>
      <c r="I14" s="27">
        <f>IF(OR(OR(G14=0,F14=0),F14=""),"",(F14/E14-1)*100)</f>
        <v>8.2743510880859183</v>
      </c>
      <c r="J14" s="28">
        <f t="shared" si="1"/>
        <v>45.923208189225342</v>
      </c>
      <c r="K14" s="27">
        <f t="shared" si="2"/>
        <v>45.71581479069318</v>
      </c>
      <c r="L14" s="18"/>
      <c r="M14" s="16"/>
    </row>
    <row r="15" spans="1:15">
      <c r="A15" s="16"/>
      <c r="B15" s="12" t="s">
        <v>5</v>
      </c>
      <c r="C15" s="29">
        <v>3546.9006666666664</v>
      </c>
      <c r="D15" s="29">
        <v>3572.3846666666668</v>
      </c>
      <c r="E15" s="29">
        <v>3779.5096666666668</v>
      </c>
      <c r="F15" s="29">
        <v>3870.8083333333338</v>
      </c>
      <c r="G15" s="109">
        <v>4076.3410000000003</v>
      </c>
      <c r="H15" s="50">
        <f t="shared" si="0"/>
        <v>5.3098125499195792</v>
      </c>
      <c r="I15" s="36">
        <f t="shared" ref="I15:I38" si="4">IF(OR(OR(G15=0,F15=0),F15=""),"",(F15/E15-1)*100)</f>
        <v>2.4156219911771748</v>
      </c>
      <c r="J15" s="50">
        <f t="shared" si="1"/>
        <v>18.660935648611567</v>
      </c>
      <c r="K15" s="36">
        <f t="shared" si="2"/>
        <v>18.553557993061016</v>
      </c>
      <c r="L15" s="18"/>
      <c r="M15" s="16"/>
      <c r="N15" s="23" t="s">
        <v>5</v>
      </c>
      <c r="O15" s="34">
        <f>J15</f>
        <v>18.660935648611567</v>
      </c>
    </row>
    <row r="16" spans="1:15">
      <c r="A16" s="16"/>
      <c r="B16" s="11" t="s">
        <v>25</v>
      </c>
      <c r="C16" s="55">
        <v>1497.327</v>
      </c>
      <c r="D16" s="55">
        <v>1601.0446666666667</v>
      </c>
      <c r="E16" s="55">
        <v>1661.3553333333332</v>
      </c>
      <c r="F16" s="55">
        <v>1729.7986666666666</v>
      </c>
      <c r="G16" s="56">
        <v>1822.0159999999998</v>
      </c>
      <c r="H16" s="28">
        <f t="shared" si="0"/>
        <v>5.3311021167010475</v>
      </c>
      <c r="I16" s="27">
        <f t="shared" si="4"/>
        <v>4.1197287515855496</v>
      </c>
      <c r="J16" s="28">
        <f t="shared" si="1"/>
        <v>8.3409418708446239</v>
      </c>
      <c r="K16" s="27">
        <f t="shared" si="2"/>
        <v>8.2912707410346105</v>
      </c>
      <c r="L16" s="18"/>
      <c r="M16" s="16"/>
      <c r="N16" s="23" t="s">
        <v>40</v>
      </c>
      <c r="O16" s="34">
        <f>100-O15</f>
        <v>81.33906435138843</v>
      </c>
    </row>
    <row r="17" spans="1:13">
      <c r="A17" s="16"/>
      <c r="B17" s="11" t="s">
        <v>26</v>
      </c>
      <c r="C17" s="25">
        <v>1126.204</v>
      </c>
      <c r="D17" s="25">
        <v>1157.086</v>
      </c>
      <c r="E17" s="25">
        <v>1172.1803333333335</v>
      </c>
      <c r="F17" s="25">
        <v>1249.7390000000003</v>
      </c>
      <c r="G17" s="26">
        <v>1255.912</v>
      </c>
      <c r="H17" s="28">
        <f t="shared" si="0"/>
        <v>0.49394313532664658</v>
      </c>
      <c r="I17" s="27">
        <f t="shared" si="4"/>
        <v>6.6166155890120537</v>
      </c>
      <c r="J17" s="28">
        <f t="shared" si="1"/>
        <v>5.7493946194194869</v>
      </c>
      <c r="K17" s="27">
        <f t="shared" si="2"/>
        <v>5.9902488100521856</v>
      </c>
      <c r="L17" s="18"/>
      <c r="M17" s="16"/>
    </row>
    <row r="18" spans="1:13">
      <c r="A18" s="16"/>
      <c r="B18" s="11" t="s">
        <v>27</v>
      </c>
      <c r="C18" s="25">
        <v>712.67099999999994</v>
      </c>
      <c r="D18" s="25">
        <v>716.21166666666659</v>
      </c>
      <c r="E18" s="25">
        <v>716.70333333333338</v>
      </c>
      <c r="F18" s="25">
        <v>751.28166666666675</v>
      </c>
      <c r="G18" s="26">
        <v>800.69366666666667</v>
      </c>
      <c r="H18" s="28">
        <f t="shared" si="0"/>
        <v>6.5770272578637767</v>
      </c>
      <c r="I18" s="27">
        <f t="shared" si="4"/>
        <v>4.824636879043398</v>
      </c>
      <c r="J18" s="28">
        <f t="shared" si="1"/>
        <v>3.6654668949230467</v>
      </c>
      <c r="K18" s="27">
        <f t="shared" si="2"/>
        <v>3.6010431856283769</v>
      </c>
      <c r="L18" s="18"/>
      <c r="M18" s="16"/>
    </row>
    <row r="19" spans="1:13">
      <c r="A19" s="16"/>
      <c r="B19" s="11" t="s">
        <v>21</v>
      </c>
      <c r="C19" s="25">
        <v>444.20400000000001</v>
      </c>
      <c r="D19" s="25">
        <v>471.61399999999998</v>
      </c>
      <c r="E19" s="25">
        <v>520.14833333333343</v>
      </c>
      <c r="F19" s="25">
        <v>546.5866666666667</v>
      </c>
      <c r="G19" s="26">
        <v>578.24799999999993</v>
      </c>
      <c r="H19" s="28">
        <f t="shared" si="0"/>
        <v>5.7925550080499377</v>
      </c>
      <c r="I19" s="27">
        <f t="shared" si="4"/>
        <v>5.0828449576883372</v>
      </c>
      <c r="J19" s="28">
        <f t="shared" si="1"/>
        <v>2.6471408346206413</v>
      </c>
      <c r="K19" s="27">
        <f t="shared" si="2"/>
        <v>2.6198991386124542</v>
      </c>
      <c r="L19" s="18"/>
      <c r="M19" s="16"/>
    </row>
    <row r="20" spans="1:13">
      <c r="A20" s="16"/>
      <c r="B20" s="11" t="s">
        <v>6</v>
      </c>
      <c r="C20" s="25">
        <v>377.43399999999997</v>
      </c>
      <c r="D20" s="25">
        <v>383.21733333333333</v>
      </c>
      <c r="E20" s="25">
        <v>355.81766666666664</v>
      </c>
      <c r="F20" s="25">
        <v>387.49166666666662</v>
      </c>
      <c r="G20" s="26">
        <v>404.07733333333334</v>
      </c>
      <c r="H20" s="28">
        <f t="shared" si="0"/>
        <v>4.2802640917009027</v>
      </c>
      <c r="I20" s="27">
        <f t="shared" si="4"/>
        <v>8.9017502409942217</v>
      </c>
      <c r="J20" s="28">
        <f t="shared" si="1"/>
        <v>1.8498111699673552</v>
      </c>
      <c r="K20" s="27">
        <f t="shared" si="2"/>
        <v>1.8573250055852759</v>
      </c>
      <c r="L20" s="18"/>
      <c r="M20" s="16"/>
    </row>
    <row r="21" spans="1:13">
      <c r="A21" s="16"/>
      <c r="B21" s="11" t="s">
        <v>22</v>
      </c>
      <c r="C21" s="25">
        <v>322.31599999999997</v>
      </c>
      <c r="D21" s="25">
        <v>350.77233333333334</v>
      </c>
      <c r="E21" s="25">
        <v>351.82766666666663</v>
      </c>
      <c r="F21" s="25">
        <v>359.74233333333331</v>
      </c>
      <c r="G21" s="26">
        <v>372.05033333333336</v>
      </c>
      <c r="H21" s="28">
        <f t="shared" si="0"/>
        <v>3.4213376796540684</v>
      </c>
      <c r="I21" s="27">
        <f t="shared" si="4"/>
        <v>2.2495862083993901</v>
      </c>
      <c r="J21" s="28">
        <f t="shared" si="1"/>
        <v>1.7031959123090574</v>
      </c>
      <c r="K21" s="27">
        <f t="shared" si="2"/>
        <v>1.7243169047100202</v>
      </c>
      <c r="L21" s="18"/>
      <c r="M21" s="16"/>
    </row>
    <row r="22" spans="1:13">
      <c r="A22" s="16"/>
      <c r="B22" s="11" t="s">
        <v>24</v>
      </c>
      <c r="C22" s="25">
        <v>270.69399999999996</v>
      </c>
      <c r="D22" s="25">
        <v>265.27100000000002</v>
      </c>
      <c r="E22" s="25">
        <v>278.875</v>
      </c>
      <c r="F22" s="25">
        <v>311.69733333333335</v>
      </c>
      <c r="G22" s="26">
        <v>316.22633333333334</v>
      </c>
      <c r="H22" s="28">
        <f t="shared" si="0"/>
        <v>1.4530121100383653</v>
      </c>
      <c r="I22" s="27">
        <f t="shared" si="4"/>
        <v>11.769550276408204</v>
      </c>
      <c r="J22" s="28">
        <f t="shared" si="1"/>
        <v>1.4476412195961339</v>
      </c>
      <c r="K22" s="27">
        <f t="shared" si="2"/>
        <v>1.4940276170435898</v>
      </c>
      <c r="L22" s="18"/>
      <c r="M22" s="16"/>
    </row>
    <row r="23" spans="1:13">
      <c r="A23" s="16"/>
      <c r="B23" s="11" t="s">
        <v>8</v>
      </c>
      <c r="C23" s="25">
        <v>245.07566666666665</v>
      </c>
      <c r="D23" s="25">
        <v>254.04899999999998</v>
      </c>
      <c r="E23" s="25">
        <v>264.74666666666667</v>
      </c>
      <c r="F23" s="25">
        <v>266.59199999999998</v>
      </c>
      <c r="G23" s="26">
        <v>265.69</v>
      </c>
      <c r="H23" s="28">
        <f t="shared" si="0"/>
        <v>-0.33834473652621933</v>
      </c>
      <c r="I23" s="27">
        <f t="shared" si="4"/>
        <v>0.69701853344077414</v>
      </c>
      <c r="J23" s="28">
        <f t="shared" si="1"/>
        <v>1.2162927469707776</v>
      </c>
      <c r="K23" s="27">
        <f t="shared" si="2"/>
        <v>1.2778287392563021</v>
      </c>
      <c r="L23" s="18"/>
      <c r="M23" s="16"/>
    </row>
    <row r="24" spans="1:13">
      <c r="A24" s="16"/>
      <c r="B24" s="11" t="s">
        <v>20</v>
      </c>
      <c r="C24" s="25">
        <v>177.97199999999998</v>
      </c>
      <c r="D24" s="25">
        <v>185.95466666666667</v>
      </c>
      <c r="E24" s="25">
        <v>190.68266666666668</v>
      </c>
      <c r="F24" s="25">
        <v>205.02966666666666</v>
      </c>
      <c r="G24" s="26">
        <v>207.66533333333334</v>
      </c>
      <c r="H24" s="28">
        <f t="shared" si="0"/>
        <v>1.2855050244761301</v>
      </c>
      <c r="I24" s="27">
        <f t="shared" si="4"/>
        <v>7.5240189634436128</v>
      </c>
      <c r="J24" s="28">
        <f t="shared" si="1"/>
        <v>0.95066370104483511</v>
      </c>
      <c r="K24" s="27">
        <f t="shared" si="2"/>
        <v>0.98274817123847125</v>
      </c>
      <c r="L24" s="18"/>
      <c r="M24" s="16"/>
    </row>
    <row r="25" spans="1:13">
      <c r="A25" s="16"/>
      <c r="B25" s="11" t="s">
        <v>23</v>
      </c>
      <c r="C25" s="25">
        <v>179.61699999999999</v>
      </c>
      <c r="D25" s="25">
        <v>181.04133333333334</v>
      </c>
      <c r="E25" s="25">
        <v>181.11100000000002</v>
      </c>
      <c r="F25" s="25">
        <v>194.55866666666665</v>
      </c>
      <c r="G25" s="26">
        <v>193.18299999999999</v>
      </c>
      <c r="H25" s="28">
        <f t="shared" si="0"/>
        <v>-0.70707036095367659</v>
      </c>
      <c r="I25" s="27">
        <f t="shared" si="4"/>
        <v>7.425096579813828</v>
      </c>
      <c r="J25" s="28">
        <f t="shared" si="1"/>
        <v>0.8843655453274708</v>
      </c>
      <c r="K25" s="27">
        <f t="shared" si="2"/>
        <v>0.93255857541881904</v>
      </c>
      <c r="L25" s="18"/>
      <c r="M25" s="16"/>
    </row>
    <row r="26" spans="1:13">
      <c r="A26" s="16"/>
      <c r="B26" s="11" t="s">
        <v>17</v>
      </c>
      <c r="C26" s="25"/>
      <c r="D26" s="25">
        <v>170.64133333333334</v>
      </c>
      <c r="E26" s="25">
        <v>184.76233333333334</v>
      </c>
      <c r="F26" s="25">
        <v>183.42866666666669</v>
      </c>
      <c r="G26" s="26">
        <v>191.50366666666665</v>
      </c>
      <c r="H26" s="28">
        <f t="shared" si="0"/>
        <v>4.402256281279171</v>
      </c>
      <c r="I26" s="27">
        <f t="shared" si="4"/>
        <v>-0.72182822256339207</v>
      </c>
      <c r="J26" s="28">
        <f t="shared" si="1"/>
        <v>0.87667778533244056</v>
      </c>
      <c r="K26" s="27">
        <f t="shared" si="2"/>
        <v>0.87921026088604004</v>
      </c>
      <c r="L26" s="18"/>
      <c r="M26" s="16"/>
    </row>
    <row r="27" spans="1:13">
      <c r="A27" s="16"/>
      <c r="B27" s="11" t="s">
        <v>11</v>
      </c>
      <c r="C27" s="25">
        <v>160.03633333333332</v>
      </c>
      <c r="D27" s="25">
        <v>158.15733333333336</v>
      </c>
      <c r="E27" s="25">
        <v>163.79433333333333</v>
      </c>
      <c r="F27" s="25">
        <v>176.43266666666668</v>
      </c>
      <c r="G27" s="26">
        <v>184.05733333333333</v>
      </c>
      <c r="H27" s="28">
        <f t="shared" si="0"/>
        <v>4.3215731024866866</v>
      </c>
      <c r="I27" s="27">
        <f t="shared" si="4"/>
        <v>7.7159771502066654</v>
      </c>
      <c r="J27" s="28">
        <f t="shared" si="1"/>
        <v>0.84258948232946695</v>
      </c>
      <c r="K27" s="27">
        <f t="shared" si="2"/>
        <v>0.84567703460829324</v>
      </c>
      <c r="L27" s="18"/>
      <c r="M27" s="16"/>
    </row>
    <row r="28" spans="1:13">
      <c r="A28" s="16"/>
      <c r="B28" s="11" t="s">
        <v>9</v>
      </c>
      <c r="C28" s="25">
        <v>141.67466666666667</v>
      </c>
      <c r="D28" s="25">
        <v>144.39633333333333</v>
      </c>
      <c r="E28" s="25">
        <v>156.19800000000001</v>
      </c>
      <c r="F28" s="25">
        <v>165.98166666666668</v>
      </c>
      <c r="G28" s="26">
        <v>170.99266666666665</v>
      </c>
      <c r="H28" s="28">
        <f t="shared" si="0"/>
        <v>3.0190081233870902</v>
      </c>
      <c r="I28" s="27">
        <f t="shared" si="4"/>
        <v>6.2636312031310704</v>
      </c>
      <c r="J28" s="28">
        <f t="shared" si="1"/>
        <v>0.78278121213390983</v>
      </c>
      <c r="K28" s="27">
        <f t="shared" si="2"/>
        <v>0.79558330278600431</v>
      </c>
      <c r="L28" s="18"/>
      <c r="M28" s="16"/>
    </row>
    <row r="29" spans="1:13">
      <c r="A29" s="16"/>
      <c r="B29" s="11" t="s">
        <v>19</v>
      </c>
      <c r="C29" s="25"/>
      <c r="D29" s="25">
        <v>133.72933333333333</v>
      </c>
      <c r="E29" s="25">
        <v>133.60466666666667</v>
      </c>
      <c r="F29" s="25">
        <v>159.256</v>
      </c>
      <c r="G29" s="26">
        <v>164.23566666666667</v>
      </c>
      <c r="H29" s="28">
        <f t="shared" si="0"/>
        <v>3.1268314328293245</v>
      </c>
      <c r="I29" s="27">
        <f t="shared" si="4"/>
        <v>19.199429161656024</v>
      </c>
      <c r="J29" s="28">
        <f t="shared" si="1"/>
        <v>0.75184858353937678</v>
      </c>
      <c r="K29" s="27">
        <f t="shared" si="2"/>
        <v>0.76334583820595381</v>
      </c>
      <c r="L29" s="18"/>
      <c r="M29" s="16"/>
    </row>
    <row r="30" spans="1:13">
      <c r="A30" s="16"/>
      <c r="B30" s="11" t="s">
        <v>10</v>
      </c>
      <c r="C30" s="25"/>
      <c r="D30" s="25">
        <v>141.84966666666665</v>
      </c>
      <c r="E30" s="25">
        <v>154.01599999999999</v>
      </c>
      <c r="F30" s="25">
        <v>152.85233333333335</v>
      </c>
      <c r="G30" s="26">
        <v>159.59366666666665</v>
      </c>
      <c r="H30" s="28">
        <f t="shared" si="0"/>
        <v>4.410356836772733</v>
      </c>
      <c r="I30" s="27">
        <f t="shared" si="4"/>
        <v>-0.75554920700877659</v>
      </c>
      <c r="J30" s="28">
        <f t="shared" si="1"/>
        <v>0.73059813778892169</v>
      </c>
      <c r="K30" s="27">
        <f t="shared" si="2"/>
        <v>0.73265178398345565</v>
      </c>
      <c r="L30" s="18"/>
      <c r="M30" s="16"/>
    </row>
    <row r="31" spans="1:13">
      <c r="A31" s="16"/>
      <c r="B31" s="11" t="s">
        <v>4</v>
      </c>
      <c r="C31" s="25"/>
      <c r="D31" s="25">
        <v>122.66566666666667</v>
      </c>
      <c r="E31" s="25">
        <v>131.24033333333333</v>
      </c>
      <c r="F31" s="25">
        <v>132.40833333333333</v>
      </c>
      <c r="G31" s="26">
        <v>138.88366666666664</v>
      </c>
      <c r="H31" s="28">
        <f t="shared" si="0"/>
        <v>4.8904273396689346</v>
      </c>
      <c r="I31" s="27">
        <f t="shared" si="4"/>
        <v>0.88997030892434825</v>
      </c>
      <c r="J31" s="28">
        <f t="shared" si="1"/>
        <v>0.63579056960884417</v>
      </c>
      <c r="K31" s="27">
        <f t="shared" si="2"/>
        <v>0.63465960587850168</v>
      </c>
      <c r="L31" s="18"/>
      <c r="M31" s="16"/>
    </row>
    <row r="32" spans="1:13">
      <c r="A32" s="16"/>
      <c r="B32" s="11" t="s">
        <v>12</v>
      </c>
      <c r="C32" s="25"/>
      <c r="D32" s="25">
        <v>112.05166666666666</v>
      </c>
      <c r="E32" s="25">
        <v>110.66133333333333</v>
      </c>
      <c r="F32" s="25">
        <v>109.97300000000001</v>
      </c>
      <c r="G32" s="26">
        <v>116.003</v>
      </c>
      <c r="H32" s="28">
        <f t="shared" si="0"/>
        <v>5.4831640493575584</v>
      </c>
      <c r="I32" s="27">
        <f t="shared" si="4"/>
        <v>-0.62201792857485838</v>
      </c>
      <c r="J32" s="28">
        <f t="shared" si="1"/>
        <v>0.53104598414261406</v>
      </c>
      <c r="K32" s="27">
        <f t="shared" si="2"/>
        <v>0.52712256910272381</v>
      </c>
      <c r="L32" s="18"/>
      <c r="M32" s="16"/>
    </row>
    <row r="33" spans="1:14">
      <c r="A33" s="16"/>
      <c r="B33" s="11" t="s">
        <v>16</v>
      </c>
      <c r="C33" s="25"/>
      <c r="D33" s="25">
        <v>104.52233333333334</v>
      </c>
      <c r="E33" s="25">
        <v>105.92933333333333</v>
      </c>
      <c r="F33" s="25">
        <v>102.36266666666667</v>
      </c>
      <c r="G33" s="26">
        <v>109.16233333333332</v>
      </c>
      <c r="H33" s="28">
        <f t="shared" si="0"/>
        <v>6.6427213046422962</v>
      </c>
      <c r="I33" s="27">
        <f t="shared" si="4"/>
        <v>-3.3670245572519963</v>
      </c>
      <c r="J33" s="28">
        <f t="shared" si="1"/>
        <v>0.49973034090759788</v>
      </c>
      <c r="K33" s="27">
        <f t="shared" si="2"/>
        <v>0.49064472037262852</v>
      </c>
      <c r="L33" s="18"/>
      <c r="M33" s="16"/>
    </row>
    <row r="34" spans="1:14">
      <c r="A34" s="16"/>
      <c r="B34" s="11" t="s">
        <v>18</v>
      </c>
      <c r="C34" s="25"/>
      <c r="D34" s="25">
        <v>69.328666666666663</v>
      </c>
      <c r="E34" s="25">
        <v>73.668666666666653</v>
      </c>
      <c r="F34" s="25">
        <v>75.004666666666665</v>
      </c>
      <c r="G34" s="26">
        <v>80.451000000000008</v>
      </c>
      <c r="H34" s="28">
        <f t="shared" si="0"/>
        <v>7.2613259619401571</v>
      </c>
      <c r="I34" s="27">
        <f t="shared" si="4"/>
        <v>1.8135254246491206</v>
      </c>
      <c r="J34" s="28">
        <f t="shared" si="1"/>
        <v>0.3682937550775191</v>
      </c>
      <c r="K34" s="27">
        <f t="shared" si="2"/>
        <v>0.3595123583791181</v>
      </c>
      <c r="L34" s="18"/>
      <c r="M34" s="16"/>
    </row>
    <row r="35" spans="1:14">
      <c r="A35" s="16"/>
      <c r="B35" s="11" t="s">
        <v>14</v>
      </c>
      <c r="C35" s="25"/>
      <c r="D35" s="25">
        <v>60.407000000000004</v>
      </c>
      <c r="E35" s="25">
        <v>62.860999999999997</v>
      </c>
      <c r="F35" s="25">
        <v>74.168333333333337</v>
      </c>
      <c r="G35" s="26">
        <v>79.523333333333341</v>
      </c>
      <c r="H35" s="28">
        <f t="shared" si="0"/>
        <v>7.2200624705062832</v>
      </c>
      <c r="I35" s="27">
        <f t="shared" si="4"/>
        <v>17.987835594936996</v>
      </c>
      <c r="J35" s="28">
        <f t="shared" si="1"/>
        <v>0.36404702302786263</v>
      </c>
      <c r="K35" s="27">
        <f t="shared" si="2"/>
        <v>0.35550364555603509</v>
      </c>
      <c r="L35" s="18"/>
      <c r="M35" s="16"/>
    </row>
    <row r="36" spans="1:14">
      <c r="A36" s="16"/>
      <c r="B36" s="11" t="s">
        <v>7</v>
      </c>
      <c r="C36" s="25"/>
      <c r="D36" s="25">
        <v>57.044333333333327</v>
      </c>
      <c r="E36" s="25">
        <v>54.104666666666674</v>
      </c>
      <c r="F36" s="25">
        <v>54.976666666666667</v>
      </c>
      <c r="G36" s="26">
        <v>60.043666666666667</v>
      </c>
      <c r="H36" s="28">
        <f t="shared" si="0"/>
        <v>9.2166373613048016</v>
      </c>
      <c r="I36" s="27">
        <f t="shared" si="4"/>
        <v>1.6116909200684981</v>
      </c>
      <c r="J36" s="28">
        <f t="shared" si="1"/>
        <v>0.27487175380404877</v>
      </c>
      <c r="K36" s="27">
        <f t="shared" si="2"/>
        <v>0.26351415141932483</v>
      </c>
      <c r="L36" s="18"/>
      <c r="M36" s="16"/>
    </row>
    <row r="37" spans="1:14">
      <c r="A37" s="16"/>
      <c r="B37" s="11" t="s">
        <v>13</v>
      </c>
      <c r="C37" s="25"/>
      <c r="D37" s="25">
        <v>33.695666666666661</v>
      </c>
      <c r="E37" s="25">
        <v>34.678666666666665</v>
      </c>
      <c r="F37" s="25">
        <v>39.322333333333333</v>
      </c>
      <c r="G37" s="26">
        <v>40.755333333333333</v>
      </c>
      <c r="H37" s="28">
        <f t="shared" si="0"/>
        <v>3.6442394907050257</v>
      </c>
      <c r="I37" s="27">
        <f t="shared" si="4"/>
        <v>13.390557114844871</v>
      </c>
      <c r="J37" s="28">
        <f t="shared" si="1"/>
        <v>0.18657238260269376</v>
      </c>
      <c r="K37" s="27">
        <f t="shared" si="2"/>
        <v>0.18847980294963612</v>
      </c>
      <c r="L37" s="18"/>
      <c r="M37" s="16"/>
    </row>
    <row r="38" spans="1:14">
      <c r="A38" s="16"/>
      <c r="B38" s="11" t="s">
        <v>15</v>
      </c>
      <c r="C38" s="25"/>
      <c r="D38" s="25">
        <v>24.298000000000002</v>
      </c>
      <c r="E38" s="25">
        <v>24.125666666666664</v>
      </c>
      <c r="F38" s="25">
        <v>25.75633333333333</v>
      </c>
      <c r="G38" s="26">
        <v>25.36</v>
      </c>
      <c r="H38" s="28">
        <f t="shared" si="0"/>
        <v>-1.5387801058639239</v>
      </c>
      <c r="I38" s="27">
        <f t="shared" si="4"/>
        <v>6.7590532904099332</v>
      </c>
      <c r="J38" s="28">
        <f t="shared" si="1"/>
        <v>0.11609463684436343</v>
      </c>
      <c r="K38" s="27">
        <f t="shared" si="2"/>
        <v>0.12345525353798464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35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16680.884000000002</v>
      </c>
      <c r="D13" s="26">
        <v>17076.483666666667</v>
      </c>
      <c r="E13" s="26">
        <v>17425.685333333331</v>
      </c>
      <c r="F13" s="26">
        <v>18321.36033333333</v>
      </c>
      <c r="G13" s="26">
        <v>19341.678333333333</v>
      </c>
      <c r="H13" s="28">
        <f t="shared" ref="H13:H38" si="0">IF(OR(OR(G13=0,F13=0),G13=""),"",(G13/F13-1)*100)</f>
        <v>5.5690078762528739</v>
      </c>
      <c r="I13" s="27">
        <f>IF(OR(OR(G13=0,F13=0),F13=""),"",(F13/E13-1)*100)</f>
        <v>5.1399700090226874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8646.5510000000031</v>
      </c>
      <c r="D14" s="25">
        <f t="shared" ref="D14:F14" si="3">D13-SUM(D15:D38)</f>
        <v>7786.9636666666684</v>
      </c>
      <c r="E14" s="25">
        <f t="shared" si="3"/>
        <v>7846.1169999999984</v>
      </c>
      <c r="F14" s="25">
        <f t="shared" si="3"/>
        <v>8469.2063333333281</v>
      </c>
      <c r="G14" s="26">
        <f>G13-SUM(G15:G38)</f>
        <v>8991.601999999999</v>
      </c>
      <c r="H14" s="28">
        <f t="shared" si="0"/>
        <v>6.1681773486921943</v>
      </c>
      <c r="I14" s="27">
        <f>IF(OR(OR(G14=0,F14=0),F14=""),"",(F14/E14-1)*100)</f>
        <v>7.9413719338282895</v>
      </c>
      <c r="J14" s="28">
        <f t="shared" si="1"/>
        <v>46.488220127743126</v>
      </c>
      <c r="K14" s="27">
        <f t="shared" si="2"/>
        <v>46.225859757393174</v>
      </c>
      <c r="L14" s="18"/>
    </row>
    <row r="15" spans="1:15">
      <c r="A15" s="16"/>
      <c r="B15" s="12" t="s">
        <v>5</v>
      </c>
      <c r="C15" s="29">
        <v>3138.8286666666663</v>
      </c>
      <c r="D15" s="29">
        <v>3198.9943333333335</v>
      </c>
      <c r="E15" s="29">
        <v>3399.15</v>
      </c>
      <c r="F15" s="29">
        <v>3433.3343333333337</v>
      </c>
      <c r="G15" s="109">
        <v>3657.5310000000004</v>
      </c>
      <c r="H15" s="50">
        <f t="shared" si="0"/>
        <v>6.529998098058809</v>
      </c>
      <c r="I15" s="36">
        <f t="shared" ref="I15:I38" si="4">IF(OR(OR(G15=0,F15=0),F15=""),"",(F15/E15-1)*100)</f>
        <v>1.0056729868741732</v>
      </c>
      <c r="J15" s="50">
        <f t="shared" si="1"/>
        <v>18.910101476026686</v>
      </c>
      <c r="K15" s="36">
        <f t="shared" si="2"/>
        <v>18.739516448933262</v>
      </c>
      <c r="L15" s="18"/>
      <c r="N15" s="34">
        <f>G15-F15</f>
        <v>224.19666666666672</v>
      </c>
      <c r="O15" s="34">
        <f>J15</f>
        <v>18.910101476026686</v>
      </c>
    </row>
    <row r="16" spans="1:15">
      <c r="A16" s="16"/>
      <c r="B16" s="11" t="s">
        <v>25</v>
      </c>
      <c r="C16" s="55">
        <v>1302.2546666666667</v>
      </c>
      <c r="D16" s="55">
        <v>1418.1693333333333</v>
      </c>
      <c r="E16" s="55">
        <v>1440.9346666666668</v>
      </c>
      <c r="F16" s="55">
        <v>1461.4673333333333</v>
      </c>
      <c r="G16" s="56">
        <v>1573.7619999999999</v>
      </c>
      <c r="H16" s="28">
        <f t="shared" si="0"/>
        <v>7.6836932379831913</v>
      </c>
      <c r="I16" s="27">
        <f t="shared" si="4"/>
        <v>1.4249547284586495</v>
      </c>
      <c r="J16" s="28">
        <f t="shared" si="1"/>
        <v>8.1366361950492578</v>
      </c>
      <c r="K16" s="27">
        <f t="shared" si="2"/>
        <v>7.9768494628337381</v>
      </c>
      <c r="L16" s="18"/>
      <c r="N16" s="23" t="s">
        <v>40</v>
      </c>
      <c r="O16" s="34">
        <f>100-O15</f>
        <v>81.089898523973318</v>
      </c>
    </row>
    <row r="17" spans="1:12">
      <c r="A17" s="16"/>
      <c r="B17" s="11" t="s">
        <v>26</v>
      </c>
      <c r="C17" s="25">
        <v>990.84900000000005</v>
      </c>
      <c r="D17" s="25">
        <v>1028.7389999999998</v>
      </c>
      <c r="E17" s="25">
        <v>1027.9103333333335</v>
      </c>
      <c r="F17" s="25">
        <v>1081.4546666666668</v>
      </c>
      <c r="G17" s="26">
        <v>1083.6353333333334</v>
      </c>
      <c r="H17" s="28">
        <f t="shared" si="0"/>
        <v>0.20164198591772209</v>
      </c>
      <c r="I17" s="27">
        <f t="shared" si="4"/>
        <v>5.2090470926290156</v>
      </c>
      <c r="J17" s="28">
        <f t="shared" si="1"/>
        <v>5.6025920535851466</v>
      </c>
      <c r="K17" s="27">
        <f t="shared" si="2"/>
        <v>5.9026985277894504</v>
      </c>
      <c r="L17" s="18"/>
    </row>
    <row r="18" spans="1:12">
      <c r="A18" s="16"/>
      <c r="B18" s="11" t="s">
        <v>27</v>
      </c>
      <c r="C18" s="25">
        <v>615.99333333333334</v>
      </c>
      <c r="D18" s="25">
        <v>638.02499999999998</v>
      </c>
      <c r="E18" s="25">
        <v>635.01733333333334</v>
      </c>
      <c r="F18" s="25">
        <v>667.55166666666662</v>
      </c>
      <c r="G18" s="26">
        <v>718.48466666666661</v>
      </c>
      <c r="H18" s="28">
        <f t="shared" si="0"/>
        <v>7.6298214120754659</v>
      </c>
      <c r="I18" s="27">
        <f t="shared" si="4"/>
        <v>5.12337720965097</v>
      </c>
      <c r="J18" s="28">
        <f t="shared" si="1"/>
        <v>3.7146965960468612</v>
      </c>
      <c r="K18" s="27">
        <f t="shared" si="2"/>
        <v>3.643570425565744</v>
      </c>
      <c r="L18" s="18"/>
    </row>
    <row r="19" spans="1:12">
      <c r="A19" s="16"/>
      <c r="B19" s="11" t="s">
        <v>21</v>
      </c>
      <c r="C19" s="25">
        <v>387.11766666666671</v>
      </c>
      <c r="D19" s="25">
        <v>431.488</v>
      </c>
      <c r="E19" s="25">
        <v>471.73133333333334</v>
      </c>
      <c r="F19" s="25">
        <v>497.11366666666663</v>
      </c>
      <c r="G19" s="26">
        <v>510.01</v>
      </c>
      <c r="H19" s="28">
        <f t="shared" si="0"/>
        <v>2.5942423630812783</v>
      </c>
      <c r="I19" s="27">
        <f t="shared" si="4"/>
        <v>5.3806757236110281</v>
      </c>
      <c r="J19" s="28">
        <f t="shared" si="1"/>
        <v>2.6368445964746079</v>
      </c>
      <c r="K19" s="27">
        <f t="shared" si="2"/>
        <v>2.713301073841297</v>
      </c>
      <c r="L19" s="18"/>
    </row>
    <row r="20" spans="1:12">
      <c r="A20" s="16"/>
      <c r="B20" s="11" t="s">
        <v>6</v>
      </c>
      <c r="C20" s="25">
        <v>316.71833333333331</v>
      </c>
      <c r="D20" s="25">
        <v>336.37766666666664</v>
      </c>
      <c r="E20" s="25">
        <v>312.99466666666666</v>
      </c>
      <c r="F20" s="25">
        <v>336.75099999999998</v>
      </c>
      <c r="G20" s="26">
        <v>354.88833333333332</v>
      </c>
      <c r="H20" s="28">
        <f t="shared" si="0"/>
        <v>5.3859775719547587</v>
      </c>
      <c r="I20" s="27">
        <f t="shared" si="4"/>
        <v>7.5900121833811784</v>
      </c>
      <c r="J20" s="28">
        <f t="shared" si="1"/>
        <v>1.8348373249580978</v>
      </c>
      <c r="K20" s="27">
        <f t="shared" si="2"/>
        <v>1.8380239997099197</v>
      </c>
      <c r="L20" s="18"/>
    </row>
    <row r="21" spans="1:12">
      <c r="A21" s="16"/>
      <c r="B21" s="11" t="s">
        <v>22</v>
      </c>
      <c r="C21" s="25">
        <v>284.28166666666669</v>
      </c>
      <c r="D21" s="25">
        <v>319.5213333333333</v>
      </c>
      <c r="E21" s="25">
        <v>321.59200000000004</v>
      </c>
      <c r="F21" s="25">
        <v>316.46166666666664</v>
      </c>
      <c r="G21" s="26">
        <v>322.33499999999998</v>
      </c>
      <c r="H21" s="28">
        <f t="shared" si="0"/>
        <v>1.8559383179637345</v>
      </c>
      <c r="I21" s="27">
        <f t="shared" si="4"/>
        <v>-1.595292586051078</v>
      </c>
      <c r="J21" s="28">
        <f t="shared" si="1"/>
        <v>1.6665306621529825</v>
      </c>
      <c r="K21" s="27">
        <f t="shared" si="2"/>
        <v>1.7272825866041497</v>
      </c>
      <c r="L21" s="18"/>
    </row>
    <row r="22" spans="1:12">
      <c r="A22" s="16"/>
      <c r="B22" s="11" t="s">
        <v>24</v>
      </c>
      <c r="C22" s="25">
        <v>234.01</v>
      </c>
      <c r="D22" s="25">
        <v>229.71700000000001</v>
      </c>
      <c r="E22" s="25">
        <v>241.375</v>
      </c>
      <c r="F22" s="25">
        <v>239.75066666666669</v>
      </c>
      <c r="G22" s="26">
        <v>251.44766666666669</v>
      </c>
      <c r="H22" s="28">
        <f t="shared" si="0"/>
        <v>4.8788185503829018</v>
      </c>
      <c r="I22" s="27">
        <f t="shared" si="4"/>
        <v>-0.67295011220437351</v>
      </c>
      <c r="J22" s="28">
        <f t="shared" si="1"/>
        <v>1.3000302369485861</v>
      </c>
      <c r="K22" s="27">
        <f t="shared" si="2"/>
        <v>1.3085855105991859</v>
      </c>
      <c r="L22" s="18"/>
    </row>
    <row r="23" spans="1:12">
      <c r="A23" s="16"/>
      <c r="B23" s="11" t="s">
        <v>8</v>
      </c>
      <c r="C23" s="25">
        <v>195.73099999999999</v>
      </c>
      <c r="D23" s="25">
        <v>216.81033333333335</v>
      </c>
      <c r="E23" s="25">
        <v>211.41600000000003</v>
      </c>
      <c r="F23" s="25">
        <v>224.01666666666665</v>
      </c>
      <c r="G23" s="26">
        <v>213.81366666666668</v>
      </c>
      <c r="H23" s="28">
        <f t="shared" si="0"/>
        <v>-4.5545718324529361</v>
      </c>
      <c r="I23" s="27">
        <f t="shared" si="4"/>
        <v>5.9601291608329721</v>
      </c>
      <c r="J23" s="28">
        <f t="shared" si="1"/>
        <v>1.1054556020517696</v>
      </c>
      <c r="K23" s="27">
        <f t="shared" si="2"/>
        <v>1.2227076079012402</v>
      </c>
      <c r="L23" s="18"/>
    </row>
    <row r="24" spans="1:12">
      <c r="A24" s="16"/>
      <c r="B24" s="11" t="s">
        <v>20</v>
      </c>
      <c r="C24" s="25">
        <v>156.60566666666668</v>
      </c>
      <c r="D24" s="25">
        <v>167.35733333333334</v>
      </c>
      <c r="E24" s="25">
        <v>170.50633333333334</v>
      </c>
      <c r="F24" s="25">
        <v>184.68433333333334</v>
      </c>
      <c r="G24" s="26">
        <v>183.45233333333331</v>
      </c>
      <c r="H24" s="28">
        <f t="shared" si="0"/>
        <v>-0.66708419591628987</v>
      </c>
      <c r="I24" s="27">
        <f t="shared" si="4"/>
        <v>8.3152336472349866</v>
      </c>
      <c r="J24" s="28">
        <f t="shared" si="1"/>
        <v>0.94848197851151661</v>
      </c>
      <c r="K24" s="27">
        <f t="shared" si="2"/>
        <v>1.0080274061163692</v>
      </c>
      <c r="L24" s="18"/>
    </row>
    <row r="25" spans="1:12">
      <c r="A25" s="16"/>
      <c r="B25" s="11" t="s">
        <v>17</v>
      </c>
      <c r="C25" s="25"/>
      <c r="D25" s="25">
        <v>152.06199999999998</v>
      </c>
      <c r="E25" s="25">
        <v>158.10533333333333</v>
      </c>
      <c r="F25" s="25">
        <v>163.95566666666664</v>
      </c>
      <c r="G25" s="26">
        <v>172.83500000000001</v>
      </c>
      <c r="H25" s="28">
        <f t="shared" si="0"/>
        <v>5.4156916402198441</v>
      </c>
      <c r="I25" s="27">
        <f t="shared" si="4"/>
        <v>3.7002757655233864</v>
      </c>
      <c r="J25" s="28">
        <f t="shared" si="1"/>
        <v>0.89358843126936505</v>
      </c>
      <c r="K25" s="27">
        <f t="shared" si="2"/>
        <v>0.8948880633517734</v>
      </c>
      <c r="L25" s="18"/>
    </row>
    <row r="26" spans="1:12">
      <c r="A26" s="16"/>
      <c r="B26" s="11" t="s">
        <v>23</v>
      </c>
      <c r="C26" s="25">
        <v>151.452</v>
      </c>
      <c r="D26" s="25">
        <v>156.74299999999999</v>
      </c>
      <c r="E26" s="25">
        <v>153.87666666666667</v>
      </c>
      <c r="F26" s="25">
        <v>163.53166666666667</v>
      </c>
      <c r="G26" s="26">
        <v>160.78</v>
      </c>
      <c r="H26" s="28">
        <f t="shared" si="0"/>
        <v>-1.6826506588937917</v>
      </c>
      <c r="I26" s="27">
        <f t="shared" si="4"/>
        <v>6.2745055563979912</v>
      </c>
      <c r="J26" s="28">
        <f t="shared" si="1"/>
        <v>0.83126188549476965</v>
      </c>
      <c r="K26" s="27">
        <f t="shared" si="2"/>
        <v>0.8925738247129068</v>
      </c>
      <c r="L26" s="18"/>
    </row>
    <row r="27" spans="1:12">
      <c r="A27" s="16"/>
      <c r="B27" s="11" t="s">
        <v>11</v>
      </c>
      <c r="C27" s="25">
        <v>137.35300000000001</v>
      </c>
      <c r="D27" s="25">
        <v>134.47166666666666</v>
      </c>
      <c r="E27" s="25">
        <v>140.29866666666666</v>
      </c>
      <c r="F27" s="25">
        <v>146.42099999999999</v>
      </c>
      <c r="G27" s="26">
        <v>156.41466666666665</v>
      </c>
      <c r="H27" s="28">
        <f t="shared" si="0"/>
        <v>6.8252960071756519</v>
      </c>
      <c r="I27" s="27">
        <f t="shared" si="4"/>
        <v>4.3637858283281261</v>
      </c>
      <c r="J27" s="28">
        <f t="shared" si="1"/>
        <v>0.80869231703177769</v>
      </c>
      <c r="K27" s="27">
        <f t="shared" si="2"/>
        <v>0.79918192391864074</v>
      </c>
      <c r="L27" s="18"/>
    </row>
    <row r="28" spans="1:12">
      <c r="A28" s="16"/>
      <c r="B28" s="11" t="s">
        <v>9</v>
      </c>
      <c r="C28" s="25">
        <v>123.13799999999999</v>
      </c>
      <c r="D28" s="25">
        <v>126.717</v>
      </c>
      <c r="E28" s="25">
        <v>136.72566666666668</v>
      </c>
      <c r="F28" s="25">
        <v>139.66899999999998</v>
      </c>
      <c r="G28" s="26">
        <v>146.35633333333331</v>
      </c>
      <c r="H28" s="28">
        <f t="shared" si="0"/>
        <v>4.7879868355421129</v>
      </c>
      <c r="I28" s="27">
        <f t="shared" si="4"/>
        <v>2.1527291876433541</v>
      </c>
      <c r="J28" s="28">
        <f t="shared" si="1"/>
        <v>0.75668890160945179</v>
      </c>
      <c r="K28" s="27">
        <f t="shared" si="2"/>
        <v>0.76232876521668769</v>
      </c>
      <c r="L28" s="18"/>
    </row>
    <row r="29" spans="1:12">
      <c r="A29" s="16"/>
      <c r="B29" s="11" t="s">
        <v>19</v>
      </c>
      <c r="C29" s="25"/>
      <c r="D29" s="25">
        <v>115.45466666666668</v>
      </c>
      <c r="E29" s="25">
        <v>119.008</v>
      </c>
      <c r="F29" s="25">
        <v>140.25699999999998</v>
      </c>
      <c r="G29" s="26">
        <v>144.458</v>
      </c>
      <c r="H29" s="28">
        <f t="shared" si="0"/>
        <v>2.9952159250518751</v>
      </c>
      <c r="I29" s="27">
        <f t="shared" si="4"/>
        <v>17.855102178004834</v>
      </c>
      <c r="J29" s="28">
        <f t="shared" si="1"/>
        <v>0.74687417250157628</v>
      </c>
      <c r="K29" s="27">
        <f t="shared" si="2"/>
        <v>0.76553813389511594</v>
      </c>
      <c r="L29" s="18"/>
    </row>
    <row r="30" spans="1:12">
      <c r="A30" s="16"/>
      <c r="B30" s="11" t="s">
        <v>10</v>
      </c>
      <c r="C30" s="25"/>
      <c r="D30" s="25">
        <v>122.09633333333333</v>
      </c>
      <c r="E30" s="25">
        <v>131.828</v>
      </c>
      <c r="F30" s="25">
        <v>132.22666666666666</v>
      </c>
      <c r="G30" s="26">
        <v>140.232</v>
      </c>
      <c r="H30" s="28">
        <f t="shared" si="0"/>
        <v>6.0542502773015983</v>
      </c>
      <c r="I30" s="27">
        <f t="shared" si="4"/>
        <v>0.30241425696109214</v>
      </c>
      <c r="J30" s="28">
        <f t="shared" si="1"/>
        <v>0.72502498275097982</v>
      </c>
      <c r="K30" s="27">
        <f t="shared" si="2"/>
        <v>0.72170769124657985</v>
      </c>
      <c r="L30" s="18"/>
    </row>
    <row r="31" spans="1:12">
      <c r="A31" s="16"/>
      <c r="B31" s="11" t="s">
        <v>4</v>
      </c>
      <c r="C31" s="25"/>
      <c r="D31" s="25">
        <v>105.82166666666666</v>
      </c>
      <c r="E31" s="25">
        <v>111.46966666666667</v>
      </c>
      <c r="F31" s="25">
        <v>108.85033333333332</v>
      </c>
      <c r="G31" s="26">
        <v>116.85766666666666</v>
      </c>
      <c r="H31" s="28">
        <f t="shared" si="0"/>
        <v>7.3562781923803611</v>
      </c>
      <c r="I31" s="27">
        <f t="shared" si="4"/>
        <v>-2.3498171400889389</v>
      </c>
      <c r="J31" s="28">
        <f t="shared" si="1"/>
        <v>0.60417542186747497</v>
      </c>
      <c r="K31" s="27">
        <f t="shared" si="2"/>
        <v>0.59411709257906087</v>
      </c>
      <c r="L31" s="18"/>
    </row>
    <row r="32" spans="1:12">
      <c r="A32" s="16"/>
      <c r="B32" s="11" t="s">
        <v>16</v>
      </c>
      <c r="C32" s="25"/>
      <c r="D32" s="25">
        <v>91.791666666666671</v>
      </c>
      <c r="E32" s="25">
        <v>93.679666666666662</v>
      </c>
      <c r="F32" s="25">
        <v>91.026666666666657</v>
      </c>
      <c r="G32" s="26">
        <v>96.212000000000003</v>
      </c>
      <c r="H32" s="28">
        <f t="shared" si="0"/>
        <v>5.696499194375293</v>
      </c>
      <c r="I32" s="27">
        <f t="shared" si="4"/>
        <v>-2.8319912894651744</v>
      </c>
      <c r="J32" s="28">
        <f t="shared" si="1"/>
        <v>0.49743356466738886</v>
      </c>
      <c r="K32" s="27">
        <f t="shared" si="2"/>
        <v>0.49683355935670065</v>
      </c>
      <c r="L32" s="18"/>
    </row>
    <row r="33" spans="1:14">
      <c r="A33" s="16"/>
      <c r="B33" s="11" t="s">
        <v>12</v>
      </c>
      <c r="C33" s="25"/>
      <c r="D33" s="25">
        <v>91.190333333333342</v>
      </c>
      <c r="E33" s="25">
        <v>87.180666666666681</v>
      </c>
      <c r="F33" s="25">
        <v>91.197000000000003</v>
      </c>
      <c r="G33" s="26">
        <v>94.915666666666667</v>
      </c>
      <c r="H33" s="28">
        <f t="shared" si="0"/>
        <v>4.0776195123377601</v>
      </c>
      <c r="I33" s="27">
        <f t="shared" si="4"/>
        <v>4.6069082594764721</v>
      </c>
      <c r="J33" s="28">
        <f t="shared" si="1"/>
        <v>0.49073128521163317</v>
      </c>
      <c r="K33" s="27">
        <f t="shared" si="2"/>
        <v>0.49776325742624544</v>
      </c>
      <c r="L33" s="18"/>
    </row>
    <row r="34" spans="1:14">
      <c r="A34" s="16"/>
      <c r="B34" s="11" t="s">
        <v>14</v>
      </c>
      <c r="C34" s="25"/>
      <c r="D34" s="25">
        <v>51.242333333333335</v>
      </c>
      <c r="E34" s="25">
        <v>52.24133333333333</v>
      </c>
      <c r="F34" s="25">
        <v>64.504666666666665</v>
      </c>
      <c r="G34" s="26">
        <v>71.185333333333347</v>
      </c>
      <c r="H34" s="28">
        <f t="shared" si="0"/>
        <v>10.356873404508216</v>
      </c>
      <c r="I34" s="27">
        <f t="shared" si="4"/>
        <v>23.474388096271159</v>
      </c>
      <c r="J34" s="28">
        <f t="shared" si="1"/>
        <v>0.36804113948401762</v>
      </c>
      <c r="K34" s="27">
        <f t="shared" si="2"/>
        <v>0.35207356600758966</v>
      </c>
      <c r="L34" s="18"/>
    </row>
    <row r="35" spans="1:14">
      <c r="A35" s="16"/>
      <c r="B35" s="11" t="s">
        <v>18</v>
      </c>
      <c r="C35" s="25"/>
      <c r="D35" s="25">
        <v>60.676666666666669</v>
      </c>
      <c r="E35" s="25">
        <v>65.188666666666663</v>
      </c>
      <c r="F35" s="25">
        <v>64.838000000000008</v>
      </c>
      <c r="G35" s="26">
        <v>70.465666666666664</v>
      </c>
      <c r="H35" s="28">
        <f t="shared" si="0"/>
        <v>8.6795809042022434</v>
      </c>
      <c r="I35" s="27">
        <f t="shared" si="4"/>
        <v>-0.53792581532575712</v>
      </c>
      <c r="J35" s="28">
        <f t="shared" si="1"/>
        <v>0.36432033173267364</v>
      </c>
      <c r="K35" s="27">
        <f t="shared" si="2"/>
        <v>0.35389293600669874</v>
      </c>
      <c r="L35" s="18"/>
    </row>
    <row r="36" spans="1:14">
      <c r="A36" s="16"/>
      <c r="B36" s="11" t="s">
        <v>7</v>
      </c>
      <c r="C36" s="25"/>
      <c r="D36" s="25">
        <v>49.445</v>
      </c>
      <c r="E36" s="25">
        <v>48.231000000000002</v>
      </c>
      <c r="F36" s="25">
        <v>48.395666666666671</v>
      </c>
      <c r="G36" s="26">
        <v>52.421333333333337</v>
      </c>
      <c r="H36" s="28">
        <f t="shared" si="0"/>
        <v>8.3182378587614672</v>
      </c>
      <c r="I36" s="27">
        <f t="shared" si="4"/>
        <v>0.34141250786148269</v>
      </c>
      <c r="J36" s="28">
        <f t="shared" si="1"/>
        <v>0.27102784168936739</v>
      </c>
      <c r="K36" s="27">
        <f t="shared" si="2"/>
        <v>0.26414887206064636</v>
      </c>
      <c r="L36" s="18"/>
    </row>
    <row r="37" spans="1:14">
      <c r="A37" s="16"/>
      <c r="B37" s="11" t="s">
        <v>13</v>
      </c>
      <c r="C37" s="25"/>
      <c r="D37" s="25">
        <v>24.904666666666667</v>
      </c>
      <c r="E37" s="25">
        <v>27.430333333333333</v>
      </c>
      <c r="F37" s="25">
        <v>31.360333333333333</v>
      </c>
      <c r="G37" s="26">
        <v>34.366</v>
      </c>
      <c r="H37" s="28">
        <f t="shared" si="0"/>
        <v>9.5842943846260233</v>
      </c>
      <c r="I37" s="27">
        <f t="shared" si="4"/>
        <v>14.327204676088524</v>
      </c>
      <c r="J37" s="28">
        <f t="shared" si="1"/>
        <v>0.17767847964245087</v>
      </c>
      <c r="K37" s="27">
        <f t="shared" si="2"/>
        <v>0.17116814888617898</v>
      </c>
      <c r="L37" s="18"/>
    </row>
    <row r="38" spans="1:14">
      <c r="A38" s="16"/>
      <c r="B38" s="11" t="s">
        <v>15</v>
      </c>
      <c r="C38" s="25"/>
      <c r="D38" s="25">
        <v>21.703666666666667</v>
      </c>
      <c r="E38" s="25">
        <v>21.676999999999996</v>
      </c>
      <c r="F38" s="25">
        <v>23.334333333333333</v>
      </c>
      <c r="G38" s="26">
        <v>23.216666666666669</v>
      </c>
      <c r="H38" s="28">
        <f t="shared" si="0"/>
        <v>-0.50426410296701141</v>
      </c>
      <c r="I38" s="27">
        <f t="shared" si="4"/>
        <v>7.6455844135873807</v>
      </c>
      <c r="J38" s="28">
        <f t="shared" si="1"/>
        <v>0.12003439549842582</v>
      </c>
      <c r="K38" s="27">
        <f t="shared" si="2"/>
        <v>0.12736135804763116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36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2424.8086666666668</v>
      </c>
      <c r="D13" s="26">
        <v>2089.2286666666664</v>
      </c>
      <c r="E13" s="26">
        <v>2245.6883333333335</v>
      </c>
      <c r="F13" s="26">
        <v>2541.529</v>
      </c>
      <c r="G13" s="26">
        <v>2502.5693333333334</v>
      </c>
      <c r="H13" s="28">
        <f t="shared" ref="H13:H38" si="0">IF(OR(OR(G13=0,F13=0),G13=""),"",(G13/F13-1)*100)</f>
        <v>-1.5329223733692054</v>
      </c>
      <c r="I13" s="27">
        <f>IF(OR(OR(G13=0,F13=0),F13=""),"",(F13/E13-1)*100)</f>
        <v>13.173718822662384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1257.0153333333337</v>
      </c>
      <c r="D14" s="25">
        <f t="shared" ref="D14:G14" si="3">D13-SUM(D15:D38)</f>
        <v>907.31399999999985</v>
      </c>
      <c r="E14" s="25">
        <f t="shared" si="3"/>
        <v>962.65266666666662</v>
      </c>
      <c r="F14" s="25">
        <f t="shared" si="3"/>
        <v>1068.4306666666671</v>
      </c>
      <c r="G14" s="26">
        <f t="shared" si="3"/>
        <v>1039.9783333333337</v>
      </c>
      <c r="H14" s="28">
        <f t="shared" si="0"/>
        <v>-2.6630023099299627</v>
      </c>
      <c r="I14" s="27">
        <f>IF(OR(OR(G14=0,F14=0),F14=""),"",(F14/E14-1)*100)</f>
        <v>10.988179190971659</v>
      </c>
      <c r="J14" s="28">
        <f t="shared" si="1"/>
        <v>41.556424410752271</v>
      </c>
      <c r="K14" s="27">
        <f t="shared" si="2"/>
        <v>42.038893385307311</v>
      </c>
      <c r="L14" s="18"/>
    </row>
    <row r="15" spans="1:15">
      <c r="A15" s="16"/>
      <c r="B15" s="12" t="s">
        <v>5</v>
      </c>
      <c r="C15" s="29">
        <v>408.07233333333335</v>
      </c>
      <c r="D15" s="29">
        <v>373.39066666666668</v>
      </c>
      <c r="E15" s="29">
        <v>380.35966666666667</v>
      </c>
      <c r="F15" s="29">
        <v>437.47399999999999</v>
      </c>
      <c r="G15" s="109">
        <v>418.81033333333335</v>
      </c>
      <c r="H15" s="50">
        <f t="shared" si="0"/>
        <v>-4.2662344886019827</v>
      </c>
      <c r="I15" s="36">
        <f t="shared" ref="I15:I38" si="4">IF(OR(OR(G15=0,F15=0),F15=""),"",(F15/E15-1)*100)</f>
        <v>15.015875325021311</v>
      </c>
      <c r="J15" s="50">
        <f t="shared" si="1"/>
        <v>16.735213996069106</v>
      </c>
      <c r="K15" s="36">
        <f t="shared" si="2"/>
        <v>17.213024128388852</v>
      </c>
      <c r="L15" s="18"/>
      <c r="N15" s="23" t="s">
        <v>5</v>
      </c>
      <c r="O15" s="34">
        <f>J15</f>
        <v>16.735213996069106</v>
      </c>
    </row>
    <row r="16" spans="1:15">
      <c r="A16" s="16"/>
      <c r="B16" s="11" t="s">
        <v>25</v>
      </c>
      <c r="C16" s="55">
        <v>195.072</v>
      </c>
      <c r="D16" s="55">
        <v>182.87533333333332</v>
      </c>
      <c r="E16" s="55">
        <v>220.42066666666665</v>
      </c>
      <c r="F16" s="55">
        <v>268.33199999999999</v>
      </c>
      <c r="G16" s="56">
        <v>248.25400000000002</v>
      </c>
      <c r="H16" s="28">
        <f t="shared" si="0"/>
        <v>-7.482521652281493</v>
      </c>
      <c r="I16" s="27">
        <f t="shared" si="4"/>
        <v>21.736316316376868</v>
      </c>
      <c r="J16" s="28">
        <f t="shared" si="1"/>
        <v>9.9199649213847962</v>
      </c>
      <c r="K16" s="27">
        <f t="shared" si="2"/>
        <v>10.557896447374789</v>
      </c>
      <c r="L16" s="18"/>
      <c r="N16" s="23" t="s">
        <v>40</v>
      </c>
      <c r="O16" s="34">
        <f>100-O15</f>
        <v>83.264786003930894</v>
      </c>
    </row>
    <row r="17" spans="1:12">
      <c r="A17" s="16"/>
      <c r="B17" s="11" t="s">
        <v>26</v>
      </c>
      <c r="C17" s="25">
        <v>135.35499999999999</v>
      </c>
      <c r="D17" s="25">
        <v>128.34700000000001</v>
      </c>
      <c r="E17" s="25">
        <v>144.27000000000001</v>
      </c>
      <c r="F17" s="25">
        <v>168.28466666666665</v>
      </c>
      <c r="G17" s="26">
        <v>172.27599999999998</v>
      </c>
      <c r="H17" s="28">
        <f t="shared" si="0"/>
        <v>2.3717748101431235</v>
      </c>
      <c r="I17" s="27">
        <f t="shared" si="4"/>
        <v>16.645641274462221</v>
      </c>
      <c r="J17" s="28">
        <f t="shared" si="1"/>
        <v>6.8839651195811022</v>
      </c>
      <c r="K17" s="27">
        <f t="shared" si="2"/>
        <v>6.6213947063624561</v>
      </c>
      <c r="L17" s="18"/>
    </row>
    <row r="18" spans="1:12">
      <c r="A18" s="16"/>
      <c r="B18" s="11" t="s">
        <v>27</v>
      </c>
      <c r="C18" s="25">
        <v>96.677666666666667</v>
      </c>
      <c r="D18" s="25">
        <v>78.186999999999998</v>
      </c>
      <c r="E18" s="25">
        <v>81.685999999999993</v>
      </c>
      <c r="F18" s="25">
        <v>83.72966666666666</v>
      </c>
      <c r="G18" s="26">
        <v>82.209000000000003</v>
      </c>
      <c r="H18" s="28">
        <f t="shared" si="0"/>
        <v>-1.8161623319492337</v>
      </c>
      <c r="I18" s="27">
        <f t="shared" si="4"/>
        <v>2.501856703311045</v>
      </c>
      <c r="J18" s="28">
        <f t="shared" si="1"/>
        <v>3.2849839125336255</v>
      </c>
      <c r="K18" s="27">
        <f t="shared" si="2"/>
        <v>3.294460408150631</v>
      </c>
      <c r="L18" s="18"/>
    </row>
    <row r="19" spans="1:12">
      <c r="A19" s="16"/>
      <c r="B19" s="11" t="s">
        <v>21</v>
      </c>
      <c r="C19" s="25">
        <v>57.086333333333336</v>
      </c>
      <c r="D19" s="25">
        <v>40.125999999999998</v>
      </c>
      <c r="E19" s="25">
        <v>48.416666666666664</v>
      </c>
      <c r="F19" s="25">
        <v>49.473333333333336</v>
      </c>
      <c r="G19" s="26">
        <v>68.236999999999995</v>
      </c>
      <c r="H19" s="28">
        <f t="shared" si="0"/>
        <v>37.926829268292671</v>
      </c>
      <c r="I19" s="27">
        <f t="shared" si="4"/>
        <v>2.1824440619621521</v>
      </c>
      <c r="J19" s="28">
        <f t="shared" si="1"/>
        <v>2.7266777024359494</v>
      </c>
      <c r="K19" s="27">
        <f t="shared" si="2"/>
        <v>1.9465972386438768</v>
      </c>
      <c r="L19" s="18"/>
    </row>
    <row r="20" spans="1:12">
      <c r="A20" s="16"/>
      <c r="B20" s="11" t="s">
        <v>24</v>
      </c>
      <c r="C20" s="25">
        <v>36.68366666666666</v>
      </c>
      <c r="D20" s="25">
        <v>35.553666666666665</v>
      </c>
      <c r="E20" s="25">
        <v>37.499666666666663</v>
      </c>
      <c r="F20" s="25">
        <v>71.947000000000003</v>
      </c>
      <c r="G20" s="26">
        <v>64.778666666666666</v>
      </c>
      <c r="H20" s="28">
        <f t="shared" si="0"/>
        <v>-9.9633526531103911</v>
      </c>
      <c r="I20" s="27">
        <f t="shared" si="4"/>
        <v>91.8603720921964</v>
      </c>
      <c r="J20" s="28">
        <f t="shared" si="1"/>
        <v>2.5884863929177855</v>
      </c>
      <c r="K20" s="27">
        <f t="shared" si="2"/>
        <v>2.8308549695872052</v>
      </c>
      <c r="L20" s="18"/>
    </row>
    <row r="21" spans="1:12">
      <c r="A21" s="16"/>
      <c r="B21" s="11" t="s">
        <v>8</v>
      </c>
      <c r="C21" s="25">
        <v>49.344333333333331</v>
      </c>
      <c r="D21" s="25">
        <v>37.238333333333337</v>
      </c>
      <c r="E21" s="25">
        <v>53.33</v>
      </c>
      <c r="F21" s="25">
        <v>42.575333333333333</v>
      </c>
      <c r="G21" s="26">
        <v>51.876666666666665</v>
      </c>
      <c r="H21" s="28">
        <f t="shared" si="0"/>
        <v>21.846765732896991</v>
      </c>
      <c r="I21" s="27">
        <f t="shared" si="4"/>
        <v>-20.166260391274449</v>
      </c>
      <c r="J21" s="28">
        <f t="shared" si="1"/>
        <v>2.072936240993922</v>
      </c>
      <c r="K21" s="27">
        <f t="shared" si="2"/>
        <v>1.6751858166219362</v>
      </c>
      <c r="L21" s="18"/>
    </row>
    <row r="22" spans="1:12">
      <c r="A22" s="16"/>
      <c r="B22" s="11" t="s">
        <v>22</v>
      </c>
      <c r="C22" s="25">
        <v>38.034333333333329</v>
      </c>
      <c r="D22" s="25">
        <v>31.251000000000001</v>
      </c>
      <c r="E22" s="25">
        <v>30.235666666666663</v>
      </c>
      <c r="F22" s="25">
        <v>43.281333333333329</v>
      </c>
      <c r="G22" s="26">
        <v>49.715000000000003</v>
      </c>
      <c r="H22" s="28">
        <f t="shared" si="0"/>
        <v>14.864760789870935</v>
      </c>
      <c r="I22" s="27">
        <f t="shared" si="4"/>
        <v>43.146614924978223</v>
      </c>
      <c r="J22" s="28">
        <f t="shared" si="1"/>
        <v>1.9865583477673878</v>
      </c>
      <c r="K22" s="27">
        <f t="shared" si="2"/>
        <v>1.7029643703980291</v>
      </c>
      <c r="L22" s="18"/>
    </row>
    <row r="23" spans="1:12">
      <c r="A23" s="16"/>
      <c r="B23" s="11" t="s">
        <v>6</v>
      </c>
      <c r="C23" s="25">
        <v>60.715666666666671</v>
      </c>
      <c r="D23" s="25">
        <v>46.838999999999999</v>
      </c>
      <c r="E23" s="25">
        <v>42.823</v>
      </c>
      <c r="F23" s="25">
        <v>50.740666666666669</v>
      </c>
      <c r="G23" s="26">
        <v>49.189</v>
      </c>
      <c r="H23" s="28">
        <f t="shared" si="0"/>
        <v>-3.0580336613630132</v>
      </c>
      <c r="I23" s="27">
        <f t="shared" si="4"/>
        <v>18.489285352886697</v>
      </c>
      <c r="J23" s="28">
        <f t="shared" si="1"/>
        <v>1.9655399490763361</v>
      </c>
      <c r="K23" s="27">
        <f t="shared" si="2"/>
        <v>1.9964622346102159</v>
      </c>
      <c r="L23" s="18"/>
    </row>
    <row r="24" spans="1:12">
      <c r="A24" s="16"/>
      <c r="B24" s="11" t="s">
        <v>23</v>
      </c>
      <c r="C24" s="25">
        <v>28.165333333333336</v>
      </c>
      <c r="D24" s="25">
        <v>24.298000000000002</v>
      </c>
      <c r="E24" s="25">
        <v>27.234333333333336</v>
      </c>
      <c r="F24" s="25">
        <v>31.026999999999997</v>
      </c>
      <c r="G24" s="26">
        <v>32.402999999999999</v>
      </c>
      <c r="H24" s="28">
        <f t="shared" si="0"/>
        <v>4.4348470686821129</v>
      </c>
      <c r="I24" s="27">
        <f t="shared" si="4"/>
        <v>13.92604922707854</v>
      </c>
      <c r="J24" s="28">
        <f t="shared" si="1"/>
        <v>1.2947893018748198</v>
      </c>
      <c r="K24" s="27">
        <f t="shared" si="2"/>
        <v>1.2208005495904237</v>
      </c>
      <c r="L24" s="18"/>
    </row>
    <row r="25" spans="1:12">
      <c r="A25" s="16"/>
      <c r="B25" s="11" t="s">
        <v>11</v>
      </c>
      <c r="C25" s="25">
        <v>22.683666666666664</v>
      </c>
      <c r="D25" s="25">
        <v>23.685999999999996</v>
      </c>
      <c r="E25" s="25">
        <v>23.495666666666668</v>
      </c>
      <c r="F25" s="25">
        <v>30.011666666666667</v>
      </c>
      <c r="G25" s="26">
        <v>27.64233333333333</v>
      </c>
      <c r="H25" s="28">
        <f t="shared" si="0"/>
        <v>-7.8947076137057977</v>
      </c>
      <c r="I25" s="27">
        <f t="shared" si="4"/>
        <v>27.732773419212052</v>
      </c>
      <c r="J25" s="28">
        <f t="shared" si="1"/>
        <v>1.1045581421120798</v>
      </c>
      <c r="K25" s="27">
        <f t="shared" si="2"/>
        <v>1.1808508447736252</v>
      </c>
      <c r="L25" s="18"/>
    </row>
    <row r="26" spans="1:12">
      <c r="A26" s="16"/>
      <c r="B26" s="11" t="s">
        <v>9</v>
      </c>
      <c r="C26" s="25">
        <v>18.536333333333332</v>
      </c>
      <c r="D26" s="25">
        <v>17.67966666666667</v>
      </c>
      <c r="E26" s="25">
        <v>19.472000000000001</v>
      </c>
      <c r="F26" s="25">
        <v>26.312333333333331</v>
      </c>
      <c r="G26" s="26">
        <v>24.636666666666667</v>
      </c>
      <c r="H26" s="28">
        <f t="shared" si="0"/>
        <v>-6.3683697125555767</v>
      </c>
      <c r="I26" s="27">
        <f t="shared" si="4"/>
        <v>35.129074226239368</v>
      </c>
      <c r="J26" s="28">
        <f t="shared" si="1"/>
        <v>0.98445490954096782</v>
      </c>
      <c r="K26" s="27">
        <f t="shared" si="2"/>
        <v>1.0352954199355322</v>
      </c>
      <c r="L26" s="18"/>
    </row>
    <row r="27" spans="1:12">
      <c r="A27" s="16"/>
      <c r="B27" s="11" t="s">
        <v>20</v>
      </c>
      <c r="C27" s="25">
        <v>21.366666666666664</v>
      </c>
      <c r="D27" s="25">
        <v>18.597333333333335</v>
      </c>
      <c r="E27" s="25">
        <v>20.176666666666666</v>
      </c>
      <c r="F27" s="25">
        <v>20.345333333333333</v>
      </c>
      <c r="G27" s="26">
        <v>24.212666666666667</v>
      </c>
      <c r="H27" s="28">
        <f t="shared" si="0"/>
        <v>19.008454027131538</v>
      </c>
      <c r="I27" s="27">
        <f t="shared" si="4"/>
        <v>0.83594911614075507</v>
      </c>
      <c r="J27" s="28">
        <f t="shared" si="1"/>
        <v>0.96751232200293358</v>
      </c>
      <c r="K27" s="27">
        <f t="shared" si="2"/>
        <v>0.80051549021606017</v>
      </c>
      <c r="L27" s="18"/>
    </row>
    <row r="28" spans="1:12">
      <c r="A28" s="16"/>
      <c r="B28" s="11" t="s">
        <v>4</v>
      </c>
      <c r="C28" s="25"/>
      <c r="D28" s="25">
        <v>16.843999999999998</v>
      </c>
      <c r="E28" s="25">
        <v>19.771000000000001</v>
      </c>
      <c r="F28" s="25">
        <v>23.558000000000003</v>
      </c>
      <c r="G28" s="26">
        <v>22.026</v>
      </c>
      <c r="H28" s="28">
        <f t="shared" si="0"/>
        <v>-6.50309873503695</v>
      </c>
      <c r="I28" s="27">
        <f t="shared" si="4"/>
        <v>19.154316928835179</v>
      </c>
      <c r="J28" s="28">
        <f t="shared" si="1"/>
        <v>0.88013545545458072</v>
      </c>
      <c r="K28" s="27">
        <f t="shared" si="2"/>
        <v>0.92692233690821557</v>
      </c>
      <c r="L28" s="18"/>
    </row>
    <row r="29" spans="1:12">
      <c r="A29" s="16"/>
      <c r="B29" s="11" t="s">
        <v>12</v>
      </c>
      <c r="C29" s="25"/>
      <c r="D29" s="25">
        <v>20.861000000000001</v>
      </c>
      <c r="E29" s="25">
        <v>23.480666666666668</v>
      </c>
      <c r="F29" s="25">
        <v>18.776333333333334</v>
      </c>
      <c r="G29" s="26">
        <v>21.087666666666667</v>
      </c>
      <c r="H29" s="28">
        <f t="shared" si="0"/>
        <v>12.309822649079516</v>
      </c>
      <c r="I29" s="27">
        <f t="shared" si="4"/>
        <v>-20.034922347463169</v>
      </c>
      <c r="J29" s="28">
        <f t="shared" si="1"/>
        <v>0.84264065677567646</v>
      </c>
      <c r="K29" s="27">
        <f t="shared" si="2"/>
        <v>0.73878099889213666</v>
      </c>
      <c r="L29" s="18"/>
    </row>
    <row r="30" spans="1:12">
      <c r="A30" s="16"/>
      <c r="B30" s="11" t="s">
        <v>19</v>
      </c>
      <c r="C30" s="25"/>
      <c r="D30" s="25">
        <v>18.274666666666665</v>
      </c>
      <c r="E30" s="25">
        <v>14.597</v>
      </c>
      <c r="F30" s="25">
        <v>18.998999999999999</v>
      </c>
      <c r="G30" s="26">
        <v>19.777666666666665</v>
      </c>
      <c r="H30" s="28">
        <f t="shared" si="0"/>
        <v>4.0984613225257371</v>
      </c>
      <c r="I30" s="27">
        <f t="shared" si="4"/>
        <v>30.156881551003622</v>
      </c>
      <c r="J30" s="28">
        <f t="shared" si="1"/>
        <v>0.79029445471241011</v>
      </c>
      <c r="K30" s="27">
        <f t="shared" si="2"/>
        <v>0.74754212916712737</v>
      </c>
      <c r="L30" s="18"/>
    </row>
    <row r="31" spans="1:12">
      <c r="A31" s="16"/>
      <c r="B31" s="11" t="s">
        <v>10</v>
      </c>
      <c r="C31" s="25"/>
      <c r="D31" s="25">
        <v>19.753333333333334</v>
      </c>
      <c r="E31" s="25">
        <v>22.188666666666666</v>
      </c>
      <c r="F31" s="25">
        <v>20.626000000000001</v>
      </c>
      <c r="G31" s="26">
        <v>19.361666666666668</v>
      </c>
      <c r="H31" s="28">
        <f t="shared" si="0"/>
        <v>-6.1298038074921628</v>
      </c>
      <c r="I31" s="27">
        <f t="shared" si="4"/>
        <v>-7.0426343779106393</v>
      </c>
      <c r="J31" s="28">
        <f t="shared" si="1"/>
        <v>0.77367153863735783</v>
      </c>
      <c r="K31" s="27">
        <f t="shared" si="2"/>
        <v>0.81155871131118307</v>
      </c>
      <c r="L31" s="18"/>
    </row>
    <row r="32" spans="1:12">
      <c r="A32" s="16"/>
      <c r="B32" s="11" t="s">
        <v>17</v>
      </c>
      <c r="C32" s="25"/>
      <c r="D32" s="25">
        <v>18.579333333333334</v>
      </c>
      <c r="E32" s="25">
        <v>26.656666666666666</v>
      </c>
      <c r="F32" s="25">
        <v>19.472999999999999</v>
      </c>
      <c r="G32" s="26">
        <v>18.668666666666663</v>
      </c>
      <c r="H32" s="28">
        <f t="shared" si="0"/>
        <v>-4.1305054862288078</v>
      </c>
      <c r="I32" s="27">
        <f t="shared" si="4"/>
        <v>-26.948855820932849</v>
      </c>
      <c r="J32" s="28">
        <f t="shared" si="1"/>
        <v>0.74597999815656102</v>
      </c>
      <c r="K32" s="27">
        <f t="shared" si="2"/>
        <v>0.76619231966269119</v>
      </c>
      <c r="L32" s="18"/>
    </row>
    <row r="33" spans="1:14">
      <c r="A33" s="16"/>
      <c r="B33" s="11" t="s">
        <v>16</v>
      </c>
      <c r="C33" s="25"/>
      <c r="D33" s="25">
        <v>12.730666666666666</v>
      </c>
      <c r="E33" s="25">
        <v>12.249666666666668</v>
      </c>
      <c r="F33" s="25">
        <v>11.335666666666668</v>
      </c>
      <c r="G33" s="26">
        <v>12.950666666666669</v>
      </c>
      <c r="H33" s="28">
        <f t="shared" si="0"/>
        <v>14.247066780368755</v>
      </c>
      <c r="I33" s="27">
        <f t="shared" si="4"/>
        <v>-7.4614275218373276</v>
      </c>
      <c r="J33" s="28">
        <f t="shared" si="1"/>
        <v>0.51749481999033531</v>
      </c>
      <c r="K33" s="27">
        <f t="shared" si="2"/>
        <v>0.44601760069102769</v>
      </c>
      <c r="L33" s="18"/>
    </row>
    <row r="34" spans="1:14">
      <c r="A34" s="16"/>
      <c r="B34" s="11" t="s">
        <v>18</v>
      </c>
      <c r="C34" s="25"/>
      <c r="D34" s="25">
        <v>8.652333333333333</v>
      </c>
      <c r="E34" s="25">
        <v>8.4803333333333324</v>
      </c>
      <c r="F34" s="25">
        <v>10.167333333333334</v>
      </c>
      <c r="G34" s="26">
        <v>9.9856666666666669</v>
      </c>
      <c r="H34" s="28">
        <f t="shared" si="0"/>
        <v>-1.7867680807815867</v>
      </c>
      <c r="I34" s="27">
        <f t="shared" si="4"/>
        <v>19.893085963602086</v>
      </c>
      <c r="J34" s="28">
        <f t="shared" si="1"/>
        <v>0.39901658402271373</v>
      </c>
      <c r="K34" s="27">
        <f t="shared" si="2"/>
        <v>0.40004789767629378</v>
      </c>
      <c r="L34" s="18"/>
    </row>
    <row r="35" spans="1:14">
      <c r="A35" s="16"/>
      <c r="B35" s="11" t="s">
        <v>14</v>
      </c>
      <c r="C35" s="25"/>
      <c r="D35" s="25">
        <v>9.1646666666666672</v>
      </c>
      <c r="E35" s="25">
        <v>10.619333333333334</v>
      </c>
      <c r="F35" s="25">
        <v>9.663666666666666</v>
      </c>
      <c r="G35" s="26">
        <v>8.338000000000001</v>
      </c>
      <c r="H35" s="28">
        <f t="shared" si="0"/>
        <v>-13.718050429443608</v>
      </c>
      <c r="I35" s="27">
        <f t="shared" si="4"/>
        <v>-8.9993094356205727</v>
      </c>
      <c r="J35" s="28">
        <f t="shared" si="1"/>
        <v>0.33317758229275835</v>
      </c>
      <c r="K35" s="27">
        <f t="shared" si="2"/>
        <v>0.38023043084169672</v>
      </c>
      <c r="L35" s="18"/>
    </row>
    <row r="36" spans="1:14">
      <c r="A36" s="16"/>
      <c r="B36" s="11" t="s">
        <v>7</v>
      </c>
      <c r="C36" s="25"/>
      <c r="D36" s="25">
        <v>7.6</v>
      </c>
      <c r="E36" s="25">
        <v>5.8739999999999997</v>
      </c>
      <c r="F36" s="25">
        <v>6.5813333333333333</v>
      </c>
      <c r="G36" s="26">
        <v>7.6223333333333336</v>
      </c>
      <c r="H36" s="28">
        <f t="shared" si="0"/>
        <v>15.817463533225284</v>
      </c>
      <c r="I36" s="27">
        <f t="shared" si="4"/>
        <v>12.041765974350248</v>
      </c>
      <c r="J36" s="28">
        <f t="shared" si="1"/>
        <v>0.3045803060001801</v>
      </c>
      <c r="K36" s="27">
        <f t="shared" si="2"/>
        <v>0.25895173076259737</v>
      </c>
      <c r="L36" s="18"/>
    </row>
    <row r="37" spans="1:14">
      <c r="A37" s="16"/>
      <c r="B37" s="11" t="s">
        <v>13</v>
      </c>
      <c r="C37" s="25"/>
      <c r="D37" s="25">
        <v>8.7913333333333323</v>
      </c>
      <c r="E37" s="25">
        <v>7.2489999999999997</v>
      </c>
      <c r="F37" s="25">
        <v>7.9620000000000006</v>
      </c>
      <c r="G37" s="26">
        <v>6.3890000000000002</v>
      </c>
      <c r="H37" s="28">
        <f t="shared" si="0"/>
        <v>-19.756342627480539</v>
      </c>
      <c r="I37" s="27">
        <f t="shared" si="4"/>
        <v>9.8358394261277571</v>
      </c>
      <c r="J37" s="28">
        <f t="shared" si="1"/>
        <v>0.25529762212382262</v>
      </c>
      <c r="K37" s="27">
        <f t="shared" si="2"/>
        <v>0.31327598465333273</v>
      </c>
      <c r="L37" s="18"/>
    </row>
    <row r="38" spans="1:14">
      <c r="A38" s="16"/>
      <c r="B38" s="11" t="s">
        <v>15</v>
      </c>
      <c r="C38" s="25"/>
      <c r="D38" s="25">
        <v>2.5943333333333332</v>
      </c>
      <c r="E38" s="25">
        <v>2.4493333333333336</v>
      </c>
      <c r="F38" s="25">
        <v>2.4216666666666669</v>
      </c>
      <c r="G38" s="26">
        <v>2.1433333333333331</v>
      </c>
      <c r="H38" s="28">
        <f t="shared" si="0"/>
        <v>-11.493461803165882</v>
      </c>
      <c r="I38" s="27">
        <f t="shared" si="4"/>
        <v>-1.1295590636907993</v>
      </c>
      <c r="J38" s="28">
        <f t="shared" si="1"/>
        <v>8.5645312790534736E-2</v>
      </c>
      <c r="K38" s="27">
        <f t="shared" si="2"/>
        <v>9.52838494727649E-2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99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2162.3666666666663</v>
      </c>
      <c r="D13" s="26">
        <v>1886.1736666666666</v>
      </c>
      <c r="E13" s="26">
        <v>2066.1459999999997</v>
      </c>
      <c r="F13" s="26">
        <v>2355.1783333333333</v>
      </c>
      <c r="G13" s="26">
        <v>2293.0009999999997</v>
      </c>
      <c r="H13" s="28">
        <f t="shared" ref="H13:H38" si="0">IF(OR(OR(G13=0,F13=0),G13=""),"",(G13/F13-1)*100)</f>
        <v>-2.6400265514218035</v>
      </c>
      <c r="I13" s="27">
        <f>IF(OR(OR(G13=0,F13=0),F13=""),"",(F13/E13-1)*100)</f>
        <v>13.988959799226851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1088.9889999999996</v>
      </c>
      <c r="D14" s="25">
        <f t="shared" ref="D14:F14" si="3">D13-SUM(D15:D38)</f>
        <v>786.44166666666683</v>
      </c>
      <c r="E14" s="25">
        <f t="shared" si="3"/>
        <v>856.15899999999965</v>
      </c>
      <c r="F14" s="25">
        <f t="shared" si="3"/>
        <v>963.07066666666628</v>
      </c>
      <c r="G14" s="26">
        <f>G13-SUM(G15:G38)</f>
        <v>925.76499999999919</v>
      </c>
      <c r="H14" s="28">
        <f t="shared" si="0"/>
        <v>-3.8736167508649832</v>
      </c>
      <c r="I14" s="27">
        <f>IF(OR(OR(G14=0,F14=0),F14=""),"",(F14/E14-1)*100)</f>
        <v>12.487361187193823</v>
      </c>
      <c r="J14" s="28">
        <f t="shared" si="1"/>
        <v>40.373510521800874</v>
      </c>
      <c r="K14" s="27">
        <f t="shared" si="2"/>
        <v>40.891623918075545</v>
      </c>
      <c r="L14" s="18"/>
    </row>
    <row r="15" spans="1:15">
      <c r="A15" s="16"/>
      <c r="B15" s="12" t="s">
        <v>5</v>
      </c>
      <c r="C15" s="29">
        <v>370</v>
      </c>
      <c r="D15" s="29">
        <v>351.80700000000002</v>
      </c>
      <c r="E15" s="29">
        <v>358.69566666666668</v>
      </c>
      <c r="F15" s="29">
        <v>418.89133333333331</v>
      </c>
      <c r="G15" s="109">
        <v>390.88066666666668</v>
      </c>
      <c r="H15" s="50">
        <f t="shared" si="0"/>
        <v>-6.6868575302743487</v>
      </c>
      <c r="I15" s="36">
        <f t="shared" ref="I15:I38" si="4">IF(OR(OR(G15=0,F15=0),F15=""),"",(F15/E15-1)*100)</f>
        <v>16.781821544168807</v>
      </c>
      <c r="J15" s="50">
        <f t="shared" si="1"/>
        <v>17.046685399032391</v>
      </c>
      <c r="K15" s="36">
        <f t="shared" si="2"/>
        <v>17.785970913738307</v>
      </c>
      <c r="L15" s="18"/>
      <c r="N15" s="23" t="s">
        <v>5</v>
      </c>
      <c r="O15" s="34">
        <f>J15</f>
        <v>17.046685399032391</v>
      </c>
    </row>
    <row r="16" spans="1:15">
      <c r="A16" s="16"/>
      <c r="B16" s="11" t="s">
        <v>25</v>
      </c>
      <c r="C16" s="55">
        <v>184.26633333333334</v>
      </c>
      <c r="D16" s="55">
        <v>169.34433333333331</v>
      </c>
      <c r="E16" s="55">
        <v>208.50966666666667</v>
      </c>
      <c r="F16" s="55">
        <v>247.49699999999999</v>
      </c>
      <c r="G16" s="56">
        <v>232.375</v>
      </c>
      <c r="H16" s="28">
        <f t="shared" si="0"/>
        <v>-6.109973050178386</v>
      </c>
      <c r="I16" s="27">
        <f t="shared" si="4"/>
        <v>18.698093933294846</v>
      </c>
      <c r="J16" s="28">
        <f t="shared" si="1"/>
        <v>10.134099374575067</v>
      </c>
      <c r="K16" s="27">
        <f t="shared" si="2"/>
        <v>10.508630981234965</v>
      </c>
      <c r="L16" s="18"/>
      <c r="N16" s="23" t="s">
        <v>40</v>
      </c>
      <c r="O16" s="34">
        <f>100-O15</f>
        <v>82.953314600967616</v>
      </c>
    </row>
    <row r="17" spans="1:12">
      <c r="A17" s="16"/>
      <c r="B17" s="11" t="s">
        <v>26</v>
      </c>
      <c r="C17" s="25">
        <v>118.26366666666667</v>
      </c>
      <c r="D17" s="25">
        <v>117.25699999999999</v>
      </c>
      <c r="E17" s="25">
        <v>135.14566666666667</v>
      </c>
      <c r="F17" s="25">
        <v>155.97</v>
      </c>
      <c r="G17" s="26">
        <v>157.977</v>
      </c>
      <c r="H17" s="28">
        <f t="shared" si="0"/>
        <v>1.2867859203693044</v>
      </c>
      <c r="I17" s="27">
        <f t="shared" si="4"/>
        <v>15.408805807067427</v>
      </c>
      <c r="J17" s="28">
        <f t="shared" si="1"/>
        <v>6.8895303578149338</v>
      </c>
      <c r="K17" s="27">
        <f t="shared" si="2"/>
        <v>6.6224284502164377</v>
      </c>
      <c r="L17" s="18"/>
    </row>
    <row r="18" spans="1:12">
      <c r="A18" s="16"/>
      <c r="B18" s="11" t="s">
        <v>27</v>
      </c>
      <c r="C18" s="25">
        <v>90.38</v>
      </c>
      <c r="D18" s="25">
        <v>75.674666666666667</v>
      </c>
      <c r="E18" s="25">
        <v>80.416333333333327</v>
      </c>
      <c r="F18" s="25">
        <v>79.900000000000006</v>
      </c>
      <c r="G18" s="26">
        <v>77.326333333333324</v>
      </c>
      <c r="H18" s="28">
        <f t="shared" si="0"/>
        <v>-3.2211097204839612</v>
      </c>
      <c r="I18" s="27">
        <f t="shared" si="4"/>
        <v>-0.64207520031169807</v>
      </c>
      <c r="J18" s="28">
        <f t="shared" si="1"/>
        <v>3.3722764766929161</v>
      </c>
      <c r="K18" s="27">
        <f t="shared" si="2"/>
        <v>3.3925244160562507</v>
      </c>
      <c r="L18" s="18"/>
    </row>
    <row r="19" spans="1:12">
      <c r="A19" s="16"/>
      <c r="B19" s="11" t="s">
        <v>21</v>
      </c>
      <c r="C19" s="25">
        <v>54.214333333333336</v>
      </c>
      <c r="D19" s="25">
        <v>38.69466666666667</v>
      </c>
      <c r="E19" s="25">
        <v>44.570333333333338</v>
      </c>
      <c r="F19" s="25">
        <v>46.122999999999998</v>
      </c>
      <c r="G19" s="26">
        <v>66.085666666666668</v>
      </c>
      <c r="H19" s="28">
        <f t="shared" si="0"/>
        <v>43.281370827280696</v>
      </c>
      <c r="I19" s="27">
        <f t="shared" si="4"/>
        <v>3.4836326106303828</v>
      </c>
      <c r="J19" s="28">
        <f t="shared" si="1"/>
        <v>2.8820600892309542</v>
      </c>
      <c r="K19" s="27">
        <f t="shared" si="2"/>
        <v>1.9583655024000304</v>
      </c>
      <c r="L19" s="18"/>
    </row>
    <row r="20" spans="1:12">
      <c r="A20" s="16"/>
      <c r="B20" s="11" t="s">
        <v>24</v>
      </c>
      <c r="C20" s="25">
        <v>35.106666666666669</v>
      </c>
      <c r="D20" s="25">
        <v>33.968333333333341</v>
      </c>
      <c r="E20" s="25">
        <v>36.147666666666666</v>
      </c>
      <c r="F20" s="25">
        <v>67.160666666666671</v>
      </c>
      <c r="G20" s="26">
        <v>61.278333333333336</v>
      </c>
      <c r="H20" s="28">
        <f t="shared" si="0"/>
        <v>-8.7585987830178347</v>
      </c>
      <c r="I20" s="27">
        <f t="shared" si="4"/>
        <v>85.795302601366629</v>
      </c>
      <c r="J20" s="28">
        <f t="shared" si="1"/>
        <v>2.6724076148825642</v>
      </c>
      <c r="K20" s="27">
        <f t="shared" si="2"/>
        <v>2.8516170396155425</v>
      </c>
      <c r="L20" s="18"/>
    </row>
    <row r="21" spans="1:12">
      <c r="A21" s="16"/>
      <c r="B21" s="11" t="s">
        <v>8</v>
      </c>
      <c r="C21" s="25">
        <v>46.362333333333332</v>
      </c>
      <c r="D21" s="25">
        <v>33.777666666666669</v>
      </c>
      <c r="E21" s="25">
        <v>44.557333333333332</v>
      </c>
      <c r="F21" s="25">
        <v>41.48</v>
      </c>
      <c r="G21" s="26">
        <v>47.240999999999993</v>
      </c>
      <c r="H21" s="28">
        <f t="shared" si="0"/>
        <v>13.888621022179359</v>
      </c>
      <c r="I21" s="27">
        <f t="shared" si="4"/>
        <v>-6.9064575977018432</v>
      </c>
      <c r="J21" s="28">
        <f t="shared" si="1"/>
        <v>2.0602258786629397</v>
      </c>
      <c r="K21" s="27">
        <f t="shared" si="2"/>
        <v>1.7612254415270745</v>
      </c>
      <c r="L21" s="18"/>
    </row>
    <row r="22" spans="1:12">
      <c r="A22" s="16"/>
      <c r="B22" s="11" t="s">
        <v>6</v>
      </c>
      <c r="C22" s="25">
        <v>55.512333333333338</v>
      </c>
      <c r="D22" s="25">
        <v>42.455666666666666</v>
      </c>
      <c r="E22" s="25">
        <v>41.302</v>
      </c>
      <c r="F22" s="25">
        <v>50.07866666666667</v>
      </c>
      <c r="G22" s="26">
        <v>47.135999999999996</v>
      </c>
      <c r="H22" s="28">
        <f t="shared" si="0"/>
        <v>-5.8760882877606058</v>
      </c>
      <c r="I22" s="27">
        <f t="shared" si="4"/>
        <v>21.249979823414545</v>
      </c>
      <c r="J22" s="28">
        <f t="shared" si="1"/>
        <v>2.0556467267131588</v>
      </c>
      <c r="K22" s="27">
        <f t="shared" si="2"/>
        <v>2.1263216444331534</v>
      </c>
      <c r="L22" s="18"/>
    </row>
    <row r="23" spans="1:12">
      <c r="A23" s="16"/>
      <c r="B23" s="11" t="s">
        <v>22</v>
      </c>
      <c r="C23" s="25">
        <v>34.201666666666661</v>
      </c>
      <c r="D23" s="25">
        <v>27.888333333333335</v>
      </c>
      <c r="E23" s="25">
        <v>27.221999999999998</v>
      </c>
      <c r="F23" s="25">
        <v>41.052666666666667</v>
      </c>
      <c r="G23" s="26">
        <v>45.597666666666669</v>
      </c>
      <c r="H23" s="28">
        <f t="shared" si="0"/>
        <v>11.071144383637277</v>
      </c>
      <c r="I23" s="27">
        <f t="shared" si="4"/>
        <v>50.806945362819313</v>
      </c>
      <c r="J23" s="28">
        <f t="shared" si="1"/>
        <v>1.9885585164012869</v>
      </c>
      <c r="K23" s="27">
        <f t="shared" si="2"/>
        <v>1.7430810264190892</v>
      </c>
      <c r="L23" s="18"/>
    </row>
    <row r="24" spans="1:12">
      <c r="A24" s="16"/>
      <c r="B24" s="11" t="s">
        <v>23</v>
      </c>
      <c r="C24" s="25">
        <v>26.472999999999999</v>
      </c>
      <c r="D24" s="25">
        <v>22.123333333333335</v>
      </c>
      <c r="E24" s="25">
        <v>25.186333333333334</v>
      </c>
      <c r="F24" s="25">
        <v>29.540333333333336</v>
      </c>
      <c r="G24" s="26">
        <v>30.588666666666665</v>
      </c>
      <c r="H24" s="28">
        <f t="shared" si="0"/>
        <v>3.5488202570496563</v>
      </c>
      <c r="I24" s="27">
        <f t="shared" si="4"/>
        <v>17.287153085668173</v>
      </c>
      <c r="J24" s="28">
        <f t="shared" si="1"/>
        <v>1.334001453408292</v>
      </c>
      <c r="K24" s="27">
        <f t="shared" si="2"/>
        <v>1.2542716156667544</v>
      </c>
      <c r="L24" s="18"/>
    </row>
    <row r="25" spans="1:12">
      <c r="A25" s="16"/>
      <c r="B25" s="11" t="s">
        <v>11</v>
      </c>
      <c r="C25" s="25">
        <v>21.735666666666663</v>
      </c>
      <c r="D25" s="25">
        <v>22.553333333333331</v>
      </c>
      <c r="E25" s="25">
        <v>22.906333333333333</v>
      </c>
      <c r="F25" s="25">
        <v>29.198333333333334</v>
      </c>
      <c r="G25" s="26">
        <v>26.126000000000001</v>
      </c>
      <c r="H25" s="28">
        <f t="shared" si="0"/>
        <v>-10.522290085050512</v>
      </c>
      <c r="I25" s="27">
        <f t="shared" si="4"/>
        <v>27.468385744844959</v>
      </c>
      <c r="J25" s="28">
        <f t="shared" si="1"/>
        <v>1.1393802270474371</v>
      </c>
      <c r="K25" s="27">
        <f t="shared" si="2"/>
        <v>1.2397504222964009</v>
      </c>
      <c r="L25" s="18"/>
    </row>
    <row r="26" spans="1:12">
      <c r="A26" s="16"/>
      <c r="B26" s="11" t="s">
        <v>9</v>
      </c>
      <c r="C26" s="25">
        <v>17.117000000000001</v>
      </c>
      <c r="D26" s="25">
        <v>16.595333333333333</v>
      </c>
      <c r="E26" s="25">
        <v>18.925333333333334</v>
      </c>
      <c r="F26" s="25">
        <v>25.631</v>
      </c>
      <c r="G26" s="26">
        <v>23.353666666666669</v>
      </c>
      <c r="H26" s="28">
        <f t="shared" si="0"/>
        <v>-8.8850740639589976</v>
      </c>
      <c r="I26" s="27">
        <f t="shared" si="4"/>
        <v>35.432224883753683</v>
      </c>
      <c r="J26" s="28">
        <f t="shared" si="1"/>
        <v>1.0184760785828995</v>
      </c>
      <c r="K26" s="27">
        <f t="shared" si="2"/>
        <v>1.0882827698114863</v>
      </c>
      <c r="L26" s="18"/>
    </row>
    <row r="27" spans="1:12">
      <c r="A27" s="16"/>
      <c r="B27" s="11" t="s">
        <v>20</v>
      </c>
      <c r="C27" s="25">
        <v>19.744666666666664</v>
      </c>
      <c r="D27" s="25">
        <v>17.401666666666667</v>
      </c>
      <c r="E27" s="25">
        <v>19.82</v>
      </c>
      <c r="F27" s="25">
        <v>19.587333333333333</v>
      </c>
      <c r="G27" s="26">
        <v>23.14</v>
      </c>
      <c r="H27" s="28">
        <f t="shared" si="0"/>
        <v>18.137571900207618</v>
      </c>
      <c r="I27" s="27">
        <f t="shared" si="4"/>
        <v>-1.1738984191052793</v>
      </c>
      <c r="J27" s="28">
        <f t="shared" si="1"/>
        <v>1.0091578677898527</v>
      </c>
      <c r="K27" s="27">
        <f t="shared" si="2"/>
        <v>0.83167092088567962</v>
      </c>
      <c r="L27" s="18"/>
    </row>
    <row r="28" spans="1:12">
      <c r="A28" s="16"/>
      <c r="B28" s="11" t="s">
        <v>4</v>
      </c>
      <c r="C28" s="25"/>
      <c r="D28" s="25">
        <v>14.697666666666668</v>
      </c>
      <c r="E28" s="25">
        <v>18.617000000000001</v>
      </c>
      <c r="F28" s="25">
        <v>22.152000000000001</v>
      </c>
      <c r="G28" s="26">
        <v>20.629000000000001</v>
      </c>
      <c r="H28" s="28">
        <f t="shared" si="0"/>
        <v>-6.8752257132538848</v>
      </c>
      <c r="I28" s="27">
        <f t="shared" si="4"/>
        <v>18.988021700596235</v>
      </c>
      <c r="J28" s="28">
        <f t="shared" si="1"/>
        <v>0.89965071973365918</v>
      </c>
      <c r="K28" s="27">
        <f t="shared" si="2"/>
        <v>0.94056571795341748</v>
      </c>
      <c r="L28" s="18"/>
    </row>
    <row r="29" spans="1:12">
      <c r="A29" s="16"/>
      <c r="B29" s="11" t="s">
        <v>12</v>
      </c>
      <c r="C29" s="25"/>
      <c r="D29" s="25">
        <v>19.590666666666667</v>
      </c>
      <c r="E29" s="25">
        <v>23.304666666666666</v>
      </c>
      <c r="F29" s="25">
        <v>18.322666666666667</v>
      </c>
      <c r="G29" s="26">
        <v>20.401</v>
      </c>
      <c r="H29" s="28">
        <f t="shared" si="0"/>
        <v>11.342963178576614</v>
      </c>
      <c r="I29" s="27">
        <f t="shared" si="4"/>
        <v>-21.377692593758045</v>
      </c>
      <c r="J29" s="28">
        <f t="shared" si="1"/>
        <v>0.88970741835699163</v>
      </c>
      <c r="K29" s="27">
        <f t="shared" si="2"/>
        <v>0.77797364247717971</v>
      </c>
      <c r="L29" s="18"/>
    </row>
    <row r="30" spans="1:12">
      <c r="A30" s="16"/>
      <c r="B30" s="11" t="s">
        <v>10</v>
      </c>
      <c r="C30" s="25"/>
      <c r="D30" s="25">
        <v>18.169666666666664</v>
      </c>
      <c r="E30" s="25">
        <v>21.4</v>
      </c>
      <c r="F30" s="25">
        <v>18.656666666666666</v>
      </c>
      <c r="G30" s="26">
        <v>18.037000000000003</v>
      </c>
      <c r="H30" s="28">
        <f t="shared" si="0"/>
        <v>-3.3214221904591557</v>
      </c>
      <c r="I30" s="27">
        <f t="shared" si="4"/>
        <v>-12.819314641744539</v>
      </c>
      <c r="J30" s="28">
        <f t="shared" si="1"/>
        <v>0.78661108303049176</v>
      </c>
      <c r="K30" s="27">
        <f t="shared" si="2"/>
        <v>0.79215515880963017</v>
      </c>
      <c r="L30" s="18"/>
    </row>
    <row r="31" spans="1:12">
      <c r="A31" s="16"/>
      <c r="B31" s="11" t="s">
        <v>19</v>
      </c>
      <c r="C31" s="25"/>
      <c r="D31" s="25">
        <v>16.914333333333332</v>
      </c>
      <c r="E31" s="25">
        <v>14.017000000000001</v>
      </c>
      <c r="F31" s="25">
        <v>17.614333333333335</v>
      </c>
      <c r="G31" s="26">
        <v>17.963666666666665</v>
      </c>
      <c r="H31" s="28">
        <f t="shared" si="0"/>
        <v>1.9832333516264899</v>
      </c>
      <c r="I31" s="27">
        <f t="shared" si="4"/>
        <v>25.664074576109954</v>
      </c>
      <c r="J31" s="28">
        <f t="shared" si="1"/>
        <v>0.78341294516080306</v>
      </c>
      <c r="K31" s="27">
        <f t="shared" si="2"/>
        <v>0.74789807141285125</v>
      </c>
      <c r="L31" s="18"/>
    </row>
    <row r="32" spans="1:12">
      <c r="A32" s="16"/>
      <c r="B32" s="11" t="s">
        <v>17</v>
      </c>
      <c r="C32" s="25"/>
      <c r="D32" s="25">
        <v>17.174333333333333</v>
      </c>
      <c r="E32" s="25">
        <v>25.889666666666667</v>
      </c>
      <c r="F32" s="25">
        <v>18.171333333333333</v>
      </c>
      <c r="G32" s="26">
        <v>16.446666666666669</v>
      </c>
      <c r="H32" s="28">
        <f t="shared" si="0"/>
        <v>-9.4911398906702757</v>
      </c>
      <c r="I32" s="27">
        <f t="shared" si="4"/>
        <v>-29.81240906925543</v>
      </c>
      <c r="J32" s="28">
        <f t="shared" si="1"/>
        <v>0.71725510222920408</v>
      </c>
      <c r="K32" s="27">
        <f t="shared" si="2"/>
        <v>0.77154808517684792</v>
      </c>
      <c r="L32" s="18"/>
    </row>
    <row r="33" spans="1:14">
      <c r="A33" s="16"/>
      <c r="B33" s="11" t="s">
        <v>16</v>
      </c>
      <c r="C33" s="25"/>
      <c r="D33" s="25">
        <v>11.366999999999999</v>
      </c>
      <c r="E33" s="25">
        <v>11.149333333333333</v>
      </c>
      <c r="F33" s="25">
        <v>10.706333333333333</v>
      </c>
      <c r="G33" s="26">
        <v>11.911000000000001</v>
      </c>
      <c r="H33" s="28">
        <f t="shared" si="0"/>
        <v>11.251906970951797</v>
      </c>
      <c r="I33" s="27">
        <f t="shared" si="4"/>
        <v>-3.9733317388184641</v>
      </c>
      <c r="J33" s="28">
        <f t="shared" si="1"/>
        <v>0.51945027498897745</v>
      </c>
      <c r="K33" s="27">
        <f t="shared" si="2"/>
        <v>0.45458694918360748</v>
      </c>
      <c r="L33" s="18"/>
    </row>
    <row r="34" spans="1:14">
      <c r="A34" s="16"/>
      <c r="B34" s="11" t="s">
        <v>18</v>
      </c>
      <c r="C34" s="25"/>
      <c r="D34" s="25">
        <v>8.020999999999999</v>
      </c>
      <c r="E34" s="25">
        <v>8.2870000000000008</v>
      </c>
      <c r="F34" s="25">
        <v>9.9796666666666667</v>
      </c>
      <c r="G34" s="26">
        <v>9.7916666666666661</v>
      </c>
      <c r="H34" s="28">
        <f t="shared" si="0"/>
        <v>-1.8838304552590279</v>
      </c>
      <c r="I34" s="27">
        <f t="shared" si="4"/>
        <v>20.425566147781659</v>
      </c>
      <c r="J34" s="28">
        <f t="shared" si="1"/>
        <v>0.42702409055498303</v>
      </c>
      <c r="K34" s="27">
        <f t="shared" si="2"/>
        <v>0.42373295157408464</v>
      </c>
      <c r="L34" s="18"/>
    </row>
    <row r="35" spans="1:14">
      <c r="A35" s="16"/>
      <c r="B35" s="11" t="s">
        <v>14</v>
      </c>
      <c r="C35" s="25"/>
      <c r="D35" s="25">
        <v>7.4839999999999991</v>
      </c>
      <c r="E35" s="25">
        <v>9.761000000000001</v>
      </c>
      <c r="F35" s="25">
        <v>8.8576666666666668</v>
      </c>
      <c r="G35" s="26">
        <v>7.7549999999999999</v>
      </c>
      <c r="H35" s="28">
        <f t="shared" si="0"/>
        <v>-12.448726150603996</v>
      </c>
      <c r="I35" s="27">
        <f t="shared" si="4"/>
        <v>-9.2545162722398757</v>
      </c>
      <c r="J35" s="28">
        <f t="shared" si="1"/>
        <v>0.33820307971954661</v>
      </c>
      <c r="K35" s="27">
        <f t="shared" si="2"/>
        <v>0.37609324700818836</v>
      </c>
      <c r="L35" s="18"/>
    </row>
    <row r="36" spans="1:14">
      <c r="A36" s="16"/>
      <c r="B36" s="11" t="s">
        <v>7</v>
      </c>
      <c r="C36" s="25"/>
      <c r="D36" s="25">
        <v>6.6906666666666661</v>
      </c>
      <c r="E36" s="25">
        <v>5.6973333333333329</v>
      </c>
      <c r="F36" s="25">
        <v>6.2733333333333334</v>
      </c>
      <c r="G36" s="26">
        <v>7.5173333333333332</v>
      </c>
      <c r="H36" s="28">
        <f t="shared" si="0"/>
        <v>19.829968119022311</v>
      </c>
      <c r="I36" s="27">
        <f t="shared" si="4"/>
        <v>10.109992979171544</v>
      </c>
      <c r="J36" s="28">
        <f t="shared" si="1"/>
        <v>0.32783820562369292</v>
      </c>
      <c r="K36" s="27">
        <f t="shared" si="2"/>
        <v>0.26636341055560553</v>
      </c>
      <c r="L36" s="18"/>
    </row>
    <row r="37" spans="1:14">
      <c r="A37" s="16"/>
      <c r="B37" s="11" t="s">
        <v>13</v>
      </c>
      <c r="C37" s="25"/>
      <c r="D37" s="25">
        <v>7.7503333333333337</v>
      </c>
      <c r="E37" s="25">
        <v>6.2313333333333327</v>
      </c>
      <c r="F37" s="25">
        <v>7.0333333333333341</v>
      </c>
      <c r="G37" s="26">
        <v>5.6946666666666665</v>
      </c>
      <c r="H37" s="28">
        <f t="shared" si="0"/>
        <v>-19.033175355450251</v>
      </c>
      <c r="I37" s="27">
        <f t="shared" si="4"/>
        <v>12.870439713277015</v>
      </c>
      <c r="J37" s="28">
        <f t="shared" si="1"/>
        <v>0.24834994257161977</v>
      </c>
      <c r="K37" s="27">
        <f t="shared" si="2"/>
        <v>0.29863272915639089</v>
      </c>
      <c r="L37" s="18"/>
    </row>
    <row r="38" spans="1:14">
      <c r="A38" s="16"/>
      <c r="B38" s="11" t="s">
        <v>15</v>
      </c>
      <c r="C38" s="25"/>
      <c r="D38" s="25">
        <v>2.331</v>
      </c>
      <c r="E38" s="25">
        <v>2.2279999999999998</v>
      </c>
      <c r="F38" s="25">
        <v>2.23</v>
      </c>
      <c r="G38" s="26">
        <v>1.9829999999999999</v>
      </c>
      <c r="H38" s="28">
        <f t="shared" si="0"/>
        <v>-11.076233183856509</v>
      </c>
      <c r="I38" s="27">
        <f t="shared" si="4"/>
        <v>8.9766606822272443E-2</v>
      </c>
      <c r="J38" s="28">
        <f t="shared" si="1"/>
        <v>8.6480555394437247E-2</v>
      </c>
      <c r="K38" s="27">
        <f t="shared" si="2"/>
        <v>9.4684974315462314E-2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262.44200000000001</v>
      </c>
      <c r="D13" s="26">
        <v>203.05466666666666</v>
      </c>
      <c r="E13" s="26">
        <v>179.542</v>
      </c>
      <c r="F13" s="26">
        <v>186.351</v>
      </c>
      <c r="G13" s="26">
        <v>209.5683333333333</v>
      </c>
      <c r="H13" s="28">
        <f t="shared" ref="H13:H38" si="0">IF(OR(OR(G13=0,F13=0),G13=""),"",(G13/F13-1)*100)</f>
        <v>12.458926076776255</v>
      </c>
      <c r="I13" s="27">
        <f>IF(OR(OR(G13=0,F13=0),F13=""),"",(F13/E13-1)*100)</f>
        <v>3.7924273986031043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168.02466666666669</v>
      </c>
      <c r="D14" s="25">
        <f t="shared" ref="D14:G14" si="3">D13-SUM(D15:D38)</f>
        <v>120.87200000000001</v>
      </c>
      <c r="E14" s="25">
        <f t="shared" si="3"/>
        <v>106.49466666666666</v>
      </c>
      <c r="F14" s="25">
        <f t="shared" si="3"/>
        <v>105.36033333333336</v>
      </c>
      <c r="G14" s="26">
        <f t="shared" si="3"/>
        <v>114.21299999999995</v>
      </c>
      <c r="H14" s="28">
        <f t="shared" si="0"/>
        <v>8.4022766316228292</v>
      </c>
      <c r="I14" s="27">
        <f>IF(OR(OR(G14=0,F14=0),F14=""),"",(F14/E14-1)*100)</f>
        <v>-1.0651550625383144</v>
      </c>
      <c r="J14" s="28">
        <f t="shared" si="1"/>
        <v>54.499168926603083</v>
      </c>
      <c r="K14" s="27">
        <f t="shared" si="2"/>
        <v>56.538646604168129</v>
      </c>
      <c r="L14" s="18"/>
    </row>
    <row r="15" spans="1:15">
      <c r="A15" s="16"/>
      <c r="B15" s="12" t="s">
        <v>5</v>
      </c>
      <c r="C15" s="29">
        <v>38.072333333333333</v>
      </c>
      <c r="D15" s="29">
        <v>21.582999999999998</v>
      </c>
      <c r="E15" s="29">
        <v>21.663666666666668</v>
      </c>
      <c r="F15" s="29">
        <v>18.582666666666668</v>
      </c>
      <c r="G15" s="109">
        <v>27.929333333333332</v>
      </c>
      <c r="H15" s="50">
        <f t="shared" si="0"/>
        <v>50.297768529812714</v>
      </c>
      <c r="I15" s="36">
        <f t="shared" ref="I15:I38" si="4">IF(OR(OR(G15=0,F15=0),F15=""),"",(F15/E15-1)*100)</f>
        <v>-14.221969195734797</v>
      </c>
      <c r="J15" s="50">
        <f t="shared" si="1"/>
        <v>13.327077087028099</v>
      </c>
      <c r="K15" s="36">
        <f t="shared" si="2"/>
        <v>9.9718631328335618</v>
      </c>
      <c r="L15" s="18"/>
      <c r="N15" s="23" t="s">
        <v>5</v>
      </c>
      <c r="O15" s="34">
        <f>J15</f>
        <v>13.327077087028099</v>
      </c>
    </row>
    <row r="16" spans="1:15">
      <c r="A16" s="16"/>
      <c r="B16" s="11" t="s">
        <v>25</v>
      </c>
      <c r="C16" s="55">
        <v>10.805999999999999</v>
      </c>
      <c r="D16" s="55">
        <v>13.531333333333331</v>
      </c>
      <c r="E16" s="55">
        <v>11.911000000000001</v>
      </c>
      <c r="F16" s="55">
        <v>20.834666666666667</v>
      </c>
      <c r="G16" s="56">
        <v>15.879333333333335</v>
      </c>
      <c r="H16" s="28">
        <f t="shared" si="0"/>
        <v>-23.784077819019579</v>
      </c>
      <c r="I16" s="27">
        <f t="shared" si="4"/>
        <v>74.91954215990819</v>
      </c>
      <c r="J16" s="28">
        <f t="shared" si="1"/>
        <v>7.5771625802244325</v>
      </c>
      <c r="K16" s="27">
        <f t="shared" si="2"/>
        <v>11.180335317045074</v>
      </c>
      <c r="L16" s="18"/>
      <c r="N16" s="23" t="s">
        <v>40</v>
      </c>
      <c r="O16" s="34">
        <f>100-O15</f>
        <v>86.672922912971899</v>
      </c>
    </row>
    <row r="17" spans="1:12">
      <c r="A17" s="16"/>
      <c r="B17" s="11" t="s">
        <v>26</v>
      </c>
      <c r="C17" s="25">
        <v>17.091333333333335</v>
      </c>
      <c r="D17" s="25">
        <v>11.09</v>
      </c>
      <c r="E17" s="25">
        <v>9.1243333333333325</v>
      </c>
      <c r="F17" s="25">
        <v>12.314666666666668</v>
      </c>
      <c r="G17" s="26">
        <v>14.299333333333335</v>
      </c>
      <c r="H17" s="28">
        <f t="shared" si="0"/>
        <v>16.116284105673451</v>
      </c>
      <c r="I17" s="27">
        <f t="shared" si="4"/>
        <v>34.965111606327426</v>
      </c>
      <c r="J17" s="28">
        <f t="shared" si="1"/>
        <v>6.8232318814070219</v>
      </c>
      <c r="K17" s="27">
        <f t="shared" si="2"/>
        <v>6.6083179948949384</v>
      </c>
      <c r="L17" s="18"/>
    </row>
    <row r="18" spans="1:12">
      <c r="A18" s="16"/>
      <c r="B18" s="11" t="s">
        <v>27</v>
      </c>
      <c r="C18" s="25">
        <v>6.2973333333333334</v>
      </c>
      <c r="D18" s="25">
        <v>2.5126666666666666</v>
      </c>
      <c r="E18" s="25">
        <v>1.2693333333333334</v>
      </c>
      <c r="F18" s="25">
        <v>3.8296666666666668</v>
      </c>
      <c r="G18" s="26">
        <v>4.8823333333333334</v>
      </c>
      <c r="H18" s="28">
        <f t="shared" si="0"/>
        <v>27.487161632866218</v>
      </c>
      <c r="I18" s="27">
        <f t="shared" si="4"/>
        <v>201.70693277310923</v>
      </c>
      <c r="J18" s="28">
        <f t="shared" si="1"/>
        <v>2.3297094821895805</v>
      </c>
      <c r="K18" s="27">
        <f t="shared" si="2"/>
        <v>2.0550824340447149</v>
      </c>
      <c r="L18" s="18"/>
    </row>
    <row r="19" spans="1:12">
      <c r="A19" s="16"/>
      <c r="B19" s="11" t="s">
        <v>8</v>
      </c>
      <c r="C19" s="25">
        <v>2.9819999999999998</v>
      </c>
      <c r="D19" s="25">
        <v>3.4609999999999999</v>
      </c>
      <c r="E19" s="25">
        <v>8.7730000000000015</v>
      </c>
      <c r="F19" s="25">
        <v>1.0953333333333333</v>
      </c>
      <c r="G19" s="26">
        <v>4.6356666666666664</v>
      </c>
      <c r="H19" s="28">
        <f t="shared" si="0"/>
        <v>323.21972002434569</v>
      </c>
      <c r="I19" s="27">
        <f t="shared" si="4"/>
        <v>-87.514723203769137</v>
      </c>
      <c r="J19" s="28">
        <f t="shared" si="1"/>
        <v>2.2120072211927697</v>
      </c>
      <c r="K19" s="27">
        <f t="shared" si="2"/>
        <v>0.58777969172869116</v>
      </c>
      <c r="L19" s="18"/>
    </row>
    <row r="20" spans="1:12">
      <c r="A20" s="16"/>
      <c r="B20" s="11" t="s">
        <v>22</v>
      </c>
      <c r="C20" s="25">
        <v>3.8329999999999997</v>
      </c>
      <c r="D20" s="25">
        <v>3.3626666666666662</v>
      </c>
      <c r="E20" s="25">
        <v>3.0136666666666669</v>
      </c>
      <c r="F20" s="25">
        <v>2.2286666666666668</v>
      </c>
      <c r="G20" s="26">
        <v>4.1176666666666675</v>
      </c>
      <c r="H20" s="28">
        <f t="shared" si="0"/>
        <v>84.759198324857948</v>
      </c>
      <c r="I20" s="27">
        <f t="shared" si="4"/>
        <v>-26.048003539431484</v>
      </c>
      <c r="J20" s="28">
        <f t="shared" si="1"/>
        <v>1.9648324730994668</v>
      </c>
      <c r="K20" s="27">
        <f t="shared" si="2"/>
        <v>1.1959510100115733</v>
      </c>
      <c r="L20" s="18"/>
    </row>
    <row r="21" spans="1:12">
      <c r="A21" s="16"/>
      <c r="B21" s="11" t="s">
        <v>24</v>
      </c>
      <c r="C21" s="25">
        <v>1.577333333333333</v>
      </c>
      <c r="D21" s="25">
        <v>1.5853333333333335</v>
      </c>
      <c r="E21" s="25">
        <v>1.3520000000000001</v>
      </c>
      <c r="F21" s="25">
        <v>4.7863333333333324</v>
      </c>
      <c r="G21" s="26">
        <v>3.5003333333333337</v>
      </c>
      <c r="H21" s="28">
        <f t="shared" si="0"/>
        <v>-26.868166306845854</v>
      </c>
      <c r="I21" s="27">
        <f t="shared" si="4"/>
        <v>254.01873767258371</v>
      </c>
      <c r="J21" s="28">
        <f t="shared" si="1"/>
        <v>1.6702587063885295</v>
      </c>
      <c r="K21" s="27">
        <f t="shared" si="2"/>
        <v>2.5684505762423235</v>
      </c>
      <c r="L21" s="18"/>
    </row>
    <row r="22" spans="1:12">
      <c r="A22" s="16"/>
      <c r="B22" s="11" t="s">
        <v>17</v>
      </c>
      <c r="C22" s="25"/>
      <c r="D22" s="25">
        <v>1.405</v>
      </c>
      <c r="E22" s="25">
        <v>0.76700000000000002</v>
      </c>
      <c r="F22" s="25">
        <v>1.3016666666666667</v>
      </c>
      <c r="G22" s="26">
        <v>2.2223333333333333</v>
      </c>
      <c r="H22" s="28">
        <f t="shared" si="0"/>
        <v>70.729833546734937</v>
      </c>
      <c r="I22" s="27">
        <f t="shared" si="4"/>
        <v>69.708822251195144</v>
      </c>
      <c r="J22" s="28">
        <f t="shared" si="1"/>
        <v>1.0604337487374844</v>
      </c>
      <c r="K22" s="27">
        <f t="shared" si="2"/>
        <v>0.69850264643960414</v>
      </c>
      <c r="L22" s="18"/>
    </row>
    <row r="23" spans="1:12">
      <c r="A23" s="16"/>
      <c r="B23" s="11" t="s">
        <v>21</v>
      </c>
      <c r="C23" s="25">
        <v>2.8719999999999999</v>
      </c>
      <c r="D23" s="25">
        <v>1.431</v>
      </c>
      <c r="E23" s="25">
        <v>3.847</v>
      </c>
      <c r="F23" s="25">
        <v>3.3509999999999995</v>
      </c>
      <c r="G23" s="26">
        <v>2.1516666666666668</v>
      </c>
      <c r="H23" s="28">
        <f t="shared" si="0"/>
        <v>-35.790311349845808</v>
      </c>
      <c r="I23" s="27">
        <f t="shared" si="4"/>
        <v>-12.893163504029125</v>
      </c>
      <c r="J23" s="28">
        <f t="shared" si="1"/>
        <v>1.0267136415329927</v>
      </c>
      <c r="K23" s="27">
        <f t="shared" si="2"/>
        <v>1.7982194890287679</v>
      </c>
      <c r="L23" s="18"/>
    </row>
    <row r="24" spans="1:12">
      <c r="A24" s="16"/>
      <c r="B24" s="11" t="s">
        <v>6</v>
      </c>
      <c r="C24" s="25">
        <v>5.2039999999999997</v>
      </c>
      <c r="D24" s="25">
        <v>4.3833333333333329</v>
      </c>
      <c r="E24" s="25">
        <v>1.5213333333333334</v>
      </c>
      <c r="F24" s="25">
        <v>0.66166666666666674</v>
      </c>
      <c r="G24" s="26">
        <v>2.0529999999999999</v>
      </c>
      <c r="H24" s="28">
        <f t="shared" si="0"/>
        <v>210.27707808564227</v>
      </c>
      <c r="I24" s="27">
        <f t="shared" si="4"/>
        <v>-56.507449605609118</v>
      </c>
      <c r="J24" s="28">
        <f t="shared" si="1"/>
        <v>0.97963273713426813</v>
      </c>
      <c r="K24" s="27">
        <f t="shared" si="2"/>
        <v>0.35506472552691787</v>
      </c>
      <c r="L24" s="18"/>
    </row>
    <row r="25" spans="1:12">
      <c r="A25" s="16"/>
      <c r="B25" s="11" t="s">
        <v>19</v>
      </c>
      <c r="C25" s="25"/>
      <c r="D25" s="25">
        <v>1.3606666666666667</v>
      </c>
      <c r="E25" s="25">
        <v>0.57966666666666666</v>
      </c>
      <c r="F25" s="25">
        <v>1.3846666666666667</v>
      </c>
      <c r="G25" s="26">
        <v>1.8143333333333331</v>
      </c>
      <c r="H25" s="28">
        <f t="shared" si="0"/>
        <v>31.030332209918132</v>
      </c>
      <c r="I25" s="27">
        <f t="shared" si="4"/>
        <v>138.87291546866015</v>
      </c>
      <c r="J25" s="28">
        <f t="shared" si="1"/>
        <v>0.86574784676438088</v>
      </c>
      <c r="K25" s="27">
        <f t="shared" si="2"/>
        <v>0.74304225180796812</v>
      </c>
      <c r="L25" s="18"/>
    </row>
    <row r="26" spans="1:12">
      <c r="A26" s="16"/>
      <c r="B26" s="11" t="s">
        <v>23</v>
      </c>
      <c r="C26" s="25">
        <v>1.6923333333333332</v>
      </c>
      <c r="D26" s="25">
        <v>2.1749999999999998</v>
      </c>
      <c r="E26" s="25">
        <v>2.048</v>
      </c>
      <c r="F26" s="25">
        <v>1.4870000000000001</v>
      </c>
      <c r="G26" s="26">
        <v>1.8139999999999998</v>
      </c>
      <c r="H26" s="28">
        <f t="shared" si="0"/>
        <v>21.990585070611957</v>
      </c>
      <c r="I26" s="27">
        <f t="shared" si="4"/>
        <v>-27.392578125</v>
      </c>
      <c r="J26" s="28">
        <f t="shared" si="1"/>
        <v>0.86558878965492558</v>
      </c>
      <c r="K26" s="27">
        <f t="shared" si="2"/>
        <v>0.79795654437056962</v>
      </c>
      <c r="L26" s="18"/>
    </row>
    <row r="27" spans="1:12">
      <c r="A27" s="16"/>
      <c r="B27" s="11" t="s">
        <v>11</v>
      </c>
      <c r="C27" s="25">
        <v>0.94800000000000006</v>
      </c>
      <c r="D27" s="25">
        <v>1.1323333333333334</v>
      </c>
      <c r="E27" s="25">
        <v>0.58933333333333326</v>
      </c>
      <c r="F27" s="25">
        <v>0.81333333333333346</v>
      </c>
      <c r="G27" s="26">
        <v>1.5163333333333335</v>
      </c>
      <c r="H27" s="28">
        <f t="shared" si="0"/>
        <v>86.43442622950819</v>
      </c>
      <c r="I27" s="27">
        <f t="shared" si="4"/>
        <v>38.009049773755699</v>
      </c>
      <c r="J27" s="28">
        <f t="shared" si="1"/>
        <v>0.723550790911477</v>
      </c>
      <c r="K27" s="27">
        <f t="shared" si="2"/>
        <v>0.43645235782653891</v>
      </c>
      <c r="L27" s="18"/>
    </row>
    <row r="28" spans="1:12">
      <c r="A28" s="16"/>
      <c r="B28" s="11" t="s">
        <v>4</v>
      </c>
      <c r="C28" s="25"/>
      <c r="D28" s="25">
        <v>2.1463333333333332</v>
      </c>
      <c r="E28" s="25">
        <v>1.1536666666666668</v>
      </c>
      <c r="F28" s="25">
        <v>1.4059999999999999</v>
      </c>
      <c r="G28" s="26">
        <v>1.3966666666666665</v>
      </c>
      <c r="H28" s="28">
        <f t="shared" si="0"/>
        <v>-0.66382171645330557</v>
      </c>
      <c r="I28" s="27">
        <f t="shared" si="4"/>
        <v>21.872291245304808</v>
      </c>
      <c r="J28" s="28">
        <f t="shared" si="1"/>
        <v>0.66644928861707797</v>
      </c>
      <c r="K28" s="27">
        <f t="shared" si="2"/>
        <v>0.75449018250505762</v>
      </c>
      <c r="L28" s="18"/>
    </row>
    <row r="29" spans="1:12">
      <c r="A29" s="16"/>
      <c r="B29" s="11" t="s">
        <v>10</v>
      </c>
      <c r="C29" s="25"/>
      <c r="D29" s="25">
        <v>1.5833333333333333</v>
      </c>
      <c r="E29" s="25">
        <v>0.78866666666666652</v>
      </c>
      <c r="F29" s="25">
        <v>1.9693333333333334</v>
      </c>
      <c r="G29" s="26">
        <v>1.3246666666666667</v>
      </c>
      <c r="H29" s="28">
        <f t="shared" si="0"/>
        <v>-32.735274204468524</v>
      </c>
      <c r="I29" s="27">
        <f t="shared" si="4"/>
        <v>149.70414201183436</v>
      </c>
      <c r="J29" s="28">
        <f t="shared" si="1"/>
        <v>0.63209295297476564</v>
      </c>
      <c r="K29" s="27">
        <f t="shared" si="2"/>
        <v>1.0567871024750783</v>
      </c>
      <c r="L29" s="18"/>
    </row>
    <row r="30" spans="1:12">
      <c r="A30" s="16"/>
      <c r="B30" s="11" t="s">
        <v>9</v>
      </c>
      <c r="C30" s="25">
        <v>1.4196666666666669</v>
      </c>
      <c r="D30" s="25">
        <v>1.0839999999999999</v>
      </c>
      <c r="E30" s="25">
        <v>0.54666666666666675</v>
      </c>
      <c r="F30" s="25">
        <v>0.68133333333333335</v>
      </c>
      <c r="G30" s="26">
        <v>1.2830000000000001</v>
      </c>
      <c r="H30" s="28">
        <f t="shared" si="0"/>
        <v>88.307240704500998</v>
      </c>
      <c r="I30" s="27">
        <f t="shared" si="4"/>
        <v>24.634146341463392</v>
      </c>
      <c r="J30" s="28">
        <f t="shared" si="1"/>
        <v>0.61221081429287205</v>
      </c>
      <c r="K30" s="27">
        <f t="shared" si="2"/>
        <v>0.36561828663829726</v>
      </c>
      <c r="L30" s="18"/>
    </row>
    <row r="31" spans="1:12">
      <c r="A31" s="16"/>
      <c r="B31" s="11" t="s">
        <v>20</v>
      </c>
      <c r="C31" s="25">
        <v>1.6219999999999999</v>
      </c>
      <c r="D31" s="25">
        <v>1.1956666666666667</v>
      </c>
      <c r="E31" s="25">
        <v>0.35633333333333339</v>
      </c>
      <c r="F31" s="25">
        <v>0.75800000000000001</v>
      </c>
      <c r="G31" s="26">
        <v>1.0730000000000002</v>
      </c>
      <c r="H31" s="28">
        <f t="shared" si="0"/>
        <v>41.55672823218999</v>
      </c>
      <c r="I31" s="27">
        <f t="shared" si="4"/>
        <v>112.72217025257247</v>
      </c>
      <c r="J31" s="28">
        <f t="shared" si="1"/>
        <v>0.51200483533612762</v>
      </c>
      <c r="K31" s="27">
        <f t="shared" si="2"/>
        <v>0.4067592875809628</v>
      </c>
      <c r="L31" s="18"/>
    </row>
    <row r="32" spans="1:12">
      <c r="A32" s="16"/>
      <c r="B32" s="11" t="s">
        <v>16</v>
      </c>
      <c r="C32" s="25"/>
      <c r="D32" s="25">
        <v>1.3639999999999999</v>
      </c>
      <c r="E32" s="25">
        <v>1.1006666666666665</v>
      </c>
      <c r="F32" s="25">
        <v>0.62966666666666671</v>
      </c>
      <c r="G32" s="26">
        <v>1.0393333333333332</v>
      </c>
      <c r="H32" s="28">
        <f t="shared" si="0"/>
        <v>65.060878771836926</v>
      </c>
      <c r="I32" s="27">
        <f t="shared" si="4"/>
        <v>-42.792247122955771</v>
      </c>
      <c r="J32" s="28">
        <f t="shared" si="1"/>
        <v>0.4959400672811573</v>
      </c>
      <c r="K32" s="27">
        <f t="shared" si="2"/>
        <v>0.33789282948128352</v>
      </c>
      <c r="L32" s="18"/>
    </row>
    <row r="33" spans="1:14">
      <c r="A33" s="16"/>
      <c r="B33" s="11" t="s">
        <v>13</v>
      </c>
      <c r="C33" s="25"/>
      <c r="D33" s="25">
        <v>1.0410000000000001</v>
      </c>
      <c r="E33" s="25">
        <v>1.0170000000000001</v>
      </c>
      <c r="F33" s="25">
        <v>0.92866666666666664</v>
      </c>
      <c r="G33" s="26">
        <v>0.69399999999999995</v>
      </c>
      <c r="H33" s="28">
        <f t="shared" si="0"/>
        <v>-25.269203158650399</v>
      </c>
      <c r="I33" s="27">
        <f t="shared" si="4"/>
        <v>-8.6856768272697611</v>
      </c>
      <c r="J33" s="28">
        <f t="shared" si="1"/>
        <v>0.33115690188562208</v>
      </c>
      <c r="K33" s="27">
        <f t="shared" si="2"/>
        <v>0.49834273315767913</v>
      </c>
      <c r="L33" s="18"/>
    </row>
    <row r="34" spans="1:14">
      <c r="A34" s="16"/>
      <c r="B34" s="11" t="s">
        <v>12</v>
      </c>
      <c r="C34" s="25"/>
      <c r="D34" s="25">
        <v>1.2703333333333335</v>
      </c>
      <c r="E34" s="25">
        <v>0.17600000000000002</v>
      </c>
      <c r="F34" s="25">
        <v>0.45366666666666661</v>
      </c>
      <c r="G34" s="26">
        <v>0.68666666666666665</v>
      </c>
      <c r="H34" s="28">
        <f t="shared" si="0"/>
        <v>51.359294636296852</v>
      </c>
      <c r="I34" s="27">
        <f t="shared" si="4"/>
        <v>157.76515151515147</v>
      </c>
      <c r="J34" s="28">
        <f t="shared" si="1"/>
        <v>0.32765764547760878</v>
      </c>
      <c r="K34" s="27">
        <f t="shared" si="2"/>
        <v>0.24344740123029476</v>
      </c>
      <c r="L34" s="18"/>
    </row>
    <row r="35" spans="1:14">
      <c r="A35" s="16"/>
      <c r="B35" s="11" t="s">
        <v>14</v>
      </c>
      <c r="C35" s="25"/>
      <c r="D35" s="25">
        <v>1.6806666666666665</v>
      </c>
      <c r="E35" s="25">
        <v>0.85799999999999998</v>
      </c>
      <c r="F35" s="25">
        <v>0.80600000000000005</v>
      </c>
      <c r="G35" s="26">
        <v>0.58300000000000007</v>
      </c>
      <c r="H35" s="28">
        <f t="shared" si="0"/>
        <v>-27.667493796526056</v>
      </c>
      <c r="I35" s="27">
        <f t="shared" si="4"/>
        <v>-6.0606060606060552</v>
      </c>
      <c r="J35" s="28">
        <f t="shared" si="1"/>
        <v>0.2781908844370572</v>
      </c>
      <c r="K35" s="27">
        <f t="shared" si="2"/>
        <v>0.43251713164941435</v>
      </c>
      <c r="L35" s="18"/>
    </row>
    <row r="36" spans="1:14">
      <c r="A36" s="16"/>
      <c r="B36" s="11" t="s">
        <v>18</v>
      </c>
      <c r="C36" s="25"/>
      <c r="D36" s="25">
        <v>0.63133333333333341</v>
      </c>
      <c r="E36" s="25">
        <v>0.19333333333333333</v>
      </c>
      <c r="F36" s="25">
        <v>0.18733333333333335</v>
      </c>
      <c r="G36" s="26">
        <v>0.19366666666666665</v>
      </c>
      <c r="H36" s="28">
        <f t="shared" si="0"/>
        <v>3.3807829181494498</v>
      </c>
      <c r="I36" s="27">
        <f t="shared" si="4"/>
        <v>-3.103448275862053</v>
      </c>
      <c r="J36" s="28">
        <f t="shared" si="1"/>
        <v>9.2412180593442084E-2</v>
      </c>
      <c r="K36" s="27">
        <f t="shared" si="2"/>
        <v>0.10052714143381757</v>
      </c>
      <c r="L36" s="18"/>
    </row>
    <row r="37" spans="1:14">
      <c r="A37" s="16"/>
      <c r="B37" s="11" t="s">
        <v>15</v>
      </c>
      <c r="C37" s="25"/>
      <c r="D37" s="25">
        <v>0.26333333333333336</v>
      </c>
      <c r="E37" s="25">
        <v>0.22099999999999997</v>
      </c>
      <c r="F37" s="25">
        <v>0.19166666666666665</v>
      </c>
      <c r="G37" s="26">
        <v>0.16066666666666665</v>
      </c>
      <c r="H37" s="28">
        <f t="shared" si="0"/>
        <v>-16.173913043478262</v>
      </c>
      <c r="I37" s="27">
        <f t="shared" si="4"/>
        <v>-13.273001508295623</v>
      </c>
      <c r="J37" s="28">
        <f t="shared" si="1"/>
        <v>7.6665526757382252E-2</v>
      </c>
      <c r="K37" s="27">
        <f t="shared" si="2"/>
        <v>0.10285250235666384</v>
      </c>
      <c r="L37" s="18"/>
    </row>
    <row r="38" spans="1:14">
      <c r="A38" s="16"/>
      <c r="B38" s="11" t="s">
        <v>7</v>
      </c>
      <c r="C38" s="25"/>
      <c r="D38" s="25">
        <v>0.90933333333333322</v>
      </c>
      <c r="E38" s="25">
        <v>0.17666666666666667</v>
      </c>
      <c r="F38" s="25">
        <v>0.3076666666666667</v>
      </c>
      <c r="G38" s="26">
        <v>0.105</v>
      </c>
      <c r="H38" s="28">
        <f t="shared" si="0"/>
        <v>-65.872156013001089</v>
      </c>
      <c r="I38" s="27">
        <f t="shared" si="4"/>
        <v>74.150943396226438</v>
      </c>
      <c r="J38" s="28">
        <f t="shared" si="1"/>
        <v>5.010298947837221E-2</v>
      </c>
      <c r="K38" s="27">
        <f t="shared" si="2"/>
        <v>0.16510062552208826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13452.292000000001</v>
      </c>
      <c r="D13" s="26">
        <v>13952.216666666667</v>
      </c>
      <c r="E13" s="26">
        <v>14008.714666666667</v>
      </c>
      <c r="F13" s="26">
        <v>13377.938333333334</v>
      </c>
      <c r="G13" s="26">
        <v>12938.663333333332</v>
      </c>
      <c r="H13" s="28">
        <f t="shared" ref="H13:H38" si="0">IF(OR(OR(G13=0,F13=0),G13=""),"",(G13/F13-1)*100)</f>
        <v>-3.2835777012476974</v>
      </c>
      <c r="I13" s="27">
        <f>IF(OR(OR(G13=0,F13=0),F13=""),"",(F13/E13-1)*100)</f>
        <v>-4.5027423881667588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7693.6203333333342</v>
      </c>
      <c r="D14" s="25">
        <f t="shared" ref="D14:G14" si="3">D13-SUM(D15:D38)</f>
        <v>7402.0406666666668</v>
      </c>
      <c r="E14" s="25">
        <f t="shared" si="3"/>
        <v>7521.8533333333344</v>
      </c>
      <c r="F14" s="25">
        <f t="shared" si="3"/>
        <v>7027.4526666666698</v>
      </c>
      <c r="G14" s="26">
        <f t="shared" si="3"/>
        <v>6758.9383333333335</v>
      </c>
      <c r="H14" s="28">
        <f t="shared" si="0"/>
        <v>-3.8209340719857265</v>
      </c>
      <c r="I14" s="27">
        <f>IF(OR(OR(G14=0,F14=0),F14=""),"",(F14/E14-1)*100)</f>
        <v>-6.5728570440972582</v>
      </c>
      <c r="J14" s="28">
        <f t="shared" si="1"/>
        <v>52.238304368895406</v>
      </c>
      <c r="K14" s="27">
        <f t="shared" si="2"/>
        <v>52.530161909601688</v>
      </c>
      <c r="L14" s="18"/>
    </row>
    <row r="15" spans="1:15">
      <c r="A15" s="16"/>
      <c r="B15" s="12" t="s">
        <v>5</v>
      </c>
      <c r="C15" s="29">
        <v>1936.5213333333334</v>
      </c>
      <c r="D15" s="29">
        <v>2023.758</v>
      </c>
      <c r="E15" s="29">
        <v>1927.9380000000001</v>
      </c>
      <c r="F15" s="29">
        <v>1946.3813333333335</v>
      </c>
      <c r="G15" s="109">
        <v>1848.4896666666666</v>
      </c>
      <c r="H15" s="50">
        <f t="shared" si="0"/>
        <v>-5.0294186956170384</v>
      </c>
      <c r="I15" s="36">
        <f t="shared" ref="I15:I38" si="4">IF(OR(OR(G15=0,F15=0),F15=""),"",(F15/E15-1)*100)</f>
        <v>0.95663518916757617</v>
      </c>
      <c r="J15" s="50">
        <f t="shared" si="1"/>
        <v>14.286558194187499</v>
      </c>
      <c r="K15" s="36">
        <f t="shared" si="2"/>
        <v>14.549187511827622</v>
      </c>
      <c r="L15" s="18"/>
      <c r="N15" s="23" t="s">
        <v>5</v>
      </c>
      <c r="O15" s="34">
        <f>J15</f>
        <v>14.286558194187499</v>
      </c>
    </row>
    <row r="16" spans="1:15">
      <c r="A16" s="16"/>
      <c r="B16" s="11" t="s">
        <v>25</v>
      </c>
      <c r="C16" s="55">
        <v>1103.9223333333332</v>
      </c>
      <c r="D16" s="55">
        <v>1052.548</v>
      </c>
      <c r="E16" s="55">
        <v>1043.8276666666668</v>
      </c>
      <c r="F16" s="55">
        <v>1026.0916666666667</v>
      </c>
      <c r="G16" s="56">
        <v>983.71233333333328</v>
      </c>
      <c r="H16" s="28">
        <f t="shared" si="0"/>
        <v>-4.1301703064216211</v>
      </c>
      <c r="I16" s="27">
        <f t="shared" si="4"/>
        <v>-1.6991310506874968</v>
      </c>
      <c r="J16" s="28">
        <f t="shared" si="1"/>
        <v>7.602889943036363</v>
      </c>
      <c r="K16" s="27">
        <f t="shared" si="2"/>
        <v>7.6700283788122308</v>
      </c>
      <c r="L16" s="18"/>
      <c r="N16" s="23" t="s">
        <v>40</v>
      </c>
      <c r="O16" s="34">
        <f>100-O15</f>
        <v>85.713441805812494</v>
      </c>
    </row>
    <row r="17" spans="1:12">
      <c r="A17" s="16"/>
      <c r="B17" s="11" t="s">
        <v>26</v>
      </c>
      <c r="C17" s="25">
        <v>614.15066666666667</v>
      </c>
      <c r="D17" s="25">
        <v>613.21366666666665</v>
      </c>
      <c r="E17" s="25">
        <v>628.26333333333332</v>
      </c>
      <c r="F17" s="25">
        <v>580.92966666666655</v>
      </c>
      <c r="G17" s="26">
        <v>603.80399999999997</v>
      </c>
      <c r="H17" s="28">
        <f t="shared" si="0"/>
        <v>3.9375391972292784</v>
      </c>
      <c r="I17" s="27">
        <f t="shared" si="4"/>
        <v>-7.534048886082811</v>
      </c>
      <c r="J17" s="28">
        <f t="shared" si="1"/>
        <v>4.6666644339098404</v>
      </c>
      <c r="K17" s="27">
        <f t="shared" si="2"/>
        <v>4.3424453917475816</v>
      </c>
      <c r="L17" s="18"/>
    </row>
    <row r="18" spans="1:12">
      <c r="A18" s="16"/>
      <c r="B18" s="11" t="s">
        <v>27</v>
      </c>
      <c r="C18" s="25">
        <v>537.97400000000005</v>
      </c>
      <c r="D18" s="25">
        <v>557.29333333333341</v>
      </c>
      <c r="E18" s="25">
        <v>580.01900000000001</v>
      </c>
      <c r="F18" s="25">
        <v>568.76233333333334</v>
      </c>
      <c r="G18" s="26">
        <v>542.22266666666667</v>
      </c>
      <c r="H18" s="28">
        <f t="shared" si="0"/>
        <v>-4.6662138315535451</v>
      </c>
      <c r="I18" s="27">
        <f t="shared" si="4"/>
        <v>-1.9407410217021637</v>
      </c>
      <c r="J18" s="28">
        <f t="shared" si="1"/>
        <v>4.1907162486387701</v>
      </c>
      <c r="K18" s="27">
        <f t="shared" si="2"/>
        <v>4.251494656064966</v>
      </c>
      <c r="L18" s="18"/>
    </row>
    <row r="19" spans="1:12">
      <c r="A19" s="16"/>
      <c r="B19" s="11" t="s">
        <v>6</v>
      </c>
      <c r="C19" s="25">
        <v>276.94900000000001</v>
      </c>
      <c r="D19" s="25">
        <v>282.61533333333335</v>
      </c>
      <c r="E19" s="25">
        <v>321.93833333333333</v>
      </c>
      <c r="F19" s="25">
        <v>302.69466666666671</v>
      </c>
      <c r="G19" s="26">
        <v>298.423</v>
      </c>
      <c r="H19" s="28">
        <f t="shared" si="0"/>
        <v>-1.4112130595848038</v>
      </c>
      <c r="I19" s="27">
        <f t="shared" si="4"/>
        <v>-5.9774387434446403</v>
      </c>
      <c r="J19" s="28">
        <f t="shared" si="1"/>
        <v>2.3064438134902656</v>
      </c>
      <c r="K19" s="27">
        <f t="shared" si="2"/>
        <v>2.262640618640416</v>
      </c>
      <c r="L19" s="18"/>
    </row>
    <row r="20" spans="1:12">
      <c r="A20" s="16"/>
      <c r="B20" s="11" t="s">
        <v>21</v>
      </c>
      <c r="C20" s="25">
        <v>332.33266666666668</v>
      </c>
      <c r="D20" s="25">
        <v>317.32400000000001</v>
      </c>
      <c r="E20" s="25">
        <v>281.11</v>
      </c>
      <c r="F20" s="25">
        <v>266.70800000000003</v>
      </c>
      <c r="G20" s="26">
        <v>246.49</v>
      </c>
      <c r="H20" s="28">
        <f t="shared" si="0"/>
        <v>-7.580575010873325</v>
      </c>
      <c r="I20" s="27">
        <f t="shared" si="4"/>
        <v>-5.1232613567642531</v>
      </c>
      <c r="J20" s="28">
        <f t="shared" si="1"/>
        <v>1.9050654124756321</v>
      </c>
      <c r="K20" s="27">
        <f t="shared" si="2"/>
        <v>1.9936405248292495</v>
      </c>
      <c r="L20" s="18"/>
    </row>
    <row r="21" spans="1:12">
      <c r="A21" s="16"/>
      <c r="B21" s="11" t="s">
        <v>22</v>
      </c>
      <c r="C21" s="25">
        <v>225.70500000000001</v>
      </c>
      <c r="D21" s="25">
        <v>207.29066666666668</v>
      </c>
      <c r="E21" s="25">
        <v>216.65033333333335</v>
      </c>
      <c r="F21" s="25">
        <v>219.53700000000001</v>
      </c>
      <c r="G21" s="26">
        <v>217.89199999999997</v>
      </c>
      <c r="H21" s="28">
        <f t="shared" si="0"/>
        <v>-0.74930421751232545</v>
      </c>
      <c r="I21" s="27">
        <f t="shared" si="4"/>
        <v>1.3324081353825123</v>
      </c>
      <c r="J21" s="28">
        <f t="shared" si="1"/>
        <v>1.684037944156519</v>
      </c>
      <c r="K21" s="27">
        <f t="shared" si="2"/>
        <v>1.641037613792758</v>
      </c>
      <c r="L21" s="18"/>
    </row>
    <row r="22" spans="1:12">
      <c r="A22" s="16"/>
      <c r="B22" s="11" t="s">
        <v>24</v>
      </c>
      <c r="C22" s="25">
        <v>189.90833333333333</v>
      </c>
      <c r="D22" s="25">
        <v>201.76833333333335</v>
      </c>
      <c r="E22" s="25">
        <v>194.38033333333337</v>
      </c>
      <c r="F22" s="25">
        <v>167.52933333333331</v>
      </c>
      <c r="G22" s="26">
        <v>168.65766666666664</v>
      </c>
      <c r="H22" s="28">
        <f t="shared" si="0"/>
        <v>0.67351389209451273</v>
      </c>
      <c r="I22" s="27">
        <f t="shared" si="4"/>
        <v>-13.813640268820093</v>
      </c>
      <c r="J22" s="28">
        <f t="shared" si="1"/>
        <v>1.3035169269159435</v>
      </c>
      <c r="K22" s="27">
        <f t="shared" si="2"/>
        <v>1.2522806516151028</v>
      </c>
      <c r="L22" s="18"/>
    </row>
    <row r="23" spans="1:12">
      <c r="A23" s="16"/>
      <c r="B23" s="11" t="s">
        <v>23</v>
      </c>
      <c r="C23" s="25">
        <v>142.94566666666665</v>
      </c>
      <c r="D23" s="25">
        <v>144.68533333333335</v>
      </c>
      <c r="E23" s="25">
        <v>147.71900000000002</v>
      </c>
      <c r="F23" s="25">
        <v>137.26566666666668</v>
      </c>
      <c r="G23" s="26">
        <v>141.37633333333335</v>
      </c>
      <c r="H23" s="28">
        <f t="shared" si="0"/>
        <v>2.9946794172857061</v>
      </c>
      <c r="I23" s="27">
        <f t="shared" si="4"/>
        <v>-7.0764988480380602</v>
      </c>
      <c r="J23" s="28">
        <f t="shared" si="1"/>
        <v>1.0926656772118915</v>
      </c>
      <c r="K23" s="27">
        <f t="shared" si="2"/>
        <v>1.0260599447124576</v>
      </c>
      <c r="L23" s="18"/>
    </row>
    <row r="24" spans="1:12">
      <c r="A24" s="16"/>
      <c r="B24" s="11" t="s">
        <v>8</v>
      </c>
      <c r="C24" s="25">
        <v>123.84966666666666</v>
      </c>
      <c r="D24" s="25">
        <v>121</v>
      </c>
      <c r="E24" s="25">
        <v>116.52033333333334</v>
      </c>
      <c r="F24" s="25">
        <v>120.86466666666666</v>
      </c>
      <c r="G24" s="26">
        <v>127.73333333333333</v>
      </c>
      <c r="H24" s="28">
        <f t="shared" si="0"/>
        <v>5.6829401479340458</v>
      </c>
      <c r="I24" s="27">
        <f t="shared" si="4"/>
        <v>3.7283907529729987</v>
      </c>
      <c r="J24" s="28">
        <f t="shared" si="1"/>
        <v>0.98722201855472447</v>
      </c>
      <c r="K24" s="27">
        <f t="shared" si="2"/>
        <v>0.90346257887519532</v>
      </c>
      <c r="L24" s="18"/>
    </row>
    <row r="25" spans="1:12">
      <c r="A25" s="16"/>
      <c r="B25" s="11" t="s">
        <v>17</v>
      </c>
      <c r="C25" s="25"/>
      <c r="D25" s="25">
        <v>125.27433333333333</v>
      </c>
      <c r="E25" s="25">
        <v>118.01566666666668</v>
      </c>
      <c r="F25" s="25">
        <v>126.49900000000001</v>
      </c>
      <c r="G25" s="26">
        <v>125.71366666666667</v>
      </c>
      <c r="H25" s="28">
        <f t="shared" si="0"/>
        <v>-0.6208217719771203</v>
      </c>
      <c r="I25" s="27">
        <f t="shared" si="4"/>
        <v>7.188311156428373</v>
      </c>
      <c r="J25" s="28">
        <f t="shared" si="1"/>
        <v>0.97161247207658508</v>
      </c>
      <c r="K25" s="27">
        <f t="shared" si="2"/>
        <v>0.9455791830405359</v>
      </c>
      <c r="L25" s="18"/>
    </row>
    <row r="26" spans="1:12">
      <c r="A26" s="16"/>
      <c r="B26" s="11" t="s">
        <v>20</v>
      </c>
      <c r="C26" s="25">
        <v>103.35599999999999</v>
      </c>
      <c r="D26" s="25">
        <v>104.42633333333333</v>
      </c>
      <c r="E26" s="25">
        <v>108.81833333333333</v>
      </c>
      <c r="F26" s="25">
        <v>103.65933333333334</v>
      </c>
      <c r="G26" s="26">
        <v>110.08499999999999</v>
      </c>
      <c r="H26" s="28">
        <f t="shared" si="0"/>
        <v>6.1988307854574876</v>
      </c>
      <c r="I26" s="27">
        <f t="shared" si="4"/>
        <v>-4.7409290713880896</v>
      </c>
      <c r="J26" s="28">
        <f t="shared" si="1"/>
        <v>0.85082204524475602</v>
      </c>
      <c r="K26" s="27">
        <f t="shared" si="2"/>
        <v>0.77485282672479561</v>
      </c>
      <c r="L26" s="18"/>
    </row>
    <row r="27" spans="1:12">
      <c r="A27" s="16"/>
      <c r="B27" s="11" t="s">
        <v>19</v>
      </c>
      <c r="C27" s="25"/>
      <c r="D27" s="25">
        <v>101.22666666666667</v>
      </c>
      <c r="E27" s="25">
        <v>110.06066666666668</v>
      </c>
      <c r="F27" s="25">
        <v>93.165000000000006</v>
      </c>
      <c r="G27" s="26">
        <v>94.727666666666664</v>
      </c>
      <c r="H27" s="28">
        <f t="shared" si="0"/>
        <v>1.6773108642372803</v>
      </c>
      <c r="I27" s="27">
        <f t="shared" si="4"/>
        <v>-15.351230533463367</v>
      </c>
      <c r="J27" s="28">
        <f t="shared" si="1"/>
        <v>0.73212869232499289</v>
      </c>
      <c r="K27" s="27">
        <f t="shared" si="2"/>
        <v>0.6964077549069283</v>
      </c>
      <c r="L27" s="18"/>
    </row>
    <row r="28" spans="1:12">
      <c r="A28" s="16"/>
      <c r="B28" s="11" t="s">
        <v>11</v>
      </c>
      <c r="C28" s="25">
        <v>89.915333333333322</v>
      </c>
      <c r="D28" s="25">
        <v>97.375333333333344</v>
      </c>
      <c r="E28" s="25">
        <v>97.446333333333328</v>
      </c>
      <c r="F28" s="25">
        <v>90.73566666666666</v>
      </c>
      <c r="G28" s="26">
        <v>89.172000000000011</v>
      </c>
      <c r="H28" s="28">
        <f t="shared" si="0"/>
        <v>-1.7233208550845314</v>
      </c>
      <c r="I28" s="27">
        <f t="shared" si="4"/>
        <v>-6.8865255747608156</v>
      </c>
      <c r="J28" s="28">
        <f t="shared" si="1"/>
        <v>0.68919020228519245</v>
      </c>
      <c r="K28" s="27">
        <f t="shared" si="2"/>
        <v>0.67824850440956075</v>
      </c>
      <c r="L28" s="18"/>
    </row>
    <row r="29" spans="1:12">
      <c r="A29" s="16"/>
      <c r="B29" s="11" t="s">
        <v>4</v>
      </c>
      <c r="C29" s="25"/>
      <c r="D29" s="25">
        <v>98.199333333333342</v>
      </c>
      <c r="E29" s="25">
        <v>91.910333333333327</v>
      </c>
      <c r="F29" s="25">
        <v>92.901333333333341</v>
      </c>
      <c r="G29" s="26">
        <v>88.370666666666679</v>
      </c>
      <c r="H29" s="28">
        <f t="shared" si="0"/>
        <v>-4.8768586026752381</v>
      </c>
      <c r="I29" s="27">
        <f t="shared" si="4"/>
        <v>1.0782247915541054</v>
      </c>
      <c r="J29" s="28">
        <f t="shared" si="1"/>
        <v>0.68299687834833034</v>
      </c>
      <c r="K29" s="27">
        <f t="shared" si="2"/>
        <v>0.69443684832852293</v>
      </c>
      <c r="L29" s="18"/>
    </row>
    <row r="30" spans="1:12">
      <c r="A30" s="16"/>
      <c r="B30" s="11" t="s">
        <v>10</v>
      </c>
      <c r="C30" s="25"/>
      <c r="D30" s="25">
        <v>93.466333333333338</v>
      </c>
      <c r="E30" s="25">
        <v>85.228333333333339</v>
      </c>
      <c r="F30" s="25">
        <v>90.316333333333333</v>
      </c>
      <c r="G30" s="26">
        <v>87.507000000000005</v>
      </c>
      <c r="H30" s="28">
        <f t="shared" si="0"/>
        <v>-3.1105484796031702</v>
      </c>
      <c r="I30" s="27">
        <f t="shared" si="4"/>
        <v>5.9698457085867407</v>
      </c>
      <c r="J30" s="28">
        <f t="shared" si="1"/>
        <v>0.67632179418842608</v>
      </c>
      <c r="K30" s="27">
        <f t="shared" si="2"/>
        <v>0.67511399053391763</v>
      </c>
      <c r="L30" s="18"/>
    </row>
    <row r="31" spans="1:12">
      <c r="A31" s="16"/>
      <c r="B31" s="11" t="s">
        <v>12</v>
      </c>
      <c r="C31" s="25"/>
      <c r="D31" s="25">
        <v>74.927333333333337</v>
      </c>
      <c r="E31" s="25">
        <v>79.249000000000009</v>
      </c>
      <c r="F31" s="25">
        <v>82.873000000000005</v>
      </c>
      <c r="G31" s="26">
        <v>78.897666666666666</v>
      </c>
      <c r="H31" s="28">
        <f t="shared" si="0"/>
        <v>-4.7968980649105708</v>
      </c>
      <c r="I31" s="27">
        <f t="shared" si="4"/>
        <v>4.5729283650266739</v>
      </c>
      <c r="J31" s="28">
        <f t="shared" si="1"/>
        <v>0.60978220573531683</v>
      </c>
      <c r="K31" s="27">
        <f t="shared" si="2"/>
        <v>0.61947512340902555</v>
      </c>
      <c r="L31" s="18"/>
    </row>
    <row r="32" spans="1:12">
      <c r="A32" s="16"/>
      <c r="B32" s="11" t="s">
        <v>16</v>
      </c>
      <c r="C32" s="25"/>
      <c r="D32" s="25">
        <v>68.541333333333327</v>
      </c>
      <c r="E32" s="25">
        <v>71.103666666666683</v>
      </c>
      <c r="F32" s="25">
        <v>78.699333333333342</v>
      </c>
      <c r="G32" s="26">
        <v>75.72699999999999</v>
      </c>
      <c r="H32" s="28">
        <f t="shared" si="0"/>
        <v>-3.7768214893815544</v>
      </c>
      <c r="I32" s="27">
        <f t="shared" si="4"/>
        <v>10.682524576791618</v>
      </c>
      <c r="J32" s="28">
        <f t="shared" si="1"/>
        <v>0.58527684080710041</v>
      </c>
      <c r="K32" s="27">
        <f t="shared" si="2"/>
        <v>0.58827699285502766</v>
      </c>
      <c r="L32" s="18"/>
    </row>
    <row r="33" spans="1:14">
      <c r="A33" s="16"/>
      <c r="B33" s="11" t="s">
        <v>9</v>
      </c>
      <c r="C33" s="25">
        <v>81.141666666666666</v>
      </c>
      <c r="D33" s="25">
        <v>83.546000000000006</v>
      </c>
      <c r="E33" s="25">
        <v>76.939000000000007</v>
      </c>
      <c r="F33" s="25">
        <v>72.353999999999999</v>
      </c>
      <c r="G33" s="26">
        <v>72.468333333333334</v>
      </c>
      <c r="H33" s="28">
        <f t="shared" si="0"/>
        <v>0.15801936773824909</v>
      </c>
      <c r="I33" s="27">
        <f t="shared" si="4"/>
        <v>-5.9592664318486204</v>
      </c>
      <c r="J33" s="28">
        <f t="shared" si="1"/>
        <v>0.56009134379929515</v>
      </c>
      <c r="K33" s="27">
        <f t="shared" si="2"/>
        <v>0.54084566842200277</v>
      </c>
      <c r="L33" s="18"/>
    </row>
    <row r="34" spans="1:14">
      <c r="A34" s="16"/>
      <c r="B34" s="11" t="s">
        <v>18</v>
      </c>
      <c r="C34" s="25"/>
      <c r="D34" s="25">
        <v>49.890999999999998</v>
      </c>
      <c r="E34" s="25">
        <v>48.68533333333334</v>
      </c>
      <c r="F34" s="25">
        <v>50.561666666666667</v>
      </c>
      <c r="G34" s="26">
        <v>48.154666666666664</v>
      </c>
      <c r="H34" s="28">
        <f t="shared" si="0"/>
        <v>-4.7605234532089646</v>
      </c>
      <c r="I34" s="27">
        <f t="shared" si="4"/>
        <v>3.8540012050172434</v>
      </c>
      <c r="J34" s="28">
        <f t="shared" si="1"/>
        <v>0.37217651797622575</v>
      </c>
      <c r="K34" s="27">
        <f t="shared" si="2"/>
        <v>0.37794812180202653</v>
      </c>
      <c r="L34" s="18"/>
    </row>
    <row r="35" spans="1:14">
      <c r="A35" s="16"/>
      <c r="B35" s="11" t="s">
        <v>14</v>
      </c>
      <c r="C35" s="25"/>
      <c r="D35" s="25">
        <v>44.468333333333334</v>
      </c>
      <c r="E35" s="25">
        <v>47.370333333333328</v>
      </c>
      <c r="F35" s="25">
        <v>41.395333333333333</v>
      </c>
      <c r="G35" s="26">
        <v>41.94</v>
      </c>
      <c r="H35" s="28">
        <f t="shared" si="0"/>
        <v>1.3157682830592821</v>
      </c>
      <c r="I35" s="27">
        <f t="shared" si="4"/>
        <v>-12.613379682079495</v>
      </c>
      <c r="J35" s="28">
        <f t="shared" si="1"/>
        <v>0.32414476611314053</v>
      </c>
      <c r="K35" s="27">
        <f t="shared" si="2"/>
        <v>0.30942984114517896</v>
      </c>
      <c r="L35" s="18"/>
    </row>
    <row r="36" spans="1:14">
      <c r="A36" s="16"/>
      <c r="B36" s="11" t="s">
        <v>7</v>
      </c>
      <c r="C36" s="25"/>
      <c r="D36" s="25">
        <v>36.902999999999999</v>
      </c>
      <c r="E36" s="25">
        <v>42.409666666666674</v>
      </c>
      <c r="F36" s="25">
        <v>44.168000000000006</v>
      </c>
      <c r="G36" s="26">
        <v>41.910333333333334</v>
      </c>
      <c r="H36" s="28">
        <f t="shared" si="0"/>
        <v>-5.1115438024512567</v>
      </c>
      <c r="I36" s="27">
        <f t="shared" si="4"/>
        <v>4.1460673274174908</v>
      </c>
      <c r="J36" s="28">
        <f t="shared" si="1"/>
        <v>0.32391547916206703</v>
      </c>
      <c r="K36" s="27">
        <f t="shared" si="2"/>
        <v>0.33015550602403493</v>
      </c>
      <c r="L36" s="18"/>
    </row>
    <row r="37" spans="1:14">
      <c r="A37" s="16"/>
      <c r="B37" s="11" t="s">
        <v>13</v>
      </c>
      <c r="C37" s="25"/>
      <c r="D37" s="25">
        <v>35.923000000000002</v>
      </c>
      <c r="E37" s="25">
        <v>36.032000000000004</v>
      </c>
      <c r="F37" s="25">
        <v>32.302333333333337</v>
      </c>
      <c r="G37" s="26">
        <v>31.286666666666665</v>
      </c>
      <c r="H37" s="28">
        <f t="shared" si="0"/>
        <v>-3.144251705243184</v>
      </c>
      <c r="I37" s="27">
        <f t="shared" si="4"/>
        <v>-10.350984310242751</v>
      </c>
      <c r="J37" s="28">
        <f t="shared" si="1"/>
        <v>0.24180756435685397</v>
      </c>
      <c r="K37" s="27">
        <f t="shared" si="2"/>
        <v>0.24145972666690171</v>
      </c>
      <c r="L37" s="18"/>
    </row>
    <row r="38" spans="1:14">
      <c r="A38" s="16"/>
      <c r="B38" s="11" t="s">
        <v>15</v>
      </c>
      <c r="C38" s="25"/>
      <c r="D38" s="25">
        <v>14.511000000000001</v>
      </c>
      <c r="E38" s="25">
        <v>15.226333333333335</v>
      </c>
      <c r="F38" s="25">
        <v>14.090999999999999</v>
      </c>
      <c r="G38" s="26">
        <v>14.963333333333333</v>
      </c>
      <c r="H38" s="28">
        <f t="shared" si="0"/>
        <v>6.1907127480897994</v>
      </c>
      <c r="I38" s="27">
        <f t="shared" si="4"/>
        <v>-7.4563803936163353</v>
      </c>
      <c r="J38" s="28">
        <f t="shared" si="1"/>
        <v>0.11564821610887679</v>
      </c>
      <c r="K38" s="27">
        <f t="shared" si="2"/>
        <v>0.10533013121229566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61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6876.519666666667</v>
      </c>
      <c r="D13" s="26">
        <v>6994.532666666666</v>
      </c>
      <c r="E13" s="26">
        <v>5692.6589999999997</v>
      </c>
      <c r="F13" s="26">
        <v>6135.4313333333339</v>
      </c>
      <c r="G13" s="26">
        <v>7328.9093333333331</v>
      </c>
      <c r="H13" s="28">
        <f t="shared" ref="H13:H38" si="0">IF(OR(OR(G13=0,F13=0),G13=""),"",(G13/F13-1)*100)</f>
        <v>19.452226504694515</v>
      </c>
      <c r="I13" s="27">
        <f>IF(OR(OR(G13=0,F13=0),F13=""),"",(F13/E13-1)*100)</f>
        <v>7.7779528570626644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3944.8463333333339</v>
      </c>
      <c r="D14" s="25">
        <f t="shared" ref="D14:G14" si="3">D13-SUM(D15:D38)</f>
        <v>3517.4070000000011</v>
      </c>
      <c r="E14" s="25">
        <f t="shared" si="3"/>
        <v>2617.86</v>
      </c>
      <c r="F14" s="25">
        <f t="shared" si="3"/>
        <v>3111.5906666666669</v>
      </c>
      <c r="G14" s="26">
        <f t="shared" si="3"/>
        <v>3479.0429999999997</v>
      </c>
      <c r="H14" s="28">
        <f t="shared" si="0"/>
        <v>11.809147561397303</v>
      </c>
      <c r="I14" s="27">
        <f>IF(OR(OR(G14=0,F14=0),F14=""),"",(F14/E14-1)*100)</f>
        <v>18.860086737513338</v>
      </c>
      <c r="J14" s="28">
        <f t="shared" si="1"/>
        <v>47.470132891078656</v>
      </c>
      <c r="K14" s="27">
        <f t="shared" si="2"/>
        <v>50.71510864707475</v>
      </c>
      <c r="L14" s="18"/>
    </row>
    <row r="15" spans="1:15">
      <c r="A15" s="16"/>
      <c r="B15" s="12" t="s">
        <v>5</v>
      </c>
      <c r="C15" s="29">
        <v>1041.768</v>
      </c>
      <c r="D15" s="29">
        <v>1122.7863333333332</v>
      </c>
      <c r="E15" s="29">
        <v>1131.9096666666667</v>
      </c>
      <c r="F15" s="29">
        <v>893.149</v>
      </c>
      <c r="G15" s="109">
        <v>1388.046</v>
      </c>
      <c r="H15" s="50">
        <f t="shared" si="0"/>
        <v>55.410351464313344</v>
      </c>
      <c r="I15" s="36">
        <f t="shared" ref="I15:I38" si="4">IF(OR(OR(G15=0,F15=0),F15=""),"",(F15/E15-1)*100)</f>
        <v>-21.093614949838457</v>
      </c>
      <c r="J15" s="50">
        <f t="shared" si="1"/>
        <v>18.939325578594506</v>
      </c>
      <c r="K15" s="36">
        <f t="shared" si="2"/>
        <v>14.557232433644707</v>
      </c>
      <c r="L15" s="18"/>
      <c r="N15" s="23" t="s">
        <v>5</v>
      </c>
      <c r="O15" s="34">
        <f>J15</f>
        <v>18.939325578594506</v>
      </c>
    </row>
    <row r="16" spans="1:15">
      <c r="A16" s="16"/>
      <c r="B16" s="11" t="s">
        <v>25</v>
      </c>
      <c r="C16" s="55">
        <v>422.49</v>
      </c>
      <c r="D16" s="55">
        <v>455.82866666666661</v>
      </c>
      <c r="E16" s="55">
        <v>454.53666666666669</v>
      </c>
      <c r="F16" s="55">
        <v>466.30900000000003</v>
      </c>
      <c r="G16" s="56">
        <v>554.08066666666662</v>
      </c>
      <c r="H16" s="28">
        <f t="shared" si="0"/>
        <v>18.822640495179499</v>
      </c>
      <c r="I16" s="27">
        <f t="shared" si="4"/>
        <v>2.5899634059591836</v>
      </c>
      <c r="J16" s="28">
        <f t="shared" si="1"/>
        <v>7.5602063208313668</v>
      </c>
      <c r="K16" s="27">
        <f t="shared" si="2"/>
        <v>7.6002643443595979</v>
      </c>
      <c r="L16" s="18"/>
      <c r="N16" s="23" t="s">
        <v>40</v>
      </c>
      <c r="O16" s="34">
        <f>100-O15</f>
        <v>81.060674421405494</v>
      </c>
    </row>
    <row r="17" spans="1:12">
      <c r="A17" s="16"/>
      <c r="B17" s="11" t="s">
        <v>26</v>
      </c>
      <c r="C17" s="25">
        <v>447.49366666666668</v>
      </c>
      <c r="D17" s="25">
        <v>478.23233333333337</v>
      </c>
      <c r="E17" s="25">
        <v>407.13566666666674</v>
      </c>
      <c r="F17" s="25">
        <v>485.41366666666664</v>
      </c>
      <c r="G17" s="26">
        <v>452.07400000000001</v>
      </c>
      <c r="H17" s="28">
        <f t="shared" si="0"/>
        <v>-6.8682999585920168</v>
      </c>
      <c r="I17" s="27">
        <f t="shared" si="4"/>
        <v>19.226514994592272</v>
      </c>
      <c r="J17" s="28">
        <f t="shared" si="1"/>
        <v>6.168366661924412</v>
      </c>
      <c r="K17" s="27">
        <f t="shared" si="2"/>
        <v>7.9116469616317104</v>
      </c>
      <c r="L17" s="18"/>
    </row>
    <row r="18" spans="1:12">
      <c r="A18" s="16"/>
      <c r="B18" s="11" t="s">
        <v>21</v>
      </c>
      <c r="C18" s="25">
        <v>130.56566666666666</v>
      </c>
      <c r="D18" s="25">
        <v>137.47066666666669</v>
      </c>
      <c r="E18" s="25">
        <v>138.02533333333335</v>
      </c>
      <c r="F18" s="25">
        <v>172.12066666666669</v>
      </c>
      <c r="G18" s="26">
        <v>225.25833333333333</v>
      </c>
      <c r="H18" s="28">
        <f t="shared" si="0"/>
        <v>30.872333750353409</v>
      </c>
      <c r="I18" s="27">
        <f t="shared" si="4"/>
        <v>24.702228576396614</v>
      </c>
      <c r="J18" s="28">
        <f t="shared" si="1"/>
        <v>3.0735587396178277</v>
      </c>
      <c r="K18" s="27">
        <f t="shared" si="2"/>
        <v>2.8053556028171669</v>
      </c>
      <c r="L18" s="18"/>
    </row>
    <row r="19" spans="1:12">
      <c r="A19" s="16"/>
      <c r="B19" s="11" t="s">
        <v>27</v>
      </c>
      <c r="C19" s="25">
        <v>215.25566666666668</v>
      </c>
      <c r="D19" s="25">
        <v>184.96100000000001</v>
      </c>
      <c r="E19" s="25">
        <v>88.85733333333333</v>
      </c>
      <c r="F19" s="25">
        <v>114.238</v>
      </c>
      <c r="G19" s="26">
        <v>172.03566666666666</v>
      </c>
      <c r="H19" s="28">
        <f t="shared" si="0"/>
        <v>50.594081362302077</v>
      </c>
      <c r="I19" s="27">
        <f t="shared" si="4"/>
        <v>28.563390003451229</v>
      </c>
      <c r="J19" s="28">
        <f t="shared" si="1"/>
        <v>2.347357005553532</v>
      </c>
      <c r="K19" s="27">
        <f t="shared" si="2"/>
        <v>1.8619391823253499</v>
      </c>
      <c r="L19" s="18"/>
    </row>
    <row r="20" spans="1:12">
      <c r="A20" s="16"/>
      <c r="B20" s="11" t="s">
        <v>22</v>
      </c>
      <c r="C20" s="25">
        <v>134.506</v>
      </c>
      <c r="D20" s="25">
        <v>157.47999999999999</v>
      </c>
      <c r="E20" s="25">
        <v>111.83166666666666</v>
      </c>
      <c r="F20" s="25">
        <v>104.27800000000001</v>
      </c>
      <c r="G20" s="26">
        <v>156.33133333333333</v>
      </c>
      <c r="H20" s="28">
        <f t="shared" si="0"/>
        <v>49.917847804266799</v>
      </c>
      <c r="I20" s="27">
        <f t="shared" si="4"/>
        <v>-6.7544970863947178</v>
      </c>
      <c r="J20" s="28">
        <f t="shared" si="1"/>
        <v>2.1330777367146219</v>
      </c>
      <c r="K20" s="27">
        <f t="shared" si="2"/>
        <v>1.6996034073996646</v>
      </c>
      <c r="L20" s="18"/>
    </row>
    <row r="21" spans="1:12">
      <c r="A21" s="16"/>
      <c r="B21" s="11" t="s">
        <v>6</v>
      </c>
      <c r="C21" s="25">
        <v>128.55133333333333</v>
      </c>
      <c r="D21" s="25">
        <v>106.89433333333334</v>
      </c>
      <c r="E21" s="25">
        <v>64.364999999999995</v>
      </c>
      <c r="F21" s="25">
        <v>91.173000000000002</v>
      </c>
      <c r="G21" s="26">
        <v>111.41699999999999</v>
      </c>
      <c r="H21" s="28">
        <f t="shared" si="0"/>
        <v>22.203941956500262</v>
      </c>
      <c r="I21" s="27">
        <f t="shared" si="4"/>
        <v>41.649965043113511</v>
      </c>
      <c r="J21" s="28">
        <f t="shared" si="1"/>
        <v>1.5202398465110405</v>
      </c>
      <c r="K21" s="27">
        <f t="shared" si="2"/>
        <v>1.4860079927007577</v>
      </c>
      <c r="L21" s="18"/>
    </row>
    <row r="22" spans="1:12">
      <c r="A22" s="16"/>
      <c r="B22" s="11" t="s">
        <v>24</v>
      </c>
      <c r="C22" s="25">
        <v>75.167000000000016</v>
      </c>
      <c r="D22" s="25">
        <v>77.763333333333335</v>
      </c>
      <c r="E22" s="25">
        <v>72.428333333333327</v>
      </c>
      <c r="F22" s="25">
        <v>73.913666666666671</v>
      </c>
      <c r="G22" s="26">
        <v>89.859333333333325</v>
      </c>
      <c r="H22" s="28">
        <f t="shared" si="0"/>
        <v>21.573367126512434</v>
      </c>
      <c r="I22" s="27">
        <f t="shared" si="4"/>
        <v>2.05076282302048</v>
      </c>
      <c r="J22" s="28">
        <f t="shared" si="1"/>
        <v>1.2260942146553138</v>
      </c>
      <c r="K22" s="27">
        <f t="shared" si="2"/>
        <v>1.2047020437682892</v>
      </c>
      <c r="L22" s="18"/>
    </row>
    <row r="23" spans="1:12">
      <c r="A23" s="16"/>
      <c r="B23" s="11" t="s">
        <v>8</v>
      </c>
      <c r="C23" s="25">
        <v>100.22066666666667</v>
      </c>
      <c r="D23" s="25">
        <v>103.13200000000001</v>
      </c>
      <c r="E23" s="25">
        <v>84.676333333333332</v>
      </c>
      <c r="F23" s="25">
        <v>79.429666666666662</v>
      </c>
      <c r="G23" s="26">
        <v>83.346333333333334</v>
      </c>
      <c r="H23" s="28">
        <f t="shared" si="0"/>
        <v>4.9309871626470381</v>
      </c>
      <c r="I23" s="27">
        <f t="shared" si="4"/>
        <v>-6.1961429600557505</v>
      </c>
      <c r="J23" s="28">
        <f t="shared" si="1"/>
        <v>1.1372269671048827</v>
      </c>
      <c r="K23" s="27">
        <f t="shared" si="2"/>
        <v>1.2946060733355664</v>
      </c>
      <c r="L23" s="18"/>
    </row>
    <row r="24" spans="1:12">
      <c r="A24" s="16"/>
      <c r="B24" s="11" t="s">
        <v>11</v>
      </c>
      <c r="C24" s="25">
        <v>65.452666666666673</v>
      </c>
      <c r="D24" s="25">
        <v>66.159666666666666</v>
      </c>
      <c r="E24" s="25">
        <v>57.276666666666664</v>
      </c>
      <c r="F24" s="25">
        <v>65.088666666666668</v>
      </c>
      <c r="G24" s="26">
        <v>69.749333333333325</v>
      </c>
      <c r="H24" s="28">
        <f t="shared" si="0"/>
        <v>7.1604887691661512</v>
      </c>
      <c r="I24" s="27">
        <f t="shared" si="4"/>
        <v>13.639061863469726</v>
      </c>
      <c r="J24" s="28">
        <f t="shared" si="1"/>
        <v>0.95170140823136562</v>
      </c>
      <c r="K24" s="27">
        <f t="shared" si="2"/>
        <v>1.0608653757241953</v>
      </c>
      <c r="L24" s="18"/>
    </row>
    <row r="25" spans="1:12">
      <c r="A25" s="16"/>
      <c r="B25" s="11" t="s">
        <v>17</v>
      </c>
      <c r="C25" s="25"/>
      <c r="D25" s="25">
        <v>60.971666666666664</v>
      </c>
      <c r="E25" s="25">
        <v>56.759333333333338</v>
      </c>
      <c r="F25" s="25">
        <v>55.795666666666669</v>
      </c>
      <c r="G25" s="26">
        <v>62.065333333333335</v>
      </c>
      <c r="H25" s="28">
        <f t="shared" si="0"/>
        <v>11.23683440171579</v>
      </c>
      <c r="I25" s="27">
        <f t="shared" si="4"/>
        <v>-1.6978118136224296</v>
      </c>
      <c r="J25" s="28">
        <f t="shared" si="1"/>
        <v>0.84685633987922182</v>
      </c>
      <c r="K25" s="27">
        <f t="shared" si="2"/>
        <v>0.90940088211130377</v>
      </c>
      <c r="L25" s="18"/>
    </row>
    <row r="26" spans="1:12">
      <c r="A26" s="16"/>
      <c r="B26" s="11" t="s">
        <v>10</v>
      </c>
      <c r="C26" s="25"/>
      <c r="D26" s="25">
        <v>66.269333333333336</v>
      </c>
      <c r="E26" s="25">
        <v>57.306666666666665</v>
      </c>
      <c r="F26" s="25">
        <v>51.737000000000002</v>
      </c>
      <c r="G26" s="26">
        <v>60.879333333333335</v>
      </c>
      <c r="H26" s="28">
        <f t="shared" si="0"/>
        <v>17.670783642911903</v>
      </c>
      <c r="I26" s="27">
        <f t="shared" si="4"/>
        <v>-9.7190553745928341</v>
      </c>
      <c r="J26" s="28">
        <f t="shared" si="1"/>
        <v>0.83067385015178252</v>
      </c>
      <c r="K26" s="27">
        <f t="shared" si="2"/>
        <v>0.84324959712150627</v>
      </c>
      <c r="L26" s="18"/>
    </row>
    <row r="27" spans="1:12">
      <c r="A27" s="16"/>
      <c r="B27" s="11" t="s">
        <v>9</v>
      </c>
      <c r="C27" s="25">
        <v>57.311</v>
      </c>
      <c r="D27" s="25">
        <v>59.18033333333333</v>
      </c>
      <c r="E27" s="25">
        <v>52.136666666666663</v>
      </c>
      <c r="F27" s="25">
        <v>50.312666666666665</v>
      </c>
      <c r="G27" s="26">
        <v>60.254666666666672</v>
      </c>
      <c r="H27" s="28">
        <f t="shared" si="0"/>
        <v>19.760431435423833</v>
      </c>
      <c r="I27" s="27">
        <f t="shared" si="4"/>
        <v>-3.4984975385205508</v>
      </c>
      <c r="J27" s="28">
        <f t="shared" si="1"/>
        <v>0.82215052644486264</v>
      </c>
      <c r="K27" s="27">
        <f t="shared" si="2"/>
        <v>0.82003471203926215</v>
      </c>
      <c r="L27" s="18"/>
    </row>
    <row r="28" spans="1:12">
      <c r="A28" s="16"/>
      <c r="B28" s="11" t="s">
        <v>19</v>
      </c>
      <c r="C28" s="25"/>
      <c r="D28" s="25">
        <v>50.660666666666664</v>
      </c>
      <c r="E28" s="25">
        <v>34.196999999999996</v>
      </c>
      <c r="F28" s="25">
        <v>36.06466666666666</v>
      </c>
      <c r="G28" s="26">
        <v>59.323666666666668</v>
      </c>
      <c r="H28" s="28">
        <f t="shared" si="0"/>
        <v>64.492485720095402</v>
      </c>
      <c r="I28" s="27">
        <f t="shared" si="4"/>
        <v>5.4614927235332456</v>
      </c>
      <c r="J28" s="28">
        <f t="shared" si="1"/>
        <v>0.80944740845477325</v>
      </c>
      <c r="K28" s="27">
        <f t="shared" si="2"/>
        <v>0.58780980027810037</v>
      </c>
      <c r="L28" s="18"/>
    </row>
    <row r="29" spans="1:12">
      <c r="A29" s="16"/>
      <c r="B29" s="11" t="s">
        <v>20</v>
      </c>
      <c r="C29" s="25">
        <v>60.530999999999999</v>
      </c>
      <c r="D29" s="25">
        <v>63.300333333333334</v>
      </c>
      <c r="E29" s="25">
        <v>55.027999999999999</v>
      </c>
      <c r="F29" s="25">
        <v>65.309000000000012</v>
      </c>
      <c r="G29" s="26">
        <v>52.657000000000004</v>
      </c>
      <c r="H29" s="28">
        <f t="shared" si="0"/>
        <v>-19.3725213982759</v>
      </c>
      <c r="I29" s="27">
        <f t="shared" si="4"/>
        <v>18.683215817402065</v>
      </c>
      <c r="J29" s="28">
        <f t="shared" si="1"/>
        <v>0.71848344146523313</v>
      </c>
      <c r="K29" s="27">
        <f t="shared" si="2"/>
        <v>1.0644565386166276</v>
      </c>
      <c r="L29" s="18"/>
    </row>
    <row r="30" spans="1:12">
      <c r="A30" s="16"/>
      <c r="B30" s="11" t="s">
        <v>23</v>
      </c>
      <c r="C30" s="25">
        <v>52.360666666666667</v>
      </c>
      <c r="D30" s="25">
        <v>58.131</v>
      </c>
      <c r="E30" s="25">
        <v>49.291000000000004</v>
      </c>
      <c r="F30" s="25">
        <v>50.194333333333333</v>
      </c>
      <c r="G30" s="26">
        <v>49.68566666666667</v>
      </c>
      <c r="H30" s="28">
        <f t="shared" si="0"/>
        <v>-1.0133946062968469</v>
      </c>
      <c r="I30" s="27">
        <f t="shared" si="4"/>
        <v>1.8326536960770357</v>
      </c>
      <c r="J30" s="28">
        <f t="shared" si="1"/>
        <v>0.67794080137799506</v>
      </c>
      <c r="K30" s="27">
        <f t="shared" si="2"/>
        <v>0.81810602395028553</v>
      </c>
      <c r="L30" s="18"/>
    </row>
    <row r="31" spans="1:12">
      <c r="A31" s="16"/>
      <c r="B31" s="11" t="s">
        <v>16</v>
      </c>
      <c r="C31" s="25"/>
      <c r="D31" s="25">
        <v>46.365333333333332</v>
      </c>
      <c r="E31" s="25">
        <v>28.162000000000003</v>
      </c>
      <c r="F31" s="25">
        <v>32.901666666666671</v>
      </c>
      <c r="G31" s="26">
        <v>47.878666666666668</v>
      </c>
      <c r="H31" s="28">
        <f t="shared" si="0"/>
        <v>45.520490350032915</v>
      </c>
      <c r="I31" s="27">
        <f t="shared" si="4"/>
        <v>16.830007338493957</v>
      </c>
      <c r="J31" s="28">
        <f t="shared" si="1"/>
        <v>0.65328501812548012</v>
      </c>
      <c r="K31" s="27">
        <f t="shared" si="2"/>
        <v>0.53625678259838727</v>
      </c>
      <c r="L31" s="18"/>
    </row>
    <row r="32" spans="1:12">
      <c r="A32" s="16"/>
      <c r="B32" s="11" t="s">
        <v>12</v>
      </c>
      <c r="C32" s="25"/>
      <c r="D32" s="25">
        <v>52.674666666666667</v>
      </c>
      <c r="E32" s="25">
        <v>38.584000000000003</v>
      </c>
      <c r="F32" s="25">
        <v>39.297666666666665</v>
      </c>
      <c r="G32" s="26">
        <v>40.476666666666667</v>
      </c>
      <c r="H32" s="28">
        <f t="shared" si="0"/>
        <v>3.000178127624209</v>
      </c>
      <c r="I32" s="27">
        <f t="shared" si="4"/>
        <v>1.8496440666251779</v>
      </c>
      <c r="J32" s="28">
        <f t="shared" si="1"/>
        <v>0.55228772557699357</v>
      </c>
      <c r="K32" s="27">
        <f t="shared" si="2"/>
        <v>0.64050373203861666</v>
      </c>
      <c r="L32" s="18"/>
    </row>
    <row r="33" spans="1:14">
      <c r="A33" s="16"/>
      <c r="B33" s="11" t="s">
        <v>14</v>
      </c>
      <c r="C33" s="25"/>
      <c r="D33" s="25">
        <v>25.898666666666667</v>
      </c>
      <c r="E33" s="25">
        <v>22.553000000000001</v>
      </c>
      <c r="F33" s="25">
        <v>28.660666666666668</v>
      </c>
      <c r="G33" s="26">
        <v>35.020333333333333</v>
      </c>
      <c r="H33" s="28">
        <f t="shared" si="0"/>
        <v>22.189528040752716</v>
      </c>
      <c r="I33" s="27">
        <f t="shared" si="4"/>
        <v>27.081393458372126</v>
      </c>
      <c r="J33" s="28">
        <f t="shared" si="1"/>
        <v>0.47783826679440433</v>
      </c>
      <c r="K33" s="27">
        <f t="shared" si="2"/>
        <v>0.46713368807430755</v>
      </c>
      <c r="L33" s="18"/>
    </row>
    <row r="34" spans="1:14">
      <c r="A34" s="16"/>
      <c r="B34" s="11" t="s">
        <v>4</v>
      </c>
      <c r="C34" s="25"/>
      <c r="D34" s="25">
        <v>43.166333333333341</v>
      </c>
      <c r="E34" s="25">
        <v>37.577666666666666</v>
      </c>
      <c r="F34" s="25">
        <v>41.936666666666667</v>
      </c>
      <c r="G34" s="26">
        <v>31.76733333333333</v>
      </c>
      <c r="H34" s="28">
        <f t="shared" si="0"/>
        <v>-24.249264764327172</v>
      </c>
      <c r="I34" s="27">
        <f t="shared" si="4"/>
        <v>11.599975162552223</v>
      </c>
      <c r="J34" s="28">
        <f t="shared" si="1"/>
        <v>0.43345239910185812</v>
      </c>
      <c r="K34" s="27">
        <f t="shared" si="2"/>
        <v>0.68351619288489029</v>
      </c>
      <c r="L34" s="18"/>
    </row>
    <row r="35" spans="1:14">
      <c r="A35" s="16"/>
      <c r="B35" s="11" t="s">
        <v>18</v>
      </c>
      <c r="C35" s="25"/>
      <c r="D35" s="25">
        <v>22.442333333333334</v>
      </c>
      <c r="E35" s="25">
        <v>14.960333333333333</v>
      </c>
      <c r="F35" s="25">
        <v>7.0846666666666671</v>
      </c>
      <c r="G35" s="26">
        <v>26.737333333333336</v>
      </c>
      <c r="H35" s="28">
        <f t="shared" si="0"/>
        <v>277.39719582196295</v>
      </c>
      <c r="I35" s="27">
        <f t="shared" si="4"/>
        <v>-52.643657672511758</v>
      </c>
      <c r="J35" s="28">
        <f t="shared" si="1"/>
        <v>0.36482008600825011</v>
      </c>
      <c r="K35" s="27">
        <f t="shared" si="2"/>
        <v>0.11547137082565342</v>
      </c>
      <c r="L35" s="18"/>
    </row>
    <row r="36" spans="1:14">
      <c r="A36" s="16"/>
      <c r="B36" s="11" t="s">
        <v>7</v>
      </c>
      <c r="C36" s="25"/>
      <c r="D36" s="25">
        <v>24.042333333333335</v>
      </c>
      <c r="E36" s="25">
        <v>8.634666666666666</v>
      </c>
      <c r="F36" s="25">
        <v>8.1033333333333335</v>
      </c>
      <c r="G36" s="26">
        <v>10.991666666666667</v>
      </c>
      <c r="H36" s="28">
        <f t="shared" si="0"/>
        <v>35.643767996709187</v>
      </c>
      <c r="I36" s="27">
        <f t="shared" si="4"/>
        <v>-6.153489808523771</v>
      </c>
      <c r="J36" s="28">
        <f t="shared" si="1"/>
        <v>0.14997684057400448</v>
      </c>
      <c r="K36" s="27">
        <f t="shared" si="2"/>
        <v>0.13207438716343442</v>
      </c>
      <c r="L36" s="18"/>
    </row>
    <row r="37" spans="1:14">
      <c r="A37" s="16"/>
      <c r="B37" s="11" t="s">
        <v>13</v>
      </c>
      <c r="C37" s="25"/>
      <c r="D37" s="25">
        <v>9.0269999999999992</v>
      </c>
      <c r="E37" s="25">
        <v>6.3836666666666666</v>
      </c>
      <c r="F37" s="25">
        <v>8.5743333333333336</v>
      </c>
      <c r="G37" s="26">
        <v>8.7303333333333324</v>
      </c>
      <c r="H37" s="28">
        <f t="shared" si="0"/>
        <v>1.8193834311705404</v>
      </c>
      <c r="I37" s="27">
        <f t="shared" si="4"/>
        <v>34.31674586183491</v>
      </c>
      <c r="J37" s="28">
        <f t="shared" si="1"/>
        <v>0.1191218629711524</v>
      </c>
      <c r="K37" s="27">
        <f t="shared" si="2"/>
        <v>0.13975110904998039</v>
      </c>
      <c r="L37" s="18"/>
    </row>
    <row r="38" spans="1:14">
      <c r="A38" s="16"/>
      <c r="B38" s="11" t="s">
        <v>15</v>
      </c>
      <c r="C38" s="25"/>
      <c r="D38" s="25">
        <v>4.2873333333333337</v>
      </c>
      <c r="E38" s="25">
        <v>2.1823333333333332</v>
      </c>
      <c r="F38" s="25">
        <v>2.7549999999999999</v>
      </c>
      <c r="G38" s="26">
        <v>1.2003333333333333</v>
      </c>
      <c r="H38" s="28">
        <f t="shared" si="0"/>
        <v>-56.430732002419838</v>
      </c>
      <c r="I38" s="27">
        <f t="shared" si="4"/>
        <v>26.241026424316473</v>
      </c>
      <c r="J38" s="28">
        <f t="shared" si="1"/>
        <v>1.6378062256466718E-2</v>
      </c>
      <c r="K38" s="27">
        <f t="shared" si="2"/>
        <v>4.4903118465889978E-2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2404.5903333333331</v>
      </c>
      <c r="D13" s="26">
        <v>1951.2186666666666</v>
      </c>
      <c r="E13" s="26">
        <v>1628.2329999999999</v>
      </c>
      <c r="F13" s="26">
        <v>1916.4776666666667</v>
      </c>
      <c r="G13" s="26">
        <v>2352.127</v>
      </c>
      <c r="H13" s="28">
        <f t="shared" ref="H13:H38" si="0">IF(OR(OR(G13=0,F13=0),G13=""),"",(G13/F13-1)*100)</f>
        <v>22.731771985167939</v>
      </c>
      <c r="I13" s="27">
        <f>IF(OR(OR(G13=0,F13=0),F13=""),"",(F13/E13-1)*100)</f>
        <v>17.702912707620278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1447.8119999999999</v>
      </c>
      <c r="D14" s="25">
        <f t="shared" ref="D14:G14" si="3">D13-SUM(D15:D38)</f>
        <v>982.90000000000009</v>
      </c>
      <c r="E14" s="25">
        <f t="shared" si="3"/>
        <v>780.065333333333</v>
      </c>
      <c r="F14" s="25">
        <f t="shared" si="3"/>
        <v>1036.1596666666667</v>
      </c>
      <c r="G14" s="26">
        <f t="shared" si="3"/>
        <v>1006.2650000000006</v>
      </c>
      <c r="H14" s="28">
        <f t="shared" si="0"/>
        <v>-2.8851409322693922</v>
      </c>
      <c r="I14" s="27">
        <f>IF(OR(OR(G14=0,F14=0),F14=""),"",(F14/E14-1)*100)</f>
        <v>32.829856986337958</v>
      </c>
      <c r="J14" s="28">
        <f t="shared" si="1"/>
        <v>42.781065818299801</v>
      </c>
      <c r="K14" s="27">
        <f t="shared" si="2"/>
        <v>54.065835709364727</v>
      </c>
      <c r="L14" s="18"/>
    </row>
    <row r="15" spans="1:15">
      <c r="A15" s="16"/>
      <c r="B15" s="12" t="s">
        <v>5</v>
      </c>
      <c r="C15" s="29">
        <v>382.46833333333342</v>
      </c>
      <c r="D15" s="29">
        <v>306.56666666666666</v>
      </c>
      <c r="E15" s="29">
        <v>303.4496666666667</v>
      </c>
      <c r="F15" s="29">
        <v>244.429</v>
      </c>
      <c r="G15" s="109">
        <v>550.6966666666666</v>
      </c>
      <c r="H15" s="50">
        <f t="shared" si="0"/>
        <v>125.29923481529059</v>
      </c>
      <c r="I15" s="36">
        <f t="shared" ref="I15:I38" si="4">IF(OR(OR(G15=0,F15=0),F15=""),"",(F15/E15-1)*100)</f>
        <v>-19.44990327885241</v>
      </c>
      <c r="J15" s="50">
        <f t="shared" si="1"/>
        <v>23.412709716212884</v>
      </c>
      <c r="K15" s="36">
        <f t="shared" si="2"/>
        <v>12.754075054009672</v>
      </c>
      <c r="L15" s="18"/>
      <c r="N15" s="23" t="s">
        <v>5</v>
      </c>
      <c r="O15" s="34">
        <f>J15</f>
        <v>23.412709716212884</v>
      </c>
    </row>
    <row r="16" spans="1:15">
      <c r="A16" s="16"/>
      <c r="B16" s="11" t="s">
        <v>25</v>
      </c>
      <c r="C16" s="55">
        <v>126.96833333333332</v>
      </c>
      <c r="D16" s="55">
        <v>143.22899999999998</v>
      </c>
      <c r="E16" s="55">
        <v>153.04966666666667</v>
      </c>
      <c r="F16" s="55">
        <v>167.21266666666668</v>
      </c>
      <c r="G16" s="56">
        <v>224.50566666666668</v>
      </c>
      <c r="H16" s="28">
        <f t="shared" si="0"/>
        <v>34.263552601676906</v>
      </c>
      <c r="I16" s="27">
        <f t="shared" si="4"/>
        <v>9.2538587691577412</v>
      </c>
      <c r="J16" s="28">
        <f t="shared" si="1"/>
        <v>9.5447935705285758</v>
      </c>
      <c r="K16" s="27">
        <f t="shared" si="2"/>
        <v>8.7249994912541808</v>
      </c>
      <c r="L16" s="18"/>
      <c r="N16" s="23" t="s">
        <v>40</v>
      </c>
      <c r="O16" s="34">
        <f>100-O15</f>
        <v>76.587290283787112</v>
      </c>
    </row>
    <row r="17" spans="1:12">
      <c r="A17" s="16"/>
      <c r="B17" s="11" t="s">
        <v>26</v>
      </c>
      <c r="C17" s="25">
        <v>168.86666666666665</v>
      </c>
      <c r="D17" s="25">
        <v>164.066</v>
      </c>
      <c r="E17" s="25">
        <v>151.90633333333335</v>
      </c>
      <c r="F17" s="25">
        <v>183.94666666666663</v>
      </c>
      <c r="G17" s="26">
        <v>176.24366666666666</v>
      </c>
      <c r="H17" s="28">
        <f t="shared" si="0"/>
        <v>-4.1876268483618357</v>
      </c>
      <c r="I17" s="27">
        <f t="shared" si="4"/>
        <v>21.092164250338442</v>
      </c>
      <c r="J17" s="28">
        <f t="shared" si="1"/>
        <v>7.4929485808660266</v>
      </c>
      <c r="K17" s="27">
        <f t="shared" si="2"/>
        <v>9.5981638537226175</v>
      </c>
      <c r="L17" s="18"/>
    </row>
    <row r="18" spans="1:12">
      <c r="A18" s="16"/>
      <c r="B18" s="11" t="s">
        <v>22</v>
      </c>
      <c r="C18" s="25">
        <v>35.956666666666671</v>
      </c>
      <c r="D18" s="25">
        <v>47.260666666666673</v>
      </c>
      <c r="E18" s="25">
        <v>25.203333333333333</v>
      </c>
      <c r="F18" s="25">
        <v>27.939333333333334</v>
      </c>
      <c r="G18" s="26">
        <v>62.986333333333334</v>
      </c>
      <c r="H18" s="28">
        <f t="shared" si="0"/>
        <v>125.43964303610204</v>
      </c>
      <c r="I18" s="27">
        <f t="shared" si="4"/>
        <v>10.855706917074471</v>
      </c>
      <c r="J18" s="28">
        <f t="shared" si="1"/>
        <v>2.6778457682486252</v>
      </c>
      <c r="K18" s="27">
        <f t="shared" si="2"/>
        <v>1.4578481043261136</v>
      </c>
      <c r="L18" s="18"/>
    </row>
    <row r="19" spans="1:12">
      <c r="A19" s="16"/>
      <c r="B19" s="11" t="s">
        <v>21</v>
      </c>
      <c r="C19" s="25">
        <v>33.969666666666669</v>
      </c>
      <c r="D19" s="25">
        <v>24.676333333333332</v>
      </c>
      <c r="E19" s="25">
        <v>24.943000000000001</v>
      </c>
      <c r="F19" s="25">
        <v>40.523666666666664</v>
      </c>
      <c r="G19" s="26">
        <v>59.548000000000002</v>
      </c>
      <c r="H19" s="28">
        <f t="shared" si="0"/>
        <v>46.946228952628523</v>
      </c>
      <c r="I19" s="27">
        <f t="shared" si="4"/>
        <v>62.46508706517524</v>
      </c>
      <c r="J19" s="28">
        <f t="shared" si="1"/>
        <v>2.5316660197344789</v>
      </c>
      <c r="K19" s="27">
        <f t="shared" si="2"/>
        <v>2.1144867676516967</v>
      </c>
      <c r="L19" s="18"/>
    </row>
    <row r="20" spans="1:12">
      <c r="A20" s="16"/>
      <c r="B20" s="11" t="s">
        <v>27</v>
      </c>
      <c r="C20" s="25">
        <v>48.036000000000001</v>
      </c>
      <c r="D20" s="25">
        <v>22.870666666666665</v>
      </c>
      <c r="E20" s="25">
        <v>14.513</v>
      </c>
      <c r="F20" s="25">
        <v>22.677333333333333</v>
      </c>
      <c r="G20" s="26">
        <v>46.708333333333336</v>
      </c>
      <c r="H20" s="28">
        <f t="shared" si="0"/>
        <v>105.96924976481658</v>
      </c>
      <c r="I20" s="27">
        <f t="shared" si="4"/>
        <v>56.255311330071891</v>
      </c>
      <c r="J20" s="28">
        <f t="shared" si="1"/>
        <v>1.9857913001012844</v>
      </c>
      <c r="K20" s="27">
        <f t="shared" si="2"/>
        <v>1.1832818992759808</v>
      </c>
      <c r="L20" s="18"/>
    </row>
    <row r="21" spans="1:12">
      <c r="A21" s="16"/>
      <c r="B21" s="11" t="s">
        <v>24</v>
      </c>
      <c r="C21" s="25">
        <v>22.838999999999999</v>
      </c>
      <c r="D21" s="25">
        <v>17.885333333333335</v>
      </c>
      <c r="E21" s="25">
        <v>18.224333333333334</v>
      </c>
      <c r="F21" s="25">
        <v>20.316333333333336</v>
      </c>
      <c r="G21" s="26">
        <v>28.751666666666665</v>
      </c>
      <c r="H21" s="28">
        <f t="shared" si="0"/>
        <v>41.519959310242967</v>
      </c>
      <c r="I21" s="27">
        <f t="shared" si="4"/>
        <v>11.479157902438143</v>
      </c>
      <c r="J21" s="28">
        <f t="shared" si="1"/>
        <v>1.222368803498564</v>
      </c>
      <c r="K21" s="27">
        <f t="shared" si="2"/>
        <v>1.0600871425060525</v>
      </c>
      <c r="L21" s="18"/>
    </row>
    <row r="22" spans="1:12">
      <c r="A22" s="16"/>
      <c r="B22" s="11" t="s">
        <v>8</v>
      </c>
      <c r="C22" s="25">
        <v>29.834666666666664</v>
      </c>
      <c r="D22" s="25">
        <v>35.253333333333337</v>
      </c>
      <c r="E22" s="25">
        <v>27.328333333333333</v>
      </c>
      <c r="F22" s="25">
        <v>33.704333333333331</v>
      </c>
      <c r="G22" s="26">
        <v>28.610666666666663</v>
      </c>
      <c r="H22" s="28">
        <f t="shared" si="0"/>
        <v>-15.112794596144907</v>
      </c>
      <c r="I22" s="27">
        <f t="shared" si="4"/>
        <v>23.331097151918033</v>
      </c>
      <c r="J22" s="28">
        <f t="shared" si="1"/>
        <v>1.2163742292260011</v>
      </c>
      <c r="K22" s="27">
        <f t="shared" si="2"/>
        <v>1.7586603757274846</v>
      </c>
      <c r="L22" s="18"/>
    </row>
    <row r="23" spans="1:12">
      <c r="A23" s="16"/>
      <c r="B23" s="11" t="s">
        <v>10</v>
      </c>
      <c r="C23" s="25"/>
      <c r="D23" s="25">
        <v>21.996666666666666</v>
      </c>
      <c r="E23" s="25">
        <v>18.718999999999998</v>
      </c>
      <c r="F23" s="25">
        <v>14.026000000000002</v>
      </c>
      <c r="G23" s="26">
        <v>21.908666666666665</v>
      </c>
      <c r="H23" s="28">
        <f t="shared" si="0"/>
        <v>56.200389752364629</v>
      </c>
      <c r="I23" s="27">
        <f t="shared" si="4"/>
        <v>-25.070783695710219</v>
      </c>
      <c r="J23" s="28">
        <f t="shared" si="1"/>
        <v>0.93144063507908659</v>
      </c>
      <c r="K23" s="27">
        <f t="shared" si="2"/>
        <v>0.73186347245023997</v>
      </c>
      <c r="L23" s="18"/>
    </row>
    <row r="24" spans="1:12">
      <c r="A24" s="16"/>
      <c r="B24" s="11" t="s">
        <v>11</v>
      </c>
      <c r="C24" s="25">
        <v>23.520333333333337</v>
      </c>
      <c r="D24" s="25">
        <v>18.314</v>
      </c>
      <c r="E24" s="25">
        <v>18.762</v>
      </c>
      <c r="F24" s="25">
        <v>21.874666666666666</v>
      </c>
      <c r="G24" s="26">
        <v>21.654666666666667</v>
      </c>
      <c r="H24" s="28">
        <f t="shared" si="0"/>
        <v>-1.0057296111178782</v>
      </c>
      <c r="I24" s="27">
        <f t="shared" si="4"/>
        <v>16.590271115375053</v>
      </c>
      <c r="J24" s="28">
        <f t="shared" si="1"/>
        <v>0.92064189844624322</v>
      </c>
      <c r="K24" s="27">
        <f t="shared" si="2"/>
        <v>1.1413995084384843</v>
      </c>
      <c r="L24" s="18"/>
    </row>
    <row r="25" spans="1:12">
      <c r="A25" s="16"/>
      <c r="B25" s="11" t="s">
        <v>23</v>
      </c>
      <c r="C25" s="25">
        <v>17.114000000000001</v>
      </c>
      <c r="D25" s="25">
        <v>21.069333333333333</v>
      </c>
      <c r="E25" s="25">
        <v>17.261666666666667</v>
      </c>
      <c r="F25" s="25">
        <v>17.796333333333333</v>
      </c>
      <c r="G25" s="26">
        <v>18.878</v>
      </c>
      <c r="H25" s="28">
        <f t="shared" si="0"/>
        <v>6.0780310550862637</v>
      </c>
      <c r="I25" s="27">
        <f t="shared" si="4"/>
        <v>3.0974220334073488</v>
      </c>
      <c r="J25" s="28">
        <f t="shared" si="1"/>
        <v>0.80259271714495006</v>
      </c>
      <c r="K25" s="27">
        <f t="shared" si="2"/>
        <v>0.92859591545809816</v>
      </c>
      <c r="L25" s="18"/>
    </row>
    <row r="26" spans="1:12">
      <c r="A26" s="16"/>
      <c r="B26" s="11" t="s">
        <v>19</v>
      </c>
      <c r="C26" s="25"/>
      <c r="D26" s="25">
        <v>8.06</v>
      </c>
      <c r="E26" s="25">
        <v>1.6526666666666667</v>
      </c>
      <c r="F26" s="25">
        <v>4.155333333333334</v>
      </c>
      <c r="G26" s="26">
        <v>14.458</v>
      </c>
      <c r="H26" s="28">
        <f t="shared" si="0"/>
        <v>247.93839242740248</v>
      </c>
      <c r="I26" s="27">
        <f t="shared" si="4"/>
        <v>151.43202904396938</v>
      </c>
      <c r="J26" s="28">
        <f t="shared" si="1"/>
        <v>0.61467769384901416</v>
      </c>
      <c r="K26" s="27">
        <f t="shared" si="2"/>
        <v>0.21682138047351804</v>
      </c>
      <c r="L26" s="18"/>
    </row>
    <row r="27" spans="1:12">
      <c r="A27" s="16"/>
      <c r="B27" s="11" t="s">
        <v>4</v>
      </c>
      <c r="C27" s="25"/>
      <c r="D27" s="25">
        <v>16.116333333333333</v>
      </c>
      <c r="E27" s="25">
        <v>14.850333333333332</v>
      </c>
      <c r="F27" s="25">
        <v>18.212</v>
      </c>
      <c r="G27" s="26">
        <v>12.921666666666667</v>
      </c>
      <c r="H27" s="28">
        <f t="shared" si="0"/>
        <v>-29.048612636356975</v>
      </c>
      <c r="I27" s="27">
        <f t="shared" si="4"/>
        <v>22.636977845615156</v>
      </c>
      <c r="J27" s="28">
        <f t="shared" si="1"/>
        <v>0.54936092594773445</v>
      </c>
      <c r="K27" s="27">
        <f t="shared" si="2"/>
        <v>0.95028501071323035</v>
      </c>
      <c r="L27" s="18"/>
    </row>
    <row r="28" spans="1:12">
      <c r="A28" s="16"/>
      <c r="B28" s="11" t="s">
        <v>6</v>
      </c>
      <c r="C28" s="25">
        <v>32.066666666666663</v>
      </c>
      <c r="D28" s="25">
        <v>18.348333333333333</v>
      </c>
      <c r="E28" s="25">
        <v>8.7490000000000006</v>
      </c>
      <c r="F28" s="25">
        <v>8.7866666666666671</v>
      </c>
      <c r="G28" s="26">
        <v>12.781000000000001</v>
      </c>
      <c r="H28" s="28">
        <f t="shared" si="0"/>
        <v>45.459028831562961</v>
      </c>
      <c r="I28" s="27">
        <f t="shared" si="4"/>
        <v>0.43052539337828932</v>
      </c>
      <c r="J28" s="28">
        <f t="shared" si="1"/>
        <v>0.54338052324555608</v>
      </c>
      <c r="K28" s="27">
        <f t="shared" si="2"/>
        <v>0.45847999272276069</v>
      </c>
      <c r="L28" s="18"/>
    </row>
    <row r="29" spans="1:12">
      <c r="A29" s="16"/>
      <c r="B29" s="11" t="s">
        <v>9</v>
      </c>
      <c r="C29" s="25">
        <v>17.419666666666668</v>
      </c>
      <c r="D29" s="25">
        <v>15.806333333333333</v>
      </c>
      <c r="E29" s="25">
        <v>9.2156666666666656</v>
      </c>
      <c r="F29" s="25">
        <v>5.586666666666666</v>
      </c>
      <c r="G29" s="26">
        <v>11.865666666666668</v>
      </c>
      <c r="H29" s="28">
        <f t="shared" si="0"/>
        <v>112.39260143198094</v>
      </c>
      <c r="I29" s="27">
        <f t="shared" si="4"/>
        <v>-39.378594422541326</v>
      </c>
      <c r="J29" s="28">
        <f t="shared" si="1"/>
        <v>0.5044653909702439</v>
      </c>
      <c r="K29" s="27">
        <f t="shared" si="2"/>
        <v>0.29150700599519985</v>
      </c>
      <c r="L29" s="18"/>
    </row>
    <row r="30" spans="1:12">
      <c r="A30" s="16"/>
      <c r="B30" s="11" t="s">
        <v>20</v>
      </c>
      <c r="C30" s="25">
        <v>17.718333333333334</v>
      </c>
      <c r="D30" s="25">
        <v>16.944666666666667</v>
      </c>
      <c r="E30" s="25">
        <v>8.266</v>
      </c>
      <c r="F30" s="25">
        <v>15.500666666666666</v>
      </c>
      <c r="G30" s="26">
        <v>11.120666666666665</v>
      </c>
      <c r="H30" s="28">
        <f t="shared" si="0"/>
        <v>-28.256849167777741</v>
      </c>
      <c r="I30" s="27">
        <f t="shared" si="4"/>
        <v>87.523187353818855</v>
      </c>
      <c r="J30" s="28">
        <f t="shared" si="1"/>
        <v>0.47279193116131335</v>
      </c>
      <c r="K30" s="27">
        <f t="shared" si="2"/>
        <v>0.80881019050052416</v>
      </c>
      <c r="L30" s="18"/>
    </row>
    <row r="31" spans="1:12">
      <c r="A31" s="16"/>
      <c r="B31" s="11" t="s">
        <v>16</v>
      </c>
      <c r="C31" s="25"/>
      <c r="D31" s="25">
        <v>13.423</v>
      </c>
      <c r="E31" s="25">
        <v>5.182666666666667</v>
      </c>
      <c r="F31" s="25">
        <v>4.6429999999999998</v>
      </c>
      <c r="G31" s="26">
        <v>9.8706666666666667</v>
      </c>
      <c r="H31" s="28">
        <f t="shared" si="0"/>
        <v>112.59243305334196</v>
      </c>
      <c r="I31" s="27">
        <f t="shared" si="4"/>
        <v>-10.412914844352983</v>
      </c>
      <c r="J31" s="28">
        <f t="shared" si="1"/>
        <v>0.41964854222015502</v>
      </c>
      <c r="K31" s="27">
        <f t="shared" si="2"/>
        <v>0.24226736793002021</v>
      </c>
      <c r="L31" s="18"/>
    </row>
    <row r="32" spans="1:12">
      <c r="A32" s="16"/>
      <c r="B32" s="11" t="s">
        <v>12</v>
      </c>
      <c r="C32" s="25"/>
      <c r="D32" s="25">
        <v>16.663333333333334</v>
      </c>
      <c r="E32" s="25">
        <v>7.2109999999999994</v>
      </c>
      <c r="F32" s="25">
        <v>10.799333333333335</v>
      </c>
      <c r="G32" s="26">
        <v>8.6173333333333346</v>
      </c>
      <c r="H32" s="28">
        <f t="shared" si="0"/>
        <v>-20.204950922896479</v>
      </c>
      <c r="I32" s="27">
        <f t="shared" si="4"/>
        <v>49.76193778024318</v>
      </c>
      <c r="J32" s="28">
        <f t="shared" si="1"/>
        <v>0.36636343757515372</v>
      </c>
      <c r="K32" s="27">
        <f t="shared" si="2"/>
        <v>0.56349904416661611</v>
      </c>
      <c r="L32" s="18"/>
    </row>
    <row r="33" spans="1:14">
      <c r="A33" s="16"/>
      <c r="B33" s="11" t="s">
        <v>17</v>
      </c>
      <c r="C33" s="25"/>
      <c r="D33" s="25">
        <v>16.157666666666668</v>
      </c>
      <c r="E33" s="25">
        <v>7.969666666666666</v>
      </c>
      <c r="F33" s="25">
        <v>6.6680000000000001</v>
      </c>
      <c r="G33" s="26">
        <v>8.1436666666666664</v>
      </c>
      <c r="H33" s="28">
        <f t="shared" si="0"/>
        <v>22.130573885222947</v>
      </c>
      <c r="I33" s="27">
        <f t="shared" si="4"/>
        <v>-16.332761721527444</v>
      </c>
      <c r="J33" s="28">
        <f t="shared" si="1"/>
        <v>0.34622563605905066</v>
      </c>
      <c r="K33" s="27">
        <f t="shared" si="2"/>
        <v>0.34792996109355484</v>
      </c>
      <c r="L33" s="18"/>
    </row>
    <row r="34" spans="1:14">
      <c r="A34" s="16"/>
      <c r="B34" s="11" t="s">
        <v>14</v>
      </c>
      <c r="C34" s="25"/>
      <c r="D34" s="25">
        <v>7.0473333333333343</v>
      </c>
      <c r="E34" s="25">
        <v>5.293333333333333</v>
      </c>
      <c r="F34" s="25">
        <v>7.0523333333333333</v>
      </c>
      <c r="G34" s="26">
        <v>6.7330000000000005</v>
      </c>
      <c r="H34" s="28">
        <f t="shared" si="0"/>
        <v>-4.5280521813111374</v>
      </c>
      <c r="I34" s="27">
        <f t="shared" si="4"/>
        <v>33.230478589420656</v>
      </c>
      <c r="J34" s="28">
        <f t="shared" si="1"/>
        <v>0.28625155019265547</v>
      </c>
      <c r="K34" s="27">
        <f t="shared" si="2"/>
        <v>0.36798411252031288</v>
      </c>
      <c r="L34" s="18"/>
    </row>
    <row r="35" spans="1:14">
      <c r="A35" s="16"/>
      <c r="B35" s="11" t="s">
        <v>18</v>
      </c>
      <c r="C35" s="25"/>
      <c r="D35" s="25">
        <v>7.030333333333334</v>
      </c>
      <c r="E35" s="25">
        <v>3.2326666666666668</v>
      </c>
      <c r="F35" s="25">
        <v>1.6776666666666664</v>
      </c>
      <c r="G35" s="26">
        <v>6.2996666666666661</v>
      </c>
      <c r="H35" s="28">
        <f t="shared" si="0"/>
        <v>275.50168885356652</v>
      </c>
      <c r="I35" s="27">
        <f t="shared" si="4"/>
        <v>-48.10270158795629</v>
      </c>
      <c r="J35" s="28">
        <f t="shared" si="1"/>
        <v>0.2678285086930538</v>
      </c>
      <c r="K35" s="27">
        <f t="shared" si="2"/>
        <v>8.753906689581388E-2</v>
      </c>
      <c r="L35" s="18"/>
    </row>
    <row r="36" spans="1:14">
      <c r="A36" s="16"/>
      <c r="B36" s="11" t="s">
        <v>7</v>
      </c>
      <c r="C36" s="25"/>
      <c r="D36" s="25">
        <v>7.4676666666666662</v>
      </c>
      <c r="E36" s="25">
        <v>1.6876666666666666</v>
      </c>
      <c r="F36" s="25">
        <v>1.1320000000000001</v>
      </c>
      <c r="G36" s="26">
        <v>1.4023333333333332</v>
      </c>
      <c r="H36" s="28">
        <f t="shared" si="0"/>
        <v>23.881036513545318</v>
      </c>
      <c r="I36" s="27">
        <f t="shared" si="4"/>
        <v>-32.925143195733739</v>
      </c>
      <c r="J36" s="28">
        <f t="shared" si="1"/>
        <v>5.9619796606787526E-2</v>
      </c>
      <c r="K36" s="27">
        <f t="shared" si="2"/>
        <v>5.9066694054874629E-2</v>
      </c>
      <c r="L36" s="18"/>
    </row>
    <row r="37" spans="1:14">
      <c r="A37" s="16"/>
      <c r="B37" s="11" t="s">
        <v>13</v>
      </c>
      <c r="C37" s="25"/>
      <c r="D37" s="25">
        <v>1.014</v>
      </c>
      <c r="E37" s="25">
        <v>0.90800000000000003</v>
      </c>
      <c r="F37" s="25">
        <v>1.0773333333333335</v>
      </c>
      <c r="G37" s="26">
        <v>0.81933333333333336</v>
      </c>
      <c r="H37" s="28">
        <f t="shared" si="0"/>
        <v>-23.948019801980202</v>
      </c>
      <c r="I37" s="27">
        <f t="shared" si="4"/>
        <v>18.64904552129223</v>
      </c>
      <c r="J37" s="28">
        <f t="shared" si="1"/>
        <v>3.4833720004631273E-2</v>
      </c>
      <c r="K37" s="27">
        <f t="shared" si="2"/>
        <v>5.6214238864945469E-2</v>
      </c>
      <c r="L37" s="18"/>
    </row>
    <row r="38" spans="1:14">
      <c r="A38" s="16"/>
      <c r="B38" s="11" t="s">
        <v>15</v>
      </c>
      <c r="C38" s="25"/>
      <c r="D38" s="25">
        <v>1.0516666666666667</v>
      </c>
      <c r="E38" s="25">
        <v>0.58866666666666667</v>
      </c>
      <c r="F38" s="25">
        <v>0.58066666666666666</v>
      </c>
      <c r="G38" s="26">
        <v>0.33666666666666667</v>
      </c>
      <c r="H38" s="28">
        <f t="shared" si="0"/>
        <v>-42.020665901262909</v>
      </c>
      <c r="I38" s="27">
        <f t="shared" si="4"/>
        <v>-1.3590033975084959</v>
      </c>
      <c r="J38" s="28">
        <f t="shared" si="1"/>
        <v>1.4313286088151987E-2</v>
      </c>
      <c r="K38" s="27">
        <f t="shared" si="2"/>
        <v>3.0298639883271965E-2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2817.1563333333329</v>
      </c>
      <c r="D13" s="26">
        <v>3741.0679999999998</v>
      </c>
      <c r="E13" s="26">
        <v>3113.7993333333329</v>
      </c>
      <c r="F13" s="26">
        <v>3074.6016666666669</v>
      </c>
      <c r="G13" s="26">
        <v>3777.0720000000001</v>
      </c>
      <c r="H13" s="28">
        <f t="shared" ref="H13:H38" si="0">IF(OR(OR(G13=0,F13=0),G13=""),"",(G13/F13-1)*100)</f>
        <v>22.847523337711493</v>
      </c>
      <c r="I13" s="27">
        <f>IF(OR(OR(G13=0,F13=0),F13=""),"",(F13/E13-1)*100)</f>
        <v>-1.2588372746777043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1537.4306666666666</v>
      </c>
      <c r="D14" s="25">
        <f t="shared" ref="D14:G14" si="3">D13-SUM(D15:D38)</f>
        <v>1687.8526666666667</v>
      </c>
      <c r="E14" s="25">
        <f t="shared" si="3"/>
        <v>1288.8546666666662</v>
      </c>
      <c r="F14" s="25">
        <f t="shared" si="3"/>
        <v>1340.2886666666666</v>
      </c>
      <c r="G14" s="26">
        <f t="shared" si="3"/>
        <v>1612.152</v>
      </c>
      <c r="H14" s="28">
        <f t="shared" si="0"/>
        <v>20.283938833077265</v>
      </c>
      <c r="I14" s="27">
        <f>IF(OR(OR(G14=0,F14=0),F14=""),"",(F14/E14-1)*100)</f>
        <v>3.9906749248169948</v>
      </c>
      <c r="J14" s="28">
        <f t="shared" si="1"/>
        <v>42.682585876043667</v>
      </c>
      <c r="K14" s="27">
        <f t="shared" si="2"/>
        <v>43.592270218201698</v>
      </c>
      <c r="L14" s="18"/>
    </row>
    <row r="15" spans="1:15">
      <c r="A15" s="16"/>
      <c r="B15" s="12" t="s">
        <v>5</v>
      </c>
      <c r="C15" s="29">
        <v>557.80033333333324</v>
      </c>
      <c r="D15" s="29">
        <v>803.61633333333339</v>
      </c>
      <c r="E15" s="29">
        <v>812.09799999999996</v>
      </c>
      <c r="F15" s="29">
        <v>601.54833333333329</v>
      </c>
      <c r="G15" s="109">
        <v>858.98199999999997</v>
      </c>
      <c r="H15" s="50">
        <f t="shared" si="0"/>
        <v>42.795175782494631</v>
      </c>
      <c r="I15" s="36">
        <f t="shared" ref="I15:I38" si="4">IF(OR(OR(G15=0,F15=0),F15=""),"",(F15/E15-1)*100)</f>
        <v>-25.926632828386065</v>
      </c>
      <c r="J15" s="50">
        <f t="shared" si="1"/>
        <v>22.742007565648734</v>
      </c>
      <c r="K15" s="36">
        <f t="shared" si="2"/>
        <v>19.565081872394309</v>
      </c>
      <c r="L15" s="18"/>
      <c r="N15" s="23" t="s">
        <v>5</v>
      </c>
      <c r="O15" s="34">
        <f>J15</f>
        <v>22.742007565648734</v>
      </c>
    </row>
    <row r="16" spans="1:15">
      <c r="A16" s="16"/>
      <c r="B16" s="11" t="s">
        <v>25</v>
      </c>
      <c r="C16" s="55">
        <v>159.20133333333334</v>
      </c>
      <c r="D16" s="55">
        <v>224.90933333333336</v>
      </c>
      <c r="E16" s="55">
        <v>184.07966666666667</v>
      </c>
      <c r="F16" s="55">
        <v>256.28833333333336</v>
      </c>
      <c r="G16" s="56">
        <v>308.22966666666667</v>
      </c>
      <c r="H16" s="28">
        <f t="shared" si="0"/>
        <v>20.266756842878774</v>
      </c>
      <c r="I16" s="27">
        <f t="shared" si="4"/>
        <v>39.226856487861241</v>
      </c>
      <c r="J16" s="28">
        <f t="shared" si="1"/>
        <v>8.1605451700858929</v>
      </c>
      <c r="K16" s="27">
        <f t="shared" si="2"/>
        <v>8.3356597412889801</v>
      </c>
      <c r="L16" s="18"/>
      <c r="N16" s="23" t="s">
        <v>40</v>
      </c>
      <c r="O16" s="34">
        <f>100-O15</f>
        <v>77.257992434351266</v>
      </c>
    </row>
    <row r="17" spans="1:12">
      <c r="A17" s="16"/>
      <c r="B17" s="11" t="s">
        <v>26</v>
      </c>
      <c r="C17" s="25">
        <v>194.21466666666666</v>
      </c>
      <c r="D17" s="25">
        <v>232.50933333333333</v>
      </c>
      <c r="E17" s="25">
        <v>240.10466666666665</v>
      </c>
      <c r="F17" s="25">
        <v>289.38399999999996</v>
      </c>
      <c r="G17" s="26">
        <v>234.51</v>
      </c>
      <c r="H17" s="28">
        <f t="shared" si="0"/>
        <v>-18.962347607331431</v>
      </c>
      <c r="I17" s="27">
        <f t="shared" si="4"/>
        <v>20.524104765421747</v>
      </c>
      <c r="J17" s="28">
        <f t="shared" si="1"/>
        <v>6.2087775928020426</v>
      </c>
      <c r="K17" s="27">
        <f t="shared" si="2"/>
        <v>9.4120810229617788</v>
      </c>
      <c r="L17" s="18"/>
    </row>
    <row r="18" spans="1:12">
      <c r="A18" s="16"/>
      <c r="B18" s="11" t="s">
        <v>21</v>
      </c>
      <c r="C18" s="25">
        <v>29.478333333333335</v>
      </c>
      <c r="D18" s="25">
        <v>78.071000000000012</v>
      </c>
      <c r="E18" s="25">
        <v>122.71566666666668</v>
      </c>
      <c r="F18" s="25">
        <v>89.18</v>
      </c>
      <c r="G18" s="26">
        <v>140.75766666666667</v>
      </c>
      <c r="H18" s="28">
        <f t="shared" si="0"/>
        <v>57.835463855872014</v>
      </c>
      <c r="I18" s="27">
        <f t="shared" si="4"/>
        <v>-27.327942370846426</v>
      </c>
      <c r="J18" s="28">
        <f t="shared" si="1"/>
        <v>3.7266344582964441</v>
      </c>
      <c r="K18" s="27">
        <f t="shared" si="2"/>
        <v>2.9005383353182337</v>
      </c>
      <c r="L18" s="18"/>
    </row>
    <row r="19" spans="1:12">
      <c r="A19" s="16"/>
      <c r="B19" s="11" t="s">
        <v>22</v>
      </c>
      <c r="C19" s="25">
        <v>50.315333333333335</v>
      </c>
      <c r="D19" s="25">
        <v>87.906000000000006</v>
      </c>
      <c r="E19" s="25">
        <v>54.112000000000002</v>
      </c>
      <c r="F19" s="25">
        <v>44.535666666666664</v>
      </c>
      <c r="G19" s="26">
        <v>109.158</v>
      </c>
      <c r="H19" s="28">
        <f t="shared" si="0"/>
        <v>145.10242726803239</v>
      </c>
      <c r="I19" s="27">
        <f t="shared" si="4"/>
        <v>-17.697245219791057</v>
      </c>
      <c r="J19" s="28">
        <f t="shared" si="1"/>
        <v>2.8900163936509551</v>
      </c>
      <c r="K19" s="27">
        <f t="shared" si="2"/>
        <v>1.4485020010722254</v>
      </c>
      <c r="L19" s="18"/>
    </row>
    <row r="20" spans="1:12">
      <c r="A20" s="16"/>
      <c r="B20" s="11" t="s">
        <v>27</v>
      </c>
      <c r="C20" s="25">
        <v>74.869666666666674</v>
      </c>
      <c r="D20" s="25">
        <v>91.754999999999995</v>
      </c>
      <c r="E20" s="25">
        <v>39.660333333333334</v>
      </c>
      <c r="F20" s="25">
        <v>62.591666666666669</v>
      </c>
      <c r="G20" s="26">
        <v>67.000666666666675</v>
      </c>
      <c r="H20" s="28">
        <f t="shared" si="0"/>
        <v>7.0440686992411239</v>
      </c>
      <c r="I20" s="27">
        <f t="shared" si="4"/>
        <v>57.8193156890596</v>
      </c>
      <c r="J20" s="28">
        <f t="shared" si="1"/>
        <v>1.773878461058372</v>
      </c>
      <c r="K20" s="27">
        <f t="shared" si="2"/>
        <v>2.0357650665858613</v>
      </c>
      <c r="L20" s="18"/>
    </row>
    <row r="21" spans="1:12">
      <c r="A21" s="16"/>
      <c r="B21" s="11" t="s">
        <v>19</v>
      </c>
      <c r="C21" s="25"/>
      <c r="D21" s="25">
        <v>35.762333333333338</v>
      </c>
      <c r="E21" s="25">
        <v>26.18</v>
      </c>
      <c r="F21" s="25">
        <v>29.891999999999999</v>
      </c>
      <c r="G21" s="26">
        <v>52.305666666666667</v>
      </c>
      <c r="H21" s="28">
        <f t="shared" si="0"/>
        <v>74.982157990989791</v>
      </c>
      <c r="I21" s="27">
        <f t="shared" si="4"/>
        <v>14.178762414056534</v>
      </c>
      <c r="J21" s="28">
        <f t="shared" si="1"/>
        <v>1.3848204817558858</v>
      </c>
      <c r="K21" s="27">
        <f t="shared" si="2"/>
        <v>0.97222350212303921</v>
      </c>
      <c r="L21" s="18"/>
    </row>
    <row r="22" spans="1:12">
      <c r="A22" s="16"/>
      <c r="B22" s="11" t="s">
        <v>10</v>
      </c>
      <c r="C22" s="25"/>
      <c r="D22" s="25">
        <v>46.282333333333334</v>
      </c>
      <c r="E22" s="25">
        <v>41.86366666666666</v>
      </c>
      <c r="F22" s="25">
        <v>36.775333333333329</v>
      </c>
      <c r="G22" s="26">
        <v>44.513666666666666</v>
      </c>
      <c r="H22" s="28">
        <f t="shared" si="0"/>
        <v>21.04218407265741</v>
      </c>
      <c r="I22" s="27">
        <f t="shared" si="4"/>
        <v>-12.15453336624439</v>
      </c>
      <c r="J22" s="28">
        <f t="shared" si="1"/>
        <v>1.1785231170246864</v>
      </c>
      <c r="K22" s="27">
        <f t="shared" si="2"/>
        <v>1.1961007415052678</v>
      </c>
      <c r="L22" s="18"/>
    </row>
    <row r="23" spans="1:12">
      <c r="A23" s="16"/>
      <c r="B23" s="11" t="s">
        <v>8</v>
      </c>
      <c r="C23" s="25">
        <v>38.156333333333329</v>
      </c>
      <c r="D23" s="25">
        <v>65.343000000000004</v>
      </c>
      <c r="E23" s="25">
        <v>42.118666666666662</v>
      </c>
      <c r="F23" s="25">
        <v>52.29666666666666</v>
      </c>
      <c r="G23" s="26">
        <v>41.891333333333336</v>
      </c>
      <c r="H23" s="28">
        <f t="shared" si="0"/>
        <v>-19.896742940914002</v>
      </c>
      <c r="I23" s="27">
        <f t="shared" si="4"/>
        <v>24.165057456709604</v>
      </c>
      <c r="J23" s="28">
        <f t="shared" si="1"/>
        <v>1.1090954404187512</v>
      </c>
      <c r="K23" s="27">
        <f t="shared" si="2"/>
        <v>1.7009249436647889</v>
      </c>
      <c r="L23" s="18"/>
    </row>
    <row r="24" spans="1:12">
      <c r="A24" s="16"/>
      <c r="B24" s="11" t="s">
        <v>6</v>
      </c>
      <c r="C24" s="25">
        <v>56.914999999999999</v>
      </c>
      <c r="D24" s="25">
        <v>59.63366666666667</v>
      </c>
      <c r="E24" s="25">
        <v>19.645333333333337</v>
      </c>
      <c r="F24" s="25">
        <v>21.338666666666668</v>
      </c>
      <c r="G24" s="26">
        <v>35.555</v>
      </c>
      <c r="H24" s="28">
        <f t="shared" si="0"/>
        <v>66.622406898275415</v>
      </c>
      <c r="I24" s="27">
        <f t="shared" si="4"/>
        <v>8.6195194787566098</v>
      </c>
      <c r="J24" s="28">
        <f t="shared" si="1"/>
        <v>0.94133762872404858</v>
      </c>
      <c r="K24" s="27">
        <f t="shared" si="2"/>
        <v>0.69403028359771268</v>
      </c>
      <c r="L24" s="18"/>
    </row>
    <row r="25" spans="1:12">
      <c r="A25" s="16"/>
      <c r="B25" s="11" t="s">
        <v>24</v>
      </c>
      <c r="C25" s="25">
        <v>18.312333333333331</v>
      </c>
      <c r="D25" s="25">
        <v>31.891000000000002</v>
      </c>
      <c r="E25" s="25">
        <v>27.069333333333333</v>
      </c>
      <c r="F25" s="25">
        <v>15.469333333333333</v>
      </c>
      <c r="G25" s="26">
        <v>32.257333333333328</v>
      </c>
      <c r="H25" s="28">
        <f t="shared" si="0"/>
        <v>108.5243923461472</v>
      </c>
      <c r="I25" s="27">
        <f t="shared" si="4"/>
        <v>-42.852920894493153</v>
      </c>
      <c r="J25" s="28">
        <f t="shared" si="1"/>
        <v>0.85403014116048959</v>
      </c>
      <c r="K25" s="27">
        <f t="shared" si="2"/>
        <v>0.5031329261622508</v>
      </c>
      <c r="L25" s="18"/>
    </row>
    <row r="26" spans="1:12">
      <c r="A26" s="16"/>
      <c r="B26" s="11" t="s">
        <v>23</v>
      </c>
      <c r="C26" s="25">
        <v>19.496333333333336</v>
      </c>
      <c r="D26" s="25">
        <v>34.911333333333332</v>
      </c>
      <c r="E26" s="25">
        <v>29.372333333333334</v>
      </c>
      <c r="F26" s="25">
        <v>33.44166666666667</v>
      </c>
      <c r="G26" s="26">
        <v>30.855</v>
      </c>
      <c r="H26" s="28">
        <f t="shared" si="0"/>
        <v>-7.7348616994767134</v>
      </c>
      <c r="I26" s="27">
        <f t="shared" si="4"/>
        <v>13.854307341375671</v>
      </c>
      <c r="J26" s="28">
        <f t="shared" si="1"/>
        <v>0.8169026166300245</v>
      </c>
      <c r="K26" s="27">
        <f t="shared" si="2"/>
        <v>1.0876747719623301</v>
      </c>
      <c r="L26" s="18"/>
    </row>
    <row r="27" spans="1:12">
      <c r="A27" s="16"/>
      <c r="B27" s="11" t="s">
        <v>20</v>
      </c>
      <c r="C27" s="25">
        <v>25.969666666666665</v>
      </c>
      <c r="D27" s="25">
        <v>37.363999999999997</v>
      </c>
      <c r="E27" s="25">
        <v>31.496333333333336</v>
      </c>
      <c r="F27" s="25">
        <v>48.989666666666665</v>
      </c>
      <c r="G27" s="26">
        <v>28.849</v>
      </c>
      <c r="H27" s="28">
        <f t="shared" si="0"/>
        <v>-41.112071253121407</v>
      </c>
      <c r="I27" s="27">
        <f t="shared" si="4"/>
        <v>55.540856607647427</v>
      </c>
      <c r="J27" s="28">
        <f t="shared" si="1"/>
        <v>0.76379269444691544</v>
      </c>
      <c r="K27" s="27">
        <f t="shared" si="2"/>
        <v>1.5933662951460918</v>
      </c>
      <c r="L27" s="18"/>
    </row>
    <row r="28" spans="1:12">
      <c r="A28" s="16"/>
      <c r="B28" s="11" t="s">
        <v>11</v>
      </c>
      <c r="C28" s="25">
        <v>32.519666666666666</v>
      </c>
      <c r="D28" s="25">
        <v>29.901333333333337</v>
      </c>
      <c r="E28" s="25">
        <v>24.492999999999999</v>
      </c>
      <c r="F28" s="25">
        <v>25.028333333333336</v>
      </c>
      <c r="G28" s="26">
        <v>28.10766666666667</v>
      </c>
      <c r="H28" s="28">
        <f t="shared" si="0"/>
        <v>12.303389491909167</v>
      </c>
      <c r="I28" s="27">
        <f t="shared" si="4"/>
        <v>2.185658487459019</v>
      </c>
      <c r="J28" s="28">
        <f t="shared" si="1"/>
        <v>0.74416549821307798</v>
      </c>
      <c r="K28" s="27">
        <f t="shared" si="2"/>
        <v>0.81403498881426917</v>
      </c>
      <c r="L28" s="18"/>
    </row>
    <row r="29" spans="1:12">
      <c r="A29" s="16"/>
      <c r="B29" s="11" t="s">
        <v>16</v>
      </c>
      <c r="C29" s="25"/>
      <c r="D29" s="25">
        <v>32.150333333333329</v>
      </c>
      <c r="E29" s="25">
        <v>12.413333333333332</v>
      </c>
      <c r="F29" s="25">
        <v>14.861666666666666</v>
      </c>
      <c r="G29" s="26">
        <v>27.934666666666669</v>
      </c>
      <c r="H29" s="28">
        <f t="shared" si="0"/>
        <v>87.964562072445901</v>
      </c>
      <c r="I29" s="27">
        <f t="shared" si="4"/>
        <v>19.723415682062306</v>
      </c>
      <c r="J29" s="28">
        <f t="shared" si="1"/>
        <v>0.7395852307466384</v>
      </c>
      <c r="K29" s="27">
        <f t="shared" si="2"/>
        <v>0.48336884832235716</v>
      </c>
      <c r="L29" s="18"/>
    </row>
    <row r="30" spans="1:12">
      <c r="A30" s="16"/>
      <c r="B30" s="11" t="s">
        <v>12</v>
      </c>
      <c r="C30" s="25"/>
      <c r="D30" s="25">
        <v>27.506</v>
      </c>
      <c r="E30" s="25">
        <v>13.284000000000001</v>
      </c>
      <c r="F30" s="25">
        <v>20.364333333333331</v>
      </c>
      <c r="G30" s="26">
        <v>26.478666666666669</v>
      </c>
      <c r="H30" s="28">
        <f t="shared" si="0"/>
        <v>30.024716415956032</v>
      </c>
      <c r="I30" s="27">
        <f t="shared" si="4"/>
        <v>53.299708923015118</v>
      </c>
      <c r="J30" s="28">
        <f t="shared" si="1"/>
        <v>0.701036852531979</v>
      </c>
      <c r="K30" s="27">
        <f t="shared" si="2"/>
        <v>0.66234054167450407</v>
      </c>
      <c r="L30" s="18"/>
    </row>
    <row r="31" spans="1:12">
      <c r="A31" s="16"/>
      <c r="B31" s="11" t="s">
        <v>4</v>
      </c>
      <c r="C31" s="25"/>
      <c r="D31" s="25">
        <v>25.212</v>
      </c>
      <c r="E31" s="25">
        <v>20.911999999999999</v>
      </c>
      <c r="F31" s="25">
        <v>24.692333333333334</v>
      </c>
      <c r="G31" s="26">
        <v>24.695</v>
      </c>
      <c r="H31" s="28">
        <f t="shared" si="0"/>
        <v>1.0799573416853114E-2</v>
      </c>
      <c r="I31" s="27">
        <f t="shared" si="4"/>
        <v>18.077339964294836</v>
      </c>
      <c r="J31" s="28">
        <f t="shared" si="1"/>
        <v>0.65381332418338856</v>
      </c>
      <c r="K31" s="27">
        <f t="shared" si="2"/>
        <v>0.80310674390883152</v>
      </c>
      <c r="L31" s="18"/>
    </row>
    <row r="32" spans="1:12">
      <c r="A32" s="16"/>
      <c r="B32" s="11" t="s">
        <v>18</v>
      </c>
      <c r="C32" s="25"/>
      <c r="D32" s="25">
        <v>14.117666666666667</v>
      </c>
      <c r="E32" s="25">
        <v>11.359666666666667</v>
      </c>
      <c r="F32" s="25">
        <v>5.676333333333333</v>
      </c>
      <c r="G32" s="26">
        <v>19.519333333333332</v>
      </c>
      <c r="H32" s="28">
        <f t="shared" si="0"/>
        <v>243.8722179810911</v>
      </c>
      <c r="I32" s="27">
        <f t="shared" si="4"/>
        <v>-50.030810763226619</v>
      </c>
      <c r="J32" s="28">
        <f t="shared" si="1"/>
        <v>0.51678478285119622</v>
      </c>
      <c r="K32" s="27">
        <f t="shared" si="2"/>
        <v>0.184620121522517</v>
      </c>
      <c r="L32" s="18"/>
    </row>
    <row r="33" spans="1:14">
      <c r="A33" s="16"/>
      <c r="B33" s="11" t="s">
        <v>14</v>
      </c>
      <c r="C33" s="25"/>
      <c r="D33" s="25">
        <v>21.323333333333334</v>
      </c>
      <c r="E33" s="25">
        <v>17.503333333333334</v>
      </c>
      <c r="F33" s="25">
        <v>16.579666666666668</v>
      </c>
      <c r="G33" s="26">
        <v>15.444666666666665</v>
      </c>
      <c r="H33" s="28">
        <f t="shared" si="0"/>
        <v>-6.8457347353183762</v>
      </c>
      <c r="I33" s="27">
        <f t="shared" si="4"/>
        <v>-5.2770900780803593</v>
      </c>
      <c r="J33" s="28">
        <f t="shared" si="1"/>
        <v>0.40890580499039103</v>
      </c>
      <c r="K33" s="27">
        <f t="shared" si="2"/>
        <v>0.53924600530908884</v>
      </c>
      <c r="L33" s="18"/>
    </row>
    <row r="34" spans="1:14">
      <c r="A34" s="16"/>
      <c r="B34" s="11" t="s">
        <v>9</v>
      </c>
      <c r="C34" s="25">
        <v>22.47666666666667</v>
      </c>
      <c r="D34" s="25">
        <v>17.966666666666669</v>
      </c>
      <c r="E34" s="25">
        <v>24.163</v>
      </c>
      <c r="F34" s="25">
        <v>9.7846666666666664</v>
      </c>
      <c r="G34" s="26">
        <v>14.453000000000001</v>
      </c>
      <c r="H34" s="28">
        <f t="shared" si="0"/>
        <v>47.710703822307025</v>
      </c>
      <c r="I34" s="27">
        <f t="shared" si="4"/>
        <v>-59.505580156989346</v>
      </c>
      <c r="J34" s="28">
        <f t="shared" si="1"/>
        <v>0.38265089995636831</v>
      </c>
      <c r="K34" s="27">
        <f t="shared" si="2"/>
        <v>0.31824176681965843</v>
      </c>
      <c r="L34" s="18"/>
    </row>
    <row r="35" spans="1:14">
      <c r="A35" s="16"/>
      <c r="B35" s="11" t="s">
        <v>17</v>
      </c>
      <c r="C35" s="25"/>
      <c r="D35" s="25">
        <v>35.881333333333338</v>
      </c>
      <c r="E35" s="25">
        <v>17.556000000000001</v>
      </c>
      <c r="F35" s="25">
        <v>22.447333333333333</v>
      </c>
      <c r="G35" s="26">
        <v>12.991666666666667</v>
      </c>
      <c r="H35" s="28">
        <f t="shared" si="0"/>
        <v>-42.123786047340438</v>
      </c>
      <c r="I35" s="27">
        <f t="shared" si="4"/>
        <v>27.861319966583121</v>
      </c>
      <c r="J35" s="28">
        <f t="shared" si="1"/>
        <v>0.34396131889110576</v>
      </c>
      <c r="K35" s="27">
        <f t="shared" si="2"/>
        <v>0.73008915518053552</v>
      </c>
      <c r="L35" s="18"/>
    </row>
    <row r="36" spans="1:14">
      <c r="A36" s="16"/>
      <c r="B36" s="11" t="s">
        <v>13</v>
      </c>
      <c r="C36" s="25"/>
      <c r="D36" s="25">
        <v>6.2249999999999996</v>
      </c>
      <c r="E36" s="25">
        <v>4.5989999999999993</v>
      </c>
      <c r="F36" s="25">
        <v>7.1070000000000002</v>
      </c>
      <c r="G36" s="26">
        <v>6.9390000000000001</v>
      </c>
      <c r="H36" s="28">
        <f t="shared" si="0"/>
        <v>-2.3638666103841355</v>
      </c>
      <c r="I36" s="27">
        <f t="shared" si="4"/>
        <v>54.53359425962168</v>
      </c>
      <c r="J36" s="28">
        <f t="shared" si="1"/>
        <v>0.18371373381285822</v>
      </c>
      <c r="K36" s="27">
        <f t="shared" si="2"/>
        <v>0.23115189447305098</v>
      </c>
      <c r="L36" s="18"/>
    </row>
    <row r="37" spans="1:14">
      <c r="A37" s="16"/>
      <c r="B37" s="11" t="s">
        <v>7</v>
      </c>
      <c r="C37" s="25"/>
      <c r="D37" s="25">
        <v>10.842666666666666</v>
      </c>
      <c r="E37" s="25">
        <v>6.6479999999999997</v>
      </c>
      <c r="F37" s="25">
        <v>4.9569999999999999</v>
      </c>
      <c r="G37" s="26">
        <v>2.609</v>
      </c>
      <c r="H37" s="28">
        <f t="shared" si="0"/>
        <v>-47.367359289893074</v>
      </c>
      <c r="I37" s="27">
        <f t="shared" si="4"/>
        <v>-25.436221419975936</v>
      </c>
      <c r="J37" s="28">
        <f t="shared" si="1"/>
        <v>6.9074669479427447E-2</v>
      </c>
      <c r="K37" s="27">
        <f t="shared" si="2"/>
        <v>0.16122413689361384</v>
      </c>
      <c r="L37" s="18"/>
    </row>
    <row r="38" spans="1:14">
      <c r="A38" s="16"/>
      <c r="B38" s="11" t="s">
        <v>15</v>
      </c>
      <c r="C38" s="25"/>
      <c r="D38" s="25">
        <v>2.1343333333333332</v>
      </c>
      <c r="E38" s="25">
        <v>1.4973333333333334</v>
      </c>
      <c r="F38" s="25">
        <v>1.083</v>
      </c>
      <c r="G38" s="26">
        <v>0.88233333333333341</v>
      </c>
      <c r="H38" s="28">
        <f t="shared" si="0"/>
        <v>-18.528778085564777</v>
      </c>
      <c r="I38" s="27">
        <f t="shared" si="4"/>
        <v>-27.671415850400717</v>
      </c>
      <c r="J38" s="28">
        <f t="shared" si="1"/>
        <v>2.3360246596658293E-2</v>
      </c>
      <c r="K38" s="27">
        <f t="shared" si="2"/>
        <v>3.5224075096990881E-2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103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5974.4449999999997</v>
      </c>
      <c r="D13" s="26">
        <v>6246.059666666667</v>
      </c>
      <c r="E13" s="26">
        <v>5037.9956666666667</v>
      </c>
      <c r="F13" s="26">
        <v>5420.8296666666665</v>
      </c>
      <c r="G13" s="26">
        <v>6393.6606666666667</v>
      </c>
      <c r="H13" s="28">
        <f t="shared" ref="H13:H38" si="0">IF(OR(OR(G13=0,F13=0),G13=""),"",(G13/F13-1)*100)</f>
        <v>17.946164329457815</v>
      </c>
      <c r="I13" s="27">
        <f>IF(OR(OR(G13=0,F13=0),F13=""),"",(F13/E13-1)*100)</f>
        <v>7.5989346821589754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3466.0296666666668</v>
      </c>
      <c r="D14" s="25">
        <f>D13-SUM(D15:D38)</f>
        <v>3196.199000000001</v>
      </c>
      <c r="E14" s="25">
        <f>E13-SUM(E15:E38)</f>
        <v>2336.3556666666673</v>
      </c>
      <c r="F14" s="25">
        <f>F13-SUM(F15:F38)</f>
        <v>2782.7973333333334</v>
      </c>
      <c r="G14" s="26">
        <f>G13-SUM(G15:G38)</f>
        <v>3141.0676666666668</v>
      </c>
      <c r="H14" s="28">
        <f t="shared" si="0"/>
        <v>12.874467322569426</v>
      </c>
      <c r="I14" s="27">
        <f>IF(OR(OR(G14=0,F14=0),F14=""),"",(F14/E14-1)*100)</f>
        <v>19.108463366094199</v>
      </c>
      <c r="J14" s="28">
        <f t="shared" si="1"/>
        <v>49.127844445086289</v>
      </c>
      <c r="K14" s="27">
        <f t="shared" si="2"/>
        <v>51.335266083807966</v>
      </c>
      <c r="L14" s="18"/>
    </row>
    <row r="15" spans="1:15">
      <c r="A15" s="16"/>
      <c r="B15" s="12" t="s">
        <v>5</v>
      </c>
      <c r="C15" s="29">
        <v>847.73866666666675</v>
      </c>
      <c r="D15" s="29">
        <v>958.63733333333323</v>
      </c>
      <c r="E15" s="29">
        <v>990.91533333333336</v>
      </c>
      <c r="F15" s="29">
        <v>763.01499999999999</v>
      </c>
      <c r="G15" s="109">
        <v>1129.6576666666667</v>
      </c>
      <c r="H15" s="50">
        <f t="shared" si="0"/>
        <v>48.051829474737296</v>
      </c>
      <c r="I15" s="36">
        <f t="shared" ref="I15:I38" si="3">IF(OR(OR(G15=0,F15=0),F15=""),"",(F15/E15-1)*100)</f>
        <v>-22.998971321465078</v>
      </c>
      <c r="J15" s="50">
        <f t="shared" si="1"/>
        <v>17.66840196190164</v>
      </c>
      <c r="K15" s="36">
        <f t="shared" si="2"/>
        <v>14.075612902797353</v>
      </c>
      <c r="L15" s="18"/>
      <c r="N15" s="23" t="s">
        <v>5</v>
      </c>
      <c r="O15" s="34">
        <f>J15</f>
        <v>17.66840196190164</v>
      </c>
    </row>
    <row r="16" spans="1:15">
      <c r="A16" s="16"/>
      <c r="B16" s="11" t="s">
        <v>25</v>
      </c>
      <c r="C16" s="55">
        <v>375.09699999999998</v>
      </c>
      <c r="D16" s="55">
        <v>385.52966666666663</v>
      </c>
      <c r="E16" s="55">
        <v>381.92633333333333</v>
      </c>
      <c r="F16" s="55">
        <v>394.55</v>
      </c>
      <c r="G16" s="56">
        <v>443.79599999999999</v>
      </c>
      <c r="H16" s="28">
        <f t="shared" si="0"/>
        <v>12.481561272335572</v>
      </c>
      <c r="I16" s="27">
        <f t="shared" si="3"/>
        <v>3.305262184068658</v>
      </c>
      <c r="J16" s="28">
        <f t="shared" si="1"/>
        <v>6.9411878912143283</v>
      </c>
      <c r="K16" s="27">
        <f t="shared" si="2"/>
        <v>7.2784061529572757</v>
      </c>
      <c r="L16" s="18"/>
      <c r="N16" s="23" t="s">
        <v>40</v>
      </c>
      <c r="O16" s="34">
        <f>100-O15</f>
        <v>82.331598038098363</v>
      </c>
    </row>
    <row r="17" spans="1:12">
      <c r="A17" s="16"/>
      <c r="B17" s="11" t="s">
        <v>26</v>
      </c>
      <c r="C17" s="25">
        <v>371.72566666666671</v>
      </c>
      <c r="D17" s="25">
        <v>416.92733333333337</v>
      </c>
      <c r="E17" s="25">
        <v>346.70599999999996</v>
      </c>
      <c r="F17" s="25">
        <v>412.4783333333333</v>
      </c>
      <c r="G17" s="26">
        <v>373.65366666666665</v>
      </c>
      <c r="H17" s="28">
        <f t="shared" si="0"/>
        <v>-9.4125347998076592</v>
      </c>
      <c r="I17" s="27">
        <f t="shared" si="3"/>
        <v>18.970636023989584</v>
      </c>
      <c r="J17" s="28">
        <f t="shared" si="1"/>
        <v>5.844127271481721</v>
      </c>
      <c r="K17" s="27">
        <f t="shared" si="2"/>
        <v>7.6091365841969214</v>
      </c>
      <c r="L17" s="18"/>
    </row>
    <row r="18" spans="1:12">
      <c r="A18" s="16"/>
      <c r="B18" s="11" t="s">
        <v>21</v>
      </c>
      <c r="C18" s="25">
        <v>110.79633333333334</v>
      </c>
      <c r="D18" s="25">
        <v>124.72133333333333</v>
      </c>
      <c r="E18" s="25">
        <v>127.86799999999999</v>
      </c>
      <c r="F18" s="25">
        <v>155.36966666666669</v>
      </c>
      <c r="G18" s="26">
        <v>201.59700000000001</v>
      </c>
      <c r="H18" s="28">
        <f t="shared" si="0"/>
        <v>29.753126414636899</v>
      </c>
      <c r="I18" s="27">
        <f t="shared" si="3"/>
        <v>21.507857060927439</v>
      </c>
      <c r="J18" s="28">
        <f t="shared" si="1"/>
        <v>3.1530763127768959</v>
      </c>
      <c r="K18" s="27">
        <f t="shared" si="2"/>
        <v>2.8661602784174063</v>
      </c>
      <c r="L18" s="18"/>
    </row>
    <row r="19" spans="1:12">
      <c r="A19" s="16"/>
      <c r="B19" s="11" t="s">
        <v>27</v>
      </c>
      <c r="C19" s="25">
        <v>200.31</v>
      </c>
      <c r="D19" s="25">
        <v>178.62066666666666</v>
      </c>
      <c r="E19" s="25">
        <v>83.145666666666671</v>
      </c>
      <c r="F19" s="25">
        <v>104.675</v>
      </c>
      <c r="G19" s="26">
        <v>156.38033333333331</v>
      </c>
      <c r="H19" s="28">
        <f t="shared" si="0"/>
        <v>49.396067192102521</v>
      </c>
      <c r="I19" s="27">
        <f t="shared" si="3"/>
        <v>25.893512189450639</v>
      </c>
      <c r="J19" s="28">
        <f t="shared" si="1"/>
        <v>2.4458653889566233</v>
      </c>
      <c r="K19" s="27">
        <f t="shared" si="2"/>
        <v>1.9309774782937594</v>
      </c>
      <c r="L19" s="18"/>
    </row>
    <row r="20" spans="1:12">
      <c r="A20" s="16"/>
      <c r="B20" s="11" t="s">
        <v>22</v>
      </c>
      <c r="C20" s="25">
        <v>122.34400000000001</v>
      </c>
      <c r="D20" s="25">
        <v>139.37</v>
      </c>
      <c r="E20" s="25">
        <v>100.47766666666666</v>
      </c>
      <c r="F20" s="25">
        <v>90.397666666666666</v>
      </c>
      <c r="G20" s="26">
        <v>129.07933333333332</v>
      </c>
      <c r="H20" s="28">
        <f t="shared" si="0"/>
        <v>42.790558753360152</v>
      </c>
      <c r="I20" s="27">
        <f t="shared" si="3"/>
        <v>-10.032080097401408</v>
      </c>
      <c r="J20" s="28">
        <f t="shared" si="1"/>
        <v>2.0188643104925492</v>
      </c>
      <c r="K20" s="27">
        <f t="shared" si="2"/>
        <v>1.6675983608659166</v>
      </c>
      <c r="L20" s="18"/>
    </row>
    <row r="21" spans="1:12">
      <c r="A21" s="16"/>
      <c r="B21" s="11" t="s">
        <v>6</v>
      </c>
      <c r="C21" s="25">
        <v>120.39433333333334</v>
      </c>
      <c r="D21" s="25">
        <v>101.91833333333334</v>
      </c>
      <c r="E21" s="25">
        <v>61.082666666666661</v>
      </c>
      <c r="F21" s="25">
        <v>89.222666666666669</v>
      </c>
      <c r="G21" s="26">
        <v>107.12333333333333</v>
      </c>
      <c r="H21" s="28">
        <f t="shared" si="0"/>
        <v>20.062913758835577</v>
      </c>
      <c r="I21" s="27">
        <f t="shared" si="3"/>
        <v>46.068715620361502</v>
      </c>
      <c r="J21" s="28">
        <f t="shared" si="1"/>
        <v>1.6754616630160022</v>
      </c>
      <c r="K21" s="27">
        <f t="shared" si="2"/>
        <v>1.6459227120768538</v>
      </c>
      <c r="L21" s="18"/>
    </row>
    <row r="22" spans="1:12">
      <c r="A22" s="16"/>
      <c r="B22" s="11" t="s">
        <v>24</v>
      </c>
      <c r="C22" s="25">
        <v>63.85</v>
      </c>
      <c r="D22" s="25">
        <v>70.083333333333329</v>
      </c>
      <c r="E22" s="25">
        <v>65.308666666666667</v>
      </c>
      <c r="F22" s="25">
        <v>65.820666666666668</v>
      </c>
      <c r="G22" s="26">
        <v>78.473666666666659</v>
      </c>
      <c r="H22" s="28">
        <f t="shared" si="0"/>
        <v>19.22344552369568</v>
      </c>
      <c r="I22" s="27">
        <f t="shared" si="3"/>
        <v>0.78396945785654815</v>
      </c>
      <c r="J22" s="28">
        <f t="shared" si="1"/>
        <v>1.2273667740264811</v>
      </c>
      <c r="K22" s="27">
        <f t="shared" si="2"/>
        <v>1.2142175776414055</v>
      </c>
      <c r="L22" s="18"/>
    </row>
    <row r="23" spans="1:12">
      <c r="A23" s="16"/>
      <c r="B23" s="11" t="s">
        <v>8</v>
      </c>
      <c r="C23" s="25">
        <v>90.155000000000001</v>
      </c>
      <c r="D23" s="25">
        <v>91.065333333333342</v>
      </c>
      <c r="E23" s="25">
        <v>73.670666666666662</v>
      </c>
      <c r="F23" s="25">
        <v>69.013333333333335</v>
      </c>
      <c r="G23" s="26">
        <v>72.685000000000002</v>
      </c>
      <c r="H23" s="28">
        <f t="shared" si="0"/>
        <v>5.3202279752704751</v>
      </c>
      <c r="I23" s="27">
        <f t="shared" si="3"/>
        <v>-6.321828678985753</v>
      </c>
      <c r="J23" s="28">
        <f t="shared" si="1"/>
        <v>1.136829177984735</v>
      </c>
      <c r="K23" s="27">
        <f t="shared" si="2"/>
        <v>1.2731138511454183</v>
      </c>
      <c r="L23" s="18"/>
    </row>
    <row r="24" spans="1:12">
      <c r="A24" s="16"/>
      <c r="B24" s="11" t="s">
        <v>11</v>
      </c>
      <c r="C24" s="25">
        <v>54.762333333333338</v>
      </c>
      <c r="D24" s="25">
        <v>58.990666666666662</v>
      </c>
      <c r="E24" s="25">
        <v>49.723666666666666</v>
      </c>
      <c r="F24" s="25">
        <v>56.203666666666663</v>
      </c>
      <c r="G24" s="26">
        <v>60.61633333333333</v>
      </c>
      <c r="H24" s="28">
        <f t="shared" si="0"/>
        <v>7.8512078096921289</v>
      </c>
      <c r="I24" s="27">
        <f t="shared" si="3"/>
        <v>13.03202365070959</v>
      </c>
      <c r="J24" s="28">
        <f t="shared" si="1"/>
        <v>0.94806929071723223</v>
      </c>
      <c r="K24" s="27">
        <f t="shared" si="2"/>
        <v>1.0368093100631768</v>
      </c>
      <c r="L24" s="18"/>
    </row>
    <row r="25" spans="1:12">
      <c r="A25" s="16"/>
      <c r="B25" s="11" t="s">
        <v>17</v>
      </c>
      <c r="C25" s="25"/>
      <c r="D25" s="25">
        <v>55.151666666666671</v>
      </c>
      <c r="E25" s="25">
        <v>53.885333333333335</v>
      </c>
      <c r="F25" s="25">
        <v>53.417666666666662</v>
      </c>
      <c r="G25" s="26">
        <v>59.764333333333333</v>
      </c>
      <c r="H25" s="28">
        <f t="shared" si="0"/>
        <v>11.881212832209087</v>
      </c>
      <c r="I25" s="27">
        <f t="shared" si="3"/>
        <v>-0.86789231454447169</v>
      </c>
      <c r="J25" s="28">
        <f t="shared" si="1"/>
        <v>0.9347435913343749</v>
      </c>
      <c r="K25" s="27">
        <f t="shared" si="2"/>
        <v>0.98541496323225797</v>
      </c>
      <c r="L25" s="18"/>
    </row>
    <row r="26" spans="1:12">
      <c r="A26" s="16"/>
      <c r="B26" s="11" t="s">
        <v>9</v>
      </c>
      <c r="C26" s="25">
        <v>51.706666666666671</v>
      </c>
      <c r="D26" s="25">
        <v>54.336333333333336</v>
      </c>
      <c r="E26" s="25">
        <v>48.2</v>
      </c>
      <c r="F26" s="25">
        <v>48.738666666666667</v>
      </c>
      <c r="G26" s="26">
        <v>57.088333333333338</v>
      </c>
      <c r="H26" s="28">
        <f t="shared" si="0"/>
        <v>17.131504076161306</v>
      </c>
      <c r="I26" s="27">
        <f t="shared" si="3"/>
        <v>1.117565698478562</v>
      </c>
      <c r="J26" s="28">
        <f t="shared" si="1"/>
        <v>0.89288963411779443</v>
      </c>
      <c r="K26" s="27">
        <f t="shared" si="2"/>
        <v>0.8990997626501086</v>
      </c>
      <c r="L26" s="18"/>
    </row>
    <row r="27" spans="1:12">
      <c r="A27" s="16"/>
      <c r="B27" s="11" t="s">
        <v>19</v>
      </c>
      <c r="C27" s="25"/>
      <c r="D27" s="25">
        <v>48.461333333333336</v>
      </c>
      <c r="E27" s="25">
        <v>33.588666666666661</v>
      </c>
      <c r="F27" s="25">
        <v>34.300666666666665</v>
      </c>
      <c r="G27" s="26">
        <v>54.095333333333336</v>
      </c>
      <c r="H27" s="28">
        <f t="shared" si="0"/>
        <v>57.709276787623189</v>
      </c>
      <c r="I27" s="27">
        <f t="shared" si="3"/>
        <v>2.1197626183435014</v>
      </c>
      <c r="J27" s="28">
        <f t="shared" si="1"/>
        <v>0.84607764086322601</v>
      </c>
      <c r="K27" s="27">
        <f t="shared" si="2"/>
        <v>0.63275676927437119</v>
      </c>
      <c r="L27" s="18"/>
    </row>
    <row r="28" spans="1:12">
      <c r="A28" s="16"/>
      <c r="B28" s="11" t="s">
        <v>10</v>
      </c>
      <c r="C28" s="25"/>
      <c r="D28" s="25">
        <v>59.646999999999998</v>
      </c>
      <c r="E28" s="25">
        <v>49.748999999999995</v>
      </c>
      <c r="F28" s="25">
        <v>46.441666666666663</v>
      </c>
      <c r="G28" s="26">
        <v>51.917000000000002</v>
      </c>
      <c r="H28" s="28">
        <f t="shared" si="0"/>
        <v>11.7897003409295</v>
      </c>
      <c r="I28" s="27">
        <f t="shared" si="3"/>
        <v>-6.6480398265961753</v>
      </c>
      <c r="J28" s="28">
        <f t="shared" si="1"/>
        <v>0.81200743528146779</v>
      </c>
      <c r="K28" s="27">
        <f t="shared" si="2"/>
        <v>0.85672617518757421</v>
      </c>
      <c r="L28" s="18"/>
    </row>
    <row r="29" spans="1:12">
      <c r="A29" s="16"/>
      <c r="B29" s="11" t="s">
        <v>20</v>
      </c>
      <c r="C29" s="25">
        <v>53.643333333333338</v>
      </c>
      <c r="D29" s="25">
        <v>55.414666666666669</v>
      </c>
      <c r="E29" s="25">
        <v>50.572333333333326</v>
      </c>
      <c r="F29" s="25">
        <v>58.634000000000007</v>
      </c>
      <c r="G29" s="26">
        <v>47.664666666666669</v>
      </c>
      <c r="H29" s="28">
        <f t="shared" si="0"/>
        <v>-18.70814430762584</v>
      </c>
      <c r="I29" s="27">
        <f t="shared" si="3"/>
        <v>15.940863581536702</v>
      </c>
      <c r="J29" s="28">
        <f t="shared" si="1"/>
        <v>0.74549884880763662</v>
      </c>
      <c r="K29" s="27">
        <f t="shared" si="2"/>
        <v>1.0816425456152501</v>
      </c>
      <c r="L29" s="18"/>
    </row>
    <row r="30" spans="1:12">
      <c r="A30" s="16"/>
      <c r="B30" s="11" t="s">
        <v>16</v>
      </c>
      <c r="C30" s="25"/>
      <c r="D30" s="25">
        <v>41.599333333333334</v>
      </c>
      <c r="E30" s="25">
        <v>27.036999999999995</v>
      </c>
      <c r="F30" s="25">
        <v>31.602</v>
      </c>
      <c r="G30" s="26">
        <v>46.05766666666667</v>
      </c>
      <c r="H30" s="28">
        <f t="shared" si="0"/>
        <v>45.742885471383673</v>
      </c>
      <c r="I30" s="27">
        <f t="shared" si="3"/>
        <v>16.88426970447907</v>
      </c>
      <c r="J30" s="28">
        <f t="shared" si="1"/>
        <v>0.72036457778856167</v>
      </c>
      <c r="K30" s="27">
        <f t="shared" si="2"/>
        <v>0.58297349194210069</v>
      </c>
      <c r="L30" s="18"/>
    </row>
    <row r="31" spans="1:12">
      <c r="A31" s="16"/>
      <c r="B31" s="11" t="s">
        <v>23</v>
      </c>
      <c r="C31" s="25">
        <v>45.891999999999996</v>
      </c>
      <c r="D31" s="25">
        <v>49.461999999999996</v>
      </c>
      <c r="E31" s="25">
        <v>40.832666666666668</v>
      </c>
      <c r="F31" s="25">
        <v>42.090666666666664</v>
      </c>
      <c r="G31" s="26">
        <v>42.042666666666669</v>
      </c>
      <c r="H31" s="28">
        <f t="shared" si="0"/>
        <v>-0.11403953370500153</v>
      </c>
      <c r="I31" s="27">
        <f t="shared" si="3"/>
        <v>3.0808666263938855</v>
      </c>
      <c r="J31" s="28">
        <f t="shared" si="1"/>
        <v>0.65756800147145755</v>
      </c>
      <c r="K31" s="27">
        <f t="shared" si="2"/>
        <v>0.77646170890569077</v>
      </c>
      <c r="L31" s="18"/>
    </row>
    <row r="32" spans="1:12">
      <c r="A32" s="16"/>
      <c r="B32" s="11" t="s">
        <v>12</v>
      </c>
      <c r="C32" s="25"/>
      <c r="D32" s="25">
        <v>47.25</v>
      </c>
      <c r="E32" s="25">
        <v>35.893333333333338</v>
      </c>
      <c r="F32" s="25">
        <v>36.431333333333328</v>
      </c>
      <c r="G32" s="26">
        <v>37.217333333333336</v>
      </c>
      <c r="H32" s="28">
        <f t="shared" si="0"/>
        <v>2.1574834849122704</v>
      </c>
      <c r="I32" s="27">
        <f t="shared" si="3"/>
        <v>1.4988855869241924</v>
      </c>
      <c r="J32" s="28">
        <f t="shared" si="1"/>
        <v>0.58209741294788764</v>
      </c>
      <c r="K32" s="27">
        <f t="shared" si="2"/>
        <v>0.67206194574520539</v>
      </c>
      <c r="L32" s="18"/>
    </row>
    <row r="33" spans="1:14">
      <c r="A33" s="16"/>
      <c r="B33" s="11" t="s">
        <v>14</v>
      </c>
      <c r="C33" s="25"/>
      <c r="D33" s="25">
        <v>23.787000000000003</v>
      </c>
      <c r="E33" s="25">
        <v>20.287333333333333</v>
      </c>
      <c r="F33" s="25">
        <v>26.539333333333332</v>
      </c>
      <c r="G33" s="26">
        <v>32.700000000000003</v>
      </c>
      <c r="H33" s="28">
        <f t="shared" si="0"/>
        <v>23.213343716245085</v>
      </c>
      <c r="I33" s="27">
        <f t="shared" si="3"/>
        <v>30.817258716440477</v>
      </c>
      <c r="J33" s="28">
        <f t="shared" si="1"/>
        <v>0.5114440960322052</v>
      </c>
      <c r="K33" s="27">
        <f t="shared" si="2"/>
        <v>0.48958065398230249</v>
      </c>
      <c r="L33" s="18"/>
    </row>
    <row r="34" spans="1:14">
      <c r="A34" s="16"/>
      <c r="B34" s="11" t="s">
        <v>4</v>
      </c>
      <c r="C34" s="25"/>
      <c r="D34" s="25">
        <v>36.402666666666669</v>
      </c>
      <c r="E34" s="25">
        <v>31.360333333333333</v>
      </c>
      <c r="F34" s="25">
        <v>34.49133333333333</v>
      </c>
      <c r="G34" s="26">
        <v>26.360666666666663</v>
      </c>
      <c r="H34" s="28">
        <f t="shared" si="0"/>
        <v>-23.573071496221274</v>
      </c>
      <c r="I34" s="27">
        <f t="shared" si="3"/>
        <v>9.9839500005314505</v>
      </c>
      <c r="J34" s="28">
        <f t="shared" si="1"/>
        <v>0.41229380226726653</v>
      </c>
      <c r="K34" s="27">
        <f t="shared" si="2"/>
        <v>0.63627406604241199</v>
      </c>
      <c r="L34" s="18"/>
    </row>
    <row r="35" spans="1:14">
      <c r="A35" s="16"/>
      <c r="B35" s="11" t="s">
        <v>18</v>
      </c>
      <c r="C35" s="25"/>
      <c r="D35" s="25">
        <v>19.526666666666667</v>
      </c>
      <c r="E35" s="25">
        <v>13.452333333333334</v>
      </c>
      <c r="F35" s="25">
        <v>6.5746666666666664</v>
      </c>
      <c r="G35" s="26">
        <v>24.897000000000002</v>
      </c>
      <c r="H35" s="28">
        <f t="shared" si="0"/>
        <v>278.68079497059426</v>
      </c>
      <c r="I35" s="27">
        <f t="shared" si="3"/>
        <v>-51.126198676809473</v>
      </c>
      <c r="J35" s="28">
        <f t="shared" si="1"/>
        <v>0.38940133513497904</v>
      </c>
      <c r="K35" s="27">
        <f t="shared" si="2"/>
        <v>0.12128524729517112</v>
      </c>
      <c r="L35" s="18"/>
    </row>
    <row r="36" spans="1:14">
      <c r="A36" s="16"/>
      <c r="B36" s="11" t="s">
        <v>7</v>
      </c>
      <c r="C36" s="25"/>
      <c r="D36" s="25">
        <v>20.939666666666668</v>
      </c>
      <c r="E36" s="25">
        <v>7.9036666666666662</v>
      </c>
      <c r="F36" s="25">
        <v>7.5123333333333333</v>
      </c>
      <c r="G36" s="26">
        <v>10.419666666666666</v>
      </c>
      <c r="H36" s="28">
        <f t="shared" si="0"/>
        <v>38.700803123752038</v>
      </c>
      <c r="I36" s="27">
        <f t="shared" si="3"/>
        <v>-4.9512884315296652</v>
      </c>
      <c r="J36" s="28">
        <f t="shared" si="1"/>
        <v>0.16296871557462489</v>
      </c>
      <c r="K36" s="27">
        <f t="shared" si="2"/>
        <v>0.13858272248485456</v>
      </c>
      <c r="L36" s="18"/>
    </row>
    <row r="37" spans="1:14">
      <c r="A37" s="16"/>
      <c r="B37" s="11" t="s">
        <v>13</v>
      </c>
      <c r="C37" s="25"/>
      <c r="D37" s="25">
        <v>8.3023333333333351</v>
      </c>
      <c r="E37" s="25">
        <v>6.2139999999999995</v>
      </c>
      <c r="F37" s="25">
        <v>8.1076666666666668</v>
      </c>
      <c r="G37" s="26">
        <v>8.2803333333333331</v>
      </c>
      <c r="H37" s="28">
        <f t="shared" si="0"/>
        <v>2.1296715043374492</v>
      </c>
      <c r="I37" s="27">
        <f t="shared" si="3"/>
        <v>30.474198047419819</v>
      </c>
      <c r="J37" s="28">
        <f t="shared" si="1"/>
        <v>0.12950848918996952</v>
      </c>
      <c r="K37" s="27">
        <f t="shared" si="2"/>
        <v>0.14956505120464647</v>
      </c>
      <c r="L37" s="18"/>
    </row>
    <row r="38" spans="1:14">
      <c r="A38" s="16"/>
      <c r="B38" s="11" t="s">
        <v>15</v>
      </c>
      <c r="C38" s="25"/>
      <c r="D38" s="25">
        <v>3.7159999999999997</v>
      </c>
      <c r="E38" s="25">
        <v>1.8393333333333333</v>
      </c>
      <c r="F38" s="25">
        <v>2.4043333333333332</v>
      </c>
      <c r="G38" s="26">
        <v>1.0256666666666667</v>
      </c>
      <c r="H38" s="28">
        <f t="shared" si="0"/>
        <v>-57.340912241785659</v>
      </c>
      <c r="I38" s="27">
        <f t="shared" si="3"/>
        <v>30.717651322943084</v>
      </c>
      <c r="J38" s="28">
        <f t="shared" si="1"/>
        <v>1.6041931534058061E-2</v>
      </c>
      <c r="K38" s="27">
        <f t="shared" si="2"/>
        <v>4.435360417461312E-2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62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2002.426666666667</v>
      </c>
      <c r="D13" s="26">
        <v>1804.0613333333333</v>
      </c>
      <c r="E13" s="26">
        <v>1860.7533333333333</v>
      </c>
      <c r="F13" s="26">
        <v>2316.1776666666669</v>
      </c>
      <c r="G13" s="26">
        <v>2835.2916666666665</v>
      </c>
      <c r="H13" s="28">
        <f t="shared" ref="H13:H38" si="0">IF(OR(OR(G13=0,F13=0),G13=""),"",(G13/F13-1)*100)</f>
        <v>22.412529378503333</v>
      </c>
      <c r="I13" s="27">
        <f>IF(OR(OR(G13=0,F13=0),F13=""),"",(F13/E13-1)*100)</f>
        <v>24.475266289997254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1059.6300000000003</v>
      </c>
      <c r="D14" s="25">
        <f>D13-SUM(D15:D38)</f>
        <v>723.92699999999991</v>
      </c>
      <c r="E14" s="25">
        <f>E13-SUM(E15:E38)</f>
        <v>636.82799999999975</v>
      </c>
      <c r="F14" s="25">
        <f>F13-SUM(F15:F38)</f>
        <v>966.94533333333334</v>
      </c>
      <c r="G14" s="26">
        <f>G13-SUM(G15:G38)</f>
        <v>1175.3349999999998</v>
      </c>
      <c r="H14" s="28">
        <f t="shared" si="0"/>
        <v>21.551338993310875</v>
      </c>
      <c r="I14" s="27">
        <f>IF(OR(OR(G14=0,F14=0),F14=""),"",(F14/E14-1)*100)</f>
        <v>51.837754202600038</v>
      </c>
      <c r="J14" s="28">
        <f t="shared" si="1"/>
        <v>41.453759901244723</v>
      </c>
      <c r="K14" s="27">
        <f t="shared" si="2"/>
        <v>41.747459499724613</v>
      </c>
      <c r="L14" s="18"/>
    </row>
    <row r="15" spans="1:15">
      <c r="A15" s="16"/>
      <c r="B15" s="12" t="s">
        <v>5</v>
      </c>
      <c r="C15" s="29">
        <v>275.58999999999997</v>
      </c>
      <c r="D15" s="29">
        <v>348.30866666666662</v>
      </c>
      <c r="E15" s="29">
        <v>503.2906666666666</v>
      </c>
      <c r="F15" s="29">
        <v>397.67</v>
      </c>
      <c r="G15" s="109">
        <v>622.73300000000006</v>
      </c>
      <c r="H15" s="50">
        <f t="shared" si="0"/>
        <v>56.595418311665455</v>
      </c>
      <c r="I15" s="36">
        <f t="shared" ref="I15:I38" si="3">IF(OR(OR(G15=0,F15=0),F15=""),"",(F15/E15-1)*100)</f>
        <v>-20.986017357762766</v>
      </c>
      <c r="J15" s="50">
        <f t="shared" si="1"/>
        <v>21.963631019736361</v>
      </c>
      <c r="K15" s="36">
        <f t="shared" si="2"/>
        <v>17.169235578214852</v>
      </c>
      <c r="L15" s="18"/>
      <c r="N15" s="23" t="s">
        <v>5</v>
      </c>
      <c r="O15" s="34">
        <f>J15</f>
        <v>21.963631019736361</v>
      </c>
    </row>
    <row r="16" spans="1:15">
      <c r="A16" s="16"/>
      <c r="B16" s="11" t="s">
        <v>25</v>
      </c>
      <c r="C16" s="55">
        <v>152.07499999999999</v>
      </c>
      <c r="D16" s="55">
        <v>149.18266666666668</v>
      </c>
      <c r="E16" s="55">
        <v>175.14066666666668</v>
      </c>
      <c r="F16" s="55">
        <v>216.09333333333333</v>
      </c>
      <c r="G16" s="56">
        <v>247.36399999999995</v>
      </c>
      <c r="H16" s="28">
        <f t="shared" si="0"/>
        <v>14.470907632504449</v>
      </c>
      <c r="I16" s="27">
        <f t="shared" si="3"/>
        <v>23.382728549622954</v>
      </c>
      <c r="J16" s="28">
        <f t="shared" si="1"/>
        <v>8.7244639734301277</v>
      </c>
      <c r="K16" s="27">
        <f t="shared" si="2"/>
        <v>9.3297390974468986</v>
      </c>
      <c r="L16" s="18"/>
      <c r="N16" s="23" t="s">
        <v>40</v>
      </c>
      <c r="O16" s="34">
        <f>100-O15</f>
        <v>78.036368980263632</v>
      </c>
    </row>
    <row r="17" spans="1:12">
      <c r="A17" s="16"/>
      <c r="B17" s="11" t="s">
        <v>26</v>
      </c>
      <c r="C17" s="25">
        <v>157.60233333333335</v>
      </c>
      <c r="D17" s="25">
        <v>153.45066666666665</v>
      </c>
      <c r="E17" s="25">
        <v>121.82666666666667</v>
      </c>
      <c r="F17" s="25">
        <v>212.68700000000001</v>
      </c>
      <c r="G17" s="26">
        <v>185.41533333333334</v>
      </c>
      <c r="H17" s="28">
        <f t="shared" si="0"/>
        <v>-12.822441741463598</v>
      </c>
      <c r="I17" s="27">
        <f t="shared" si="3"/>
        <v>74.581646054503679</v>
      </c>
      <c r="J17" s="28">
        <f t="shared" si="1"/>
        <v>6.5395506047290848</v>
      </c>
      <c r="K17" s="27">
        <f t="shared" si="2"/>
        <v>9.1826720834455262</v>
      </c>
      <c r="L17" s="18"/>
    </row>
    <row r="18" spans="1:12">
      <c r="A18" s="16"/>
      <c r="B18" s="11" t="s">
        <v>21</v>
      </c>
      <c r="C18" s="25">
        <v>38.570999999999998</v>
      </c>
      <c r="D18" s="25">
        <v>28.686000000000003</v>
      </c>
      <c r="E18" s="25">
        <v>34.640666666666668</v>
      </c>
      <c r="F18" s="25">
        <v>56.509666666666668</v>
      </c>
      <c r="G18" s="26">
        <v>79.153333333333322</v>
      </c>
      <c r="H18" s="28">
        <f t="shared" si="0"/>
        <v>40.070430427832385</v>
      </c>
      <c r="I18" s="27">
        <f t="shared" si="3"/>
        <v>63.131002097727126</v>
      </c>
      <c r="J18" s="28">
        <f t="shared" si="1"/>
        <v>2.7917174893823384</v>
      </c>
      <c r="K18" s="27">
        <f t="shared" si="2"/>
        <v>2.4397811739542719</v>
      </c>
      <c r="L18" s="18"/>
    </row>
    <row r="19" spans="1:12">
      <c r="A19" s="16"/>
      <c r="B19" s="11" t="s">
        <v>27</v>
      </c>
      <c r="C19" s="25">
        <v>87.685000000000002</v>
      </c>
      <c r="D19" s="25">
        <v>55.025333333333329</v>
      </c>
      <c r="E19" s="25">
        <v>39.647666666666666</v>
      </c>
      <c r="F19" s="25">
        <v>55.886333333333333</v>
      </c>
      <c r="G19" s="26">
        <v>76.526333333333341</v>
      </c>
      <c r="H19" s="28">
        <f t="shared" si="0"/>
        <v>36.932106239450334</v>
      </c>
      <c r="I19" s="27">
        <f t="shared" si="3"/>
        <v>40.95743339246529</v>
      </c>
      <c r="J19" s="28">
        <f t="shared" si="1"/>
        <v>2.6990638823166346</v>
      </c>
      <c r="K19" s="27">
        <f t="shared" si="2"/>
        <v>2.4128690185395962</v>
      </c>
      <c r="L19" s="18"/>
    </row>
    <row r="20" spans="1:12">
      <c r="A20" s="16"/>
      <c r="B20" s="11" t="s">
        <v>6</v>
      </c>
      <c r="C20" s="25">
        <v>41.399333333333331</v>
      </c>
      <c r="D20" s="25">
        <v>36.610999999999997</v>
      </c>
      <c r="E20" s="25">
        <v>32.437666666666665</v>
      </c>
      <c r="F20" s="25">
        <v>65.650666666666666</v>
      </c>
      <c r="G20" s="26">
        <v>51.461333333333336</v>
      </c>
      <c r="H20" s="28">
        <f t="shared" si="0"/>
        <v>-21.613388033632553</v>
      </c>
      <c r="I20" s="27">
        <f t="shared" si="3"/>
        <v>102.39022535529685</v>
      </c>
      <c r="J20" s="28">
        <f t="shared" si="1"/>
        <v>1.8150278483989011</v>
      </c>
      <c r="K20" s="27">
        <f t="shared" si="2"/>
        <v>2.8344400177706572</v>
      </c>
      <c r="L20" s="18"/>
    </row>
    <row r="21" spans="1:12">
      <c r="A21" s="16"/>
      <c r="B21" s="11" t="s">
        <v>22</v>
      </c>
      <c r="C21" s="25">
        <v>30.058666666666667</v>
      </c>
      <c r="D21" s="25">
        <v>40.37233333333333</v>
      </c>
      <c r="E21" s="25">
        <v>31.823333333333334</v>
      </c>
      <c r="F21" s="25">
        <v>37.097666666666669</v>
      </c>
      <c r="G21" s="26">
        <v>49.990333333333332</v>
      </c>
      <c r="H21" s="28">
        <f t="shared" si="0"/>
        <v>34.753308833439654</v>
      </c>
      <c r="I21" s="27">
        <f t="shared" si="3"/>
        <v>16.573792814496713</v>
      </c>
      <c r="J21" s="28">
        <f t="shared" si="1"/>
        <v>1.7631460608109102</v>
      </c>
      <c r="K21" s="27">
        <f t="shared" si="2"/>
        <v>1.6016762099280526</v>
      </c>
      <c r="L21" s="18"/>
    </row>
    <row r="22" spans="1:12">
      <c r="A22" s="16"/>
      <c r="B22" s="11" t="s">
        <v>24</v>
      </c>
      <c r="C22" s="25">
        <v>26.289666666666665</v>
      </c>
      <c r="D22" s="25">
        <v>19.931333333333331</v>
      </c>
      <c r="E22" s="25">
        <v>28.66333333333333</v>
      </c>
      <c r="F22" s="25">
        <v>29.446666666666669</v>
      </c>
      <c r="G22" s="26">
        <v>38.919000000000004</v>
      </c>
      <c r="H22" s="28">
        <f t="shared" si="0"/>
        <v>32.167760923703881</v>
      </c>
      <c r="I22" s="27">
        <f t="shared" si="3"/>
        <v>2.7328759158041782</v>
      </c>
      <c r="J22" s="28">
        <f t="shared" si="1"/>
        <v>1.3726630123297134</v>
      </c>
      <c r="K22" s="27">
        <f t="shared" si="2"/>
        <v>1.2713474916216128</v>
      </c>
      <c r="L22" s="18"/>
    </row>
    <row r="23" spans="1:12">
      <c r="A23" s="16"/>
      <c r="B23" s="11" t="s">
        <v>8</v>
      </c>
      <c r="C23" s="25">
        <v>48.262666666666668</v>
      </c>
      <c r="D23" s="25">
        <v>46.226666666666667</v>
      </c>
      <c r="E23" s="25">
        <v>46.172666666666665</v>
      </c>
      <c r="F23" s="25">
        <v>43.350999999999999</v>
      </c>
      <c r="G23" s="26">
        <v>38.676666666666669</v>
      </c>
      <c r="H23" s="28">
        <f t="shared" si="0"/>
        <v>-10.782527123557307</v>
      </c>
      <c r="I23" s="27">
        <f t="shared" si="3"/>
        <v>-6.1111191325315062</v>
      </c>
      <c r="J23" s="28">
        <f t="shared" si="1"/>
        <v>1.3641159786618073</v>
      </c>
      <c r="K23" s="27">
        <f t="shared" si="2"/>
        <v>1.8716612556923882</v>
      </c>
      <c r="L23" s="18"/>
    </row>
    <row r="24" spans="1:12">
      <c r="A24" s="16"/>
      <c r="B24" s="11" t="s">
        <v>11</v>
      </c>
      <c r="C24" s="25">
        <v>21.06</v>
      </c>
      <c r="D24" s="25">
        <v>20.364666666666665</v>
      </c>
      <c r="E24" s="25">
        <v>23.494333333333334</v>
      </c>
      <c r="F24" s="25">
        <v>32.870333333333335</v>
      </c>
      <c r="G24" s="26">
        <v>36.165666666666674</v>
      </c>
      <c r="H24" s="28">
        <f t="shared" si="0"/>
        <v>10.025250732676906</v>
      </c>
      <c r="I24" s="27">
        <f t="shared" si="3"/>
        <v>39.907495424428596</v>
      </c>
      <c r="J24" s="28">
        <f t="shared" si="1"/>
        <v>1.2755536614398875</v>
      </c>
      <c r="K24" s="27">
        <f t="shared" si="2"/>
        <v>1.4191628650248909</v>
      </c>
      <c r="L24" s="18"/>
    </row>
    <row r="25" spans="1:12">
      <c r="A25" s="16"/>
      <c r="B25" s="11" t="s">
        <v>9</v>
      </c>
      <c r="C25" s="25">
        <v>20.458333333333332</v>
      </c>
      <c r="D25" s="25">
        <v>22.071000000000002</v>
      </c>
      <c r="E25" s="25">
        <v>20.501333333333331</v>
      </c>
      <c r="F25" s="25">
        <v>19.850999999999999</v>
      </c>
      <c r="G25" s="26">
        <v>32.335666666666668</v>
      </c>
      <c r="H25" s="28">
        <f t="shared" si="0"/>
        <v>62.891877823115564</v>
      </c>
      <c r="I25" s="27">
        <f t="shared" si="3"/>
        <v>-3.1721514047866717</v>
      </c>
      <c r="J25" s="28">
        <f t="shared" si="1"/>
        <v>1.1404705571149354</v>
      </c>
      <c r="K25" s="27">
        <f t="shared" si="2"/>
        <v>0.85705860503217002</v>
      </c>
      <c r="L25" s="18"/>
    </row>
    <row r="26" spans="1:12">
      <c r="A26" s="16"/>
      <c r="B26" s="11" t="s">
        <v>20</v>
      </c>
      <c r="C26" s="25">
        <v>20.793666666666667</v>
      </c>
      <c r="D26" s="25">
        <v>19.102666666666664</v>
      </c>
      <c r="E26" s="25">
        <v>24.117000000000001</v>
      </c>
      <c r="F26" s="25">
        <v>28.37166666666667</v>
      </c>
      <c r="G26" s="26">
        <v>26.430333333333333</v>
      </c>
      <c r="H26" s="28">
        <f t="shared" si="0"/>
        <v>-6.8425071961463964</v>
      </c>
      <c r="I26" s="27">
        <f t="shared" si="3"/>
        <v>17.641774128899399</v>
      </c>
      <c r="J26" s="28">
        <f t="shared" si="1"/>
        <v>0.93219098564227676</v>
      </c>
      <c r="K26" s="27">
        <f t="shared" si="2"/>
        <v>1.2249348171765178</v>
      </c>
      <c r="L26" s="18"/>
    </row>
    <row r="27" spans="1:12">
      <c r="A27" s="16"/>
      <c r="B27" s="11" t="s">
        <v>10</v>
      </c>
      <c r="C27" s="25"/>
      <c r="D27" s="25">
        <v>20.312666666666669</v>
      </c>
      <c r="E27" s="25">
        <v>21.038333333333334</v>
      </c>
      <c r="F27" s="25">
        <v>23.651</v>
      </c>
      <c r="G27" s="26">
        <v>25.727333333333334</v>
      </c>
      <c r="H27" s="28">
        <f t="shared" si="0"/>
        <v>8.7790509210322387</v>
      </c>
      <c r="I27" s="27">
        <f t="shared" si="3"/>
        <v>12.418600966489745</v>
      </c>
      <c r="J27" s="28">
        <f t="shared" si="1"/>
        <v>0.90739635839934174</v>
      </c>
      <c r="K27" s="27">
        <f t="shared" si="2"/>
        <v>1.0211220123729712</v>
      </c>
      <c r="L27" s="18"/>
    </row>
    <row r="28" spans="1:12">
      <c r="A28" s="16"/>
      <c r="B28" s="11" t="s">
        <v>23</v>
      </c>
      <c r="C28" s="25">
        <v>22.950999999999997</v>
      </c>
      <c r="D28" s="25">
        <v>18.895333333333333</v>
      </c>
      <c r="E28" s="25">
        <v>17.243333333333336</v>
      </c>
      <c r="F28" s="25">
        <v>21.765000000000001</v>
      </c>
      <c r="G28" s="26">
        <v>24.398</v>
      </c>
      <c r="H28" s="28">
        <f t="shared" si="0"/>
        <v>12.097404089133935</v>
      </c>
      <c r="I28" s="27">
        <f t="shared" si="3"/>
        <v>26.222694761260378</v>
      </c>
      <c r="J28" s="28">
        <f t="shared" si="1"/>
        <v>0.86051111731597285</v>
      </c>
      <c r="K28" s="27">
        <f t="shared" si="2"/>
        <v>0.93969475283487891</v>
      </c>
      <c r="L28" s="18"/>
    </row>
    <row r="29" spans="1:12">
      <c r="A29" s="16"/>
      <c r="B29" s="11" t="s">
        <v>19</v>
      </c>
      <c r="C29" s="25"/>
      <c r="D29" s="25">
        <v>12.738999999999999</v>
      </c>
      <c r="E29" s="25">
        <v>13.268333333333333</v>
      </c>
      <c r="F29" s="25">
        <v>15.963666666666667</v>
      </c>
      <c r="G29" s="26">
        <v>24.114999999999998</v>
      </c>
      <c r="H29" s="28">
        <f t="shared" si="0"/>
        <v>51.061786139358119</v>
      </c>
      <c r="I29" s="27">
        <f t="shared" si="3"/>
        <v>20.314030900640635</v>
      </c>
      <c r="J29" s="28">
        <f t="shared" si="1"/>
        <v>0.85052978088674003</v>
      </c>
      <c r="K29" s="27">
        <f t="shared" si="2"/>
        <v>0.6892246176279222</v>
      </c>
      <c r="L29" s="18"/>
    </row>
    <row r="30" spans="1:12">
      <c r="A30" s="16"/>
      <c r="B30" s="11" t="s">
        <v>12</v>
      </c>
      <c r="C30" s="25"/>
      <c r="D30" s="25">
        <v>19.541333333333334</v>
      </c>
      <c r="E30" s="25">
        <v>19.894000000000002</v>
      </c>
      <c r="F30" s="25">
        <v>19.274999999999999</v>
      </c>
      <c r="G30" s="26">
        <v>20.948333333333334</v>
      </c>
      <c r="H30" s="28">
        <f t="shared" si="0"/>
        <v>8.6813661910938311</v>
      </c>
      <c r="I30" s="27">
        <f t="shared" si="3"/>
        <v>-3.1114909017794457</v>
      </c>
      <c r="J30" s="28">
        <f t="shared" si="1"/>
        <v>0.73884227078342912</v>
      </c>
      <c r="K30" s="27">
        <f t="shared" si="2"/>
        <v>0.83219004644577488</v>
      </c>
      <c r="L30" s="18"/>
    </row>
    <row r="31" spans="1:12">
      <c r="A31" s="16"/>
      <c r="B31" s="11" t="s">
        <v>17</v>
      </c>
      <c r="C31" s="25"/>
      <c r="D31" s="25">
        <v>21.84866666666667</v>
      </c>
      <c r="E31" s="25">
        <v>28.778333333333332</v>
      </c>
      <c r="F31" s="25">
        <v>27.308666666666667</v>
      </c>
      <c r="G31" s="26">
        <v>18.494333333333334</v>
      </c>
      <c r="H31" s="28">
        <f t="shared" si="0"/>
        <v>-32.276688719087957</v>
      </c>
      <c r="I31" s="27">
        <f t="shared" si="3"/>
        <v>-5.1068512190884263</v>
      </c>
      <c r="J31" s="28">
        <f t="shared" si="1"/>
        <v>0.65229032874336867</v>
      </c>
      <c r="K31" s="27">
        <f t="shared" si="2"/>
        <v>1.1790402377019724</v>
      </c>
      <c r="L31" s="18"/>
    </row>
    <row r="32" spans="1:12">
      <c r="A32" s="16"/>
      <c r="B32" s="11" t="s">
        <v>4</v>
      </c>
      <c r="C32" s="25"/>
      <c r="D32" s="25">
        <v>12.094333333333333</v>
      </c>
      <c r="E32" s="25">
        <v>10.412999999999998</v>
      </c>
      <c r="F32" s="25">
        <v>16.257666666666669</v>
      </c>
      <c r="G32" s="26">
        <v>15.616999999999999</v>
      </c>
      <c r="H32" s="28">
        <f t="shared" si="0"/>
        <v>-3.9407048982018966</v>
      </c>
      <c r="I32" s="27">
        <f t="shared" si="3"/>
        <v>56.128557252152802</v>
      </c>
      <c r="J32" s="28">
        <f t="shared" si="1"/>
        <v>0.55080753008949701</v>
      </c>
      <c r="K32" s="27">
        <f t="shared" si="2"/>
        <v>0.70191794440639488</v>
      </c>
      <c r="L32" s="18"/>
    </row>
    <row r="33" spans="1:14">
      <c r="A33" s="16"/>
      <c r="B33" s="11" t="s">
        <v>16</v>
      </c>
      <c r="C33" s="25"/>
      <c r="D33" s="25">
        <v>11.892666666666665</v>
      </c>
      <c r="E33" s="25">
        <v>10.665333333333335</v>
      </c>
      <c r="F33" s="25">
        <v>8.1626666666666665</v>
      </c>
      <c r="G33" s="26">
        <v>14.302666666666667</v>
      </c>
      <c r="H33" s="28">
        <f t="shared" si="0"/>
        <v>75.220516171185906</v>
      </c>
      <c r="I33" s="27">
        <f t="shared" si="3"/>
        <v>-23.4654331791474</v>
      </c>
      <c r="J33" s="28">
        <f t="shared" si="1"/>
        <v>0.50445133510661744</v>
      </c>
      <c r="K33" s="27">
        <f t="shared" si="2"/>
        <v>0.35241971218960888</v>
      </c>
      <c r="L33" s="18"/>
    </row>
    <row r="34" spans="1:14">
      <c r="A34" s="16"/>
      <c r="B34" s="11" t="s">
        <v>14</v>
      </c>
      <c r="C34" s="25"/>
      <c r="D34" s="25">
        <v>8.0103333333333335</v>
      </c>
      <c r="E34" s="25">
        <v>9.5966666666666658</v>
      </c>
      <c r="F34" s="25">
        <v>12.361666666666665</v>
      </c>
      <c r="G34" s="26">
        <v>13.243666666666664</v>
      </c>
      <c r="H34" s="28">
        <f t="shared" si="0"/>
        <v>7.1349602265066814</v>
      </c>
      <c r="I34" s="27">
        <f t="shared" si="3"/>
        <v>28.812087530392482</v>
      </c>
      <c r="J34" s="28">
        <f t="shared" si="1"/>
        <v>0.46710068041206809</v>
      </c>
      <c r="K34" s="27">
        <f t="shared" si="2"/>
        <v>0.53370977730119429</v>
      </c>
      <c r="L34" s="18"/>
    </row>
    <row r="35" spans="1:14">
      <c r="A35" s="16"/>
      <c r="B35" s="11" t="s">
        <v>18</v>
      </c>
      <c r="C35" s="25"/>
      <c r="D35" s="25">
        <v>7.0973333333333342</v>
      </c>
      <c r="E35" s="25">
        <v>7.0216666666666656</v>
      </c>
      <c r="F35" s="25">
        <v>3.0130000000000003</v>
      </c>
      <c r="G35" s="26">
        <v>10.945</v>
      </c>
      <c r="H35" s="28">
        <f t="shared" si="0"/>
        <v>263.25921008961166</v>
      </c>
      <c r="I35" s="27">
        <f t="shared" si="3"/>
        <v>-57.089959648706376</v>
      </c>
      <c r="J35" s="28">
        <f t="shared" si="1"/>
        <v>0.3860273046570753</v>
      </c>
      <c r="K35" s="27">
        <f t="shared" si="2"/>
        <v>0.13008501218890375</v>
      </c>
      <c r="L35" s="18"/>
    </row>
    <row r="36" spans="1:14">
      <c r="A36" s="16"/>
      <c r="B36" s="11" t="s">
        <v>7</v>
      </c>
      <c r="C36" s="25"/>
      <c r="D36" s="25">
        <v>5.2973333333333334</v>
      </c>
      <c r="E36" s="25">
        <v>2.4260000000000002</v>
      </c>
      <c r="F36" s="25">
        <v>2.5876666666666668</v>
      </c>
      <c r="G36" s="26">
        <v>4.0333333333333341</v>
      </c>
      <c r="H36" s="28">
        <f t="shared" si="0"/>
        <v>55.867576967667155</v>
      </c>
      <c r="I36" s="27">
        <f t="shared" si="3"/>
        <v>6.6639186589722454</v>
      </c>
      <c r="J36" s="28">
        <f t="shared" si="1"/>
        <v>0.14225461813158555</v>
      </c>
      <c r="K36" s="27">
        <f t="shared" si="2"/>
        <v>0.11172142378830179</v>
      </c>
      <c r="L36" s="18"/>
    </row>
    <row r="37" spans="1:14">
      <c r="A37" s="16"/>
      <c r="B37" s="11" t="s">
        <v>13</v>
      </c>
      <c r="C37" s="25"/>
      <c r="D37" s="25">
        <v>1.5616666666666665</v>
      </c>
      <c r="E37" s="25">
        <v>1.1646666666666667</v>
      </c>
      <c r="F37" s="25">
        <v>2.1313333333333335</v>
      </c>
      <c r="G37" s="26">
        <v>2.0453333333333332</v>
      </c>
      <c r="H37" s="28">
        <f t="shared" si="0"/>
        <v>-4.0350328432905975</v>
      </c>
      <c r="I37" s="27">
        <f t="shared" si="3"/>
        <v>82.999427590154554</v>
      </c>
      <c r="J37" s="28">
        <f t="shared" si="1"/>
        <v>7.2138374946727993E-2</v>
      </c>
      <c r="K37" s="27">
        <f t="shared" si="2"/>
        <v>9.2019423380445914E-2</v>
      </c>
      <c r="L37" s="18"/>
    </row>
    <row r="38" spans="1:14">
      <c r="A38" s="16"/>
      <c r="B38" s="11" t="s">
        <v>15</v>
      </c>
      <c r="C38" s="25"/>
      <c r="D38" s="25">
        <v>1.5106666666666666</v>
      </c>
      <c r="E38" s="25">
        <v>0.65966666666666673</v>
      </c>
      <c r="F38" s="25">
        <v>1.2696666666666667</v>
      </c>
      <c r="G38" s="26">
        <v>0.91566666666666663</v>
      </c>
      <c r="H38" s="28">
        <f t="shared" si="0"/>
        <v>-27.88133368338147</v>
      </c>
      <c r="I38" s="27">
        <f t="shared" si="3"/>
        <v>92.470944921677599</v>
      </c>
      <c r="J38" s="28">
        <f t="shared" si="1"/>
        <v>3.2295325289873174E-2</v>
      </c>
      <c r="K38" s="27">
        <f t="shared" si="2"/>
        <v>5.4817326189571233E-2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104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840.08166666666659</v>
      </c>
      <c r="D13" s="26">
        <v>617.35733333333326</v>
      </c>
      <c r="E13" s="26">
        <v>606.61433333333332</v>
      </c>
      <c r="F13" s="26">
        <v>835.6823333333333</v>
      </c>
      <c r="G13" s="26">
        <v>1055.2486666666666</v>
      </c>
      <c r="H13" s="28">
        <f t="shared" ref="H13:H39" si="0">IF(OR(OR(G13=0,F13=0),G13=""),"",(G13/F13-1)*100)</f>
        <v>26.273899133123546</v>
      </c>
      <c r="I13" s="27">
        <f>IF(OR(OR(G13=0,F13=0),F13=""),"",(F13/E13-1)*100)</f>
        <v>37.761719005430685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31</v>
      </c>
      <c r="C14" s="25">
        <f>C13-SUM(C15:C39)</f>
        <v>465.78133333333318</v>
      </c>
      <c r="D14" s="25">
        <f t="shared" ref="D14:G14" si="3">D13-SUM(D15:D39)</f>
        <v>265.8143333333332</v>
      </c>
      <c r="E14" s="25">
        <f t="shared" si="3"/>
        <v>237.24599999999992</v>
      </c>
      <c r="F14" s="25">
        <f t="shared" si="3"/>
        <v>389.5066666666666</v>
      </c>
      <c r="G14" s="26">
        <f t="shared" si="3"/>
        <v>409.27499999999998</v>
      </c>
      <c r="H14" s="28">
        <f t="shared" si="0"/>
        <v>5.0752233594632656</v>
      </c>
      <c r="I14" s="27">
        <f>IF(OR(OR(G14=0,F14=0),F14=""),"",(F14/E14-1)*100)</f>
        <v>64.17839148675499</v>
      </c>
      <c r="J14" s="28">
        <f t="shared" si="1"/>
        <v>38.784697193015482</v>
      </c>
      <c r="K14" s="27">
        <f t="shared" si="2"/>
        <v>46.609417374305302</v>
      </c>
      <c r="L14" s="18"/>
    </row>
    <row r="15" spans="1:15">
      <c r="A15" s="16"/>
      <c r="B15" s="12" t="s">
        <v>5</v>
      </c>
      <c r="C15" s="29">
        <v>125.59833333333334</v>
      </c>
      <c r="D15" s="29">
        <v>104.56066666666668</v>
      </c>
      <c r="E15" s="29">
        <v>139.77700000000002</v>
      </c>
      <c r="F15" s="29">
        <v>132.71833333333333</v>
      </c>
      <c r="G15" s="109">
        <v>273.33300000000003</v>
      </c>
      <c r="H15" s="50">
        <f t="shared" si="0"/>
        <v>105.94969295877235</v>
      </c>
      <c r="I15" s="36">
        <f t="shared" ref="I15:I39" si="4">IF(OR(OR(G15=0,F15=0),F15=""),"",(F15/E15-1)*100)</f>
        <v>-5.049948608617072</v>
      </c>
      <c r="J15" s="50">
        <f t="shared" si="1"/>
        <v>25.902235997455264</v>
      </c>
      <c r="K15" s="36">
        <f t="shared" si="2"/>
        <v>15.881433415488422</v>
      </c>
      <c r="L15" s="18"/>
      <c r="N15" s="23" t="s">
        <v>5</v>
      </c>
      <c r="O15" s="34">
        <f>J15</f>
        <v>25.902235997455264</v>
      </c>
    </row>
    <row r="16" spans="1:15">
      <c r="A16" s="16"/>
      <c r="B16" s="11" t="s">
        <v>25</v>
      </c>
      <c r="C16" s="55">
        <v>60.354333333333329</v>
      </c>
      <c r="D16" s="55">
        <v>50.740333333333332</v>
      </c>
      <c r="E16" s="55">
        <v>67.846666666666664</v>
      </c>
      <c r="F16" s="55">
        <v>91.314999999999998</v>
      </c>
      <c r="G16" s="56">
        <v>116.28466666666667</v>
      </c>
      <c r="H16" s="28">
        <f t="shared" si="0"/>
        <v>27.344539962401203</v>
      </c>
      <c r="I16" s="27">
        <f t="shared" si="4"/>
        <v>34.590252530215196</v>
      </c>
      <c r="J16" s="28">
        <f t="shared" si="1"/>
        <v>11.019645922319732</v>
      </c>
      <c r="K16" s="27">
        <f t="shared" si="2"/>
        <v>10.926998975288457</v>
      </c>
      <c r="L16" s="18"/>
      <c r="N16" s="23" t="s">
        <v>40</v>
      </c>
      <c r="O16" s="34">
        <f>100-O15</f>
        <v>74.097764002544736</v>
      </c>
    </row>
    <row r="17" spans="1:12">
      <c r="A17" s="16"/>
      <c r="B17" s="11" t="s">
        <v>26</v>
      </c>
      <c r="C17" s="25">
        <v>71.102333333333334</v>
      </c>
      <c r="D17" s="25">
        <v>60.342999999999996</v>
      </c>
      <c r="E17" s="25">
        <v>52.035333333333334</v>
      </c>
      <c r="F17" s="25">
        <v>82.278333333333322</v>
      </c>
      <c r="G17" s="26">
        <v>67.427333333333337</v>
      </c>
      <c r="H17" s="28">
        <f t="shared" si="0"/>
        <v>-18.04970931999107</v>
      </c>
      <c r="I17" s="27">
        <f t="shared" si="4"/>
        <v>58.120123505822939</v>
      </c>
      <c r="J17" s="28">
        <f t="shared" si="1"/>
        <v>6.3897103557897577</v>
      </c>
      <c r="K17" s="27">
        <f t="shared" si="2"/>
        <v>9.8456470899827551</v>
      </c>
      <c r="L17" s="18"/>
    </row>
    <row r="18" spans="1:12">
      <c r="A18" s="16"/>
      <c r="B18" s="11" t="s">
        <v>22</v>
      </c>
      <c r="C18" s="25">
        <v>11.538333333333332</v>
      </c>
      <c r="D18" s="25">
        <v>17.114000000000001</v>
      </c>
      <c r="E18" s="25">
        <v>8.8756666666666675</v>
      </c>
      <c r="F18" s="25">
        <v>11.763333333333334</v>
      </c>
      <c r="G18" s="26">
        <v>26.293000000000003</v>
      </c>
      <c r="H18" s="28">
        <f t="shared" si="0"/>
        <v>123.51657693397567</v>
      </c>
      <c r="I18" s="27">
        <f t="shared" si="4"/>
        <v>32.534645284861227</v>
      </c>
      <c r="J18" s="28">
        <f t="shared" si="1"/>
        <v>2.4916402010774084</v>
      </c>
      <c r="K18" s="27">
        <f t="shared" si="2"/>
        <v>1.4076321664492131</v>
      </c>
      <c r="L18" s="18"/>
    </row>
    <row r="19" spans="1:12">
      <c r="A19" s="16"/>
      <c r="B19" s="11" t="s">
        <v>21</v>
      </c>
      <c r="C19" s="25">
        <v>12.310333333333332</v>
      </c>
      <c r="D19" s="25">
        <v>8.2889999999999997</v>
      </c>
      <c r="E19" s="25">
        <v>9.6696666666666662</v>
      </c>
      <c r="F19" s="25">
        <v>15.879</v>
      </c>
      <c r="G19" s="26">
        <v>24.786000000000001</v>
      </c>
      <c r="H19" s="28">
        <f t="shared" si="0"/>
        <v>56.092952956735331</v>
      </c>
      <c r="I19" s="27">
        <f t="shared" si="4"/>
        <v>64.214554103898806</v>
      </c>
      <c r="J19" s="28">
        <f t="shared" si="1"/>
        <v>2.3488302599134614</v>
      </c>
      <c r="K19" s="27">
        <f t="shared" si="2"/>
        <v>1.9001239306642437</v>
      </c>
      <c r="L19" s="18"/>
    </row>
    <row r="20" spans="1:12">
      <c r="A20" s="16"/>
      <c r="B20" s="11" t="s">
        <v>27</v>
      </c>
      <c r="C20" s="25">
        <v>24.685666666666666</v>
      </c>
      <c r="D20" s="25">
        <v>10.712333333333333</v>
      </c>
      <c r="E20" s="25">
        <v>9.0476666666666663</v>
      </c>
      <c r="F20" s="25">
        <v>12.416333333333334</v>
      </c>
      <c r="G20" s="26">
        <v>22.390666666666664</v>
      </c>
      <c r="H20" s="28">
        <f t="shared" si="0"/>
        <v>80.332357915648728</v>
      </c>
      <c r="I20" s="27">
        <f t="shared" si="4"/>
        <v>37.232435618759908</v>
      </c>
      <c r="J20" s="28">
        <f t="shared" si="1"/>
        <v>2.1218379490963581</v>
      </c>
      <c r="K20" s="27">
        <f t="shared" si="2"/>
        <v>1.485771906150942</v>
      </c>
      <c r="L20" s="18"/>
    </row>
    <row r="21" spans="1:12">
      <c r="A21" s="16"/>
      <c r="B21" s="11" t="s">
        <v>8</v>
      </c>
      <c r="C21" s="25">
        <v>15.012999999999998</v>
      </c>
      <c r="D21" s="25">
        <v>15.492333333333333</v>
      </c>
      <c r="E21" s="25">
        <v>14.964666666666666</v>
      </c>
      <c r="F21" s="25">
        <v>19.732333333333333</v>
      </c>
      <c r="G21" s="26">
        <v>15.231666666666664</v>
      </c>
      <c r="H21" s="28">
        <f t="shared" si="0"/>
        <v>-22.808588273054387</v>
      </c>
      <c r="I21" s="27">
        <f t="shared" si="4"/>
        <v>31.859491246046233</v>
      </c>
      <c r="J21" s="28">
        <f t="shared" si="1"/>
        <v>1.4434196552724063</v>
      </c>
      <c r="K21" s="27">
        <f t="shared" si="2"/>
        <v>2.3612241812778141</v>
      </c>
      <c r="L21" s="18"/>
    </row>
    <row r="22" spans="1:12">
      <c r="A22" s="16"/>
      <c r="B22" s="11" t="s">
        <v>24</v>
      </c>
      <c r="C22" s="25">
        <v>10.937333333333333</v>
      </c>
      <c r="D22" s="25">
        <v>5.7073333333333336</v>
      </c>
      <c r="E22" s="25">
        <v>8.5116666666666667</v>
      </c>
      <c r="F22" s="25">
        <v>9.0693333333333328</v>
      </c>
      <c r="G22" s="26">
        <v>14.600999999999999</v>
      </c>
      <c r="H22" s="28">
        <f t="shared" si="0"/>
        <v>60.993090267568363</v>
      </c>
      <c r="I22" s="27">
        <f t="shared" si="4"/>
        <v>6.5517916585079217</v>
      </c>
      <c r="J22" s="28">
        <f t="shared" si="1"/>
        <v>1.383654911038346</v>
      </c>
      <c r="K22" s="27">
        <f t="shared" si="2"/>
        <v>1.0852608666690333</v>
      </c>
      <c r="L22" s="18"/>
    </row>
    <row r="23" spans="1:12">
      <c r="A23" s="16"/>
      <c r="B23" s="11" t="s">
        <v>11</v>
      </c>
      <c r="C23" s="25">
        <v>9.3049999999999997</v>
      </c>
      <c r="D23" s="25">
        <v>6.7073333333333336</v>
      </c>
      <c r="E23" s="25">
        <v>8.9213333333333349</v>
      </c>
      <c r="F23" s="25">
        <v>10.710666666666668</v>
      </c>
      <c r="G23" s="26">
        <v>13.615333333333332</v>
      </c>
      <c r="H23" s="28">
        <f t="shared" si="0"/>
        <v>27.11938254699362</v>
      </c>
      <c r="I23" s="27">
        <f t="shared" si="4"/>
        <v>20.05679270662084</v>
      </c>
      <c r="J23" s="28">
        <f t="shared" si="1"/>
        <v>1.2902488070742251</v>
      </c>
      <c r="K23" s="27">
        <f t="shared" si="2"/>
        <v>1.2816672363940527</v>
      </c>
      <c r="L23" s="18"/>
    </row>
    <row r="24" spans="1:12">
      <c r="A24" s="16"/>
      <c r="B24" s="11" t="s">
        <v>10</v>
      </c>
      <c r="C24" s="25"/>
      <c r="D24" s="25">
        <v>8.8070000000000004</v>
      </c>
      <c r="E24" s="25">
        <v>7.2376666666666667</v>
      </c>
      <c r="F24" s="25">
        <v>7.0763333333333334</v>
      </c>
      <c r="G24" s="26">
        <v>10.786999999999999</v>
      </c>
      <c r="H24" s="28">
        <f t="shared" si="0"/>
        <v>52.43770314192848</v>
      </c>
      <c r="I24" s="27">
        <f t="shared" si="4"/>
        <v>-2.229079353382768</v>
      </c>
      <c r="J24" s="28">
        <f t="shared" si="1"/>
        <v>1.0222235138258091</v>
      </c>
      <c r="K24" s="27">
        <f t="shared" si="2"/>
        <v>0.84677311594078608</v>
      </c>
      <c r="L24" s="18"/>
    </row>
    <row r="25" spans="1:12">
      <c r="A25" s="16"/>
      <c r="B25" s="11" t="s">
        <v>23</v>
      </c>
      <c r="C25" s="25">
        <v>8.1989999999999998</v>
      </c>
      <c r="D25" s="25">
        <v>7.3140000000000001</v>
      </c>
      <c r="E25" s="25">
        <v>6.833333333333333</v>
      </c>
      <c r="F25" s="25">
        <v>8.3640000000000008</v>
      </c>
      <c r="G25" s="26">
        <v>9.8800000000000008</v>
      </c>
      <c r="H25" s="28">
        <f t="shared" si="0"/>
        <v>18.125298900047817</v>
      </c>
      <c r="I25" s="27">
        <f t="shared" si="4"/>
        <v>22.40000000000002</v>
      </c>
      <c r="J25" s="28">
        <f t="shared" si="1"/>
        <v>0.93627220882534479</v>
      </c>
      <c r="K25" s="27">
        <f t="shared" si="2"/>
        <v>1.0008587792729855</v>
      </c>
      <c r="L25" s="18"/>
    </row>
    <row r="26" spans="1:12">
      <c r="A26" s="16"/>
      <c r="B26" s="11" t="s">
        <v>4</v>
      </c>
      <c r="C26" s="25"/>
      <c r="D26" s="25">
        <v>4.726</v>
      </c>
      <c r="E26" s="25">
        <v>5.2706666666666671</v>
      </c>
      <c r="F26" s="25">
        <v>8.01</v>
      </c>
      <c r="G26" s="26">
        <v>7.3706666666666676</v>
      </c>
      <c r="H26" s="28">
        <f t="shared" si="0"/>
        <v>-7.981689554723248</v>
      </c>
      <c r="I26" s="27">
        <f t="shared" si="4"/>
        <v>51.973184922843394</v>
      </c>
      <c r="J26" s="28">
        <f t="shared" si="1"/>
        <v>0.69847675713718038</v>
      </c>
      <c r="K26" s="27">
        <f t="shared" si="2"/>
        <v>0.95849818531523345</v>
      </c>
      <c r="L26" s="18"/>
    </row>
    <row r="27" spans="1:12">
      <c r="A27" s="16"/>
      <c r="B27" s="11" t="s">
        <v>9</v>
      </c>
      <c r="C27" s="25">
        <v>7.34</v>
      </c>
      <c r="D27" s="25">
        <v>6.730999999999999</v>
      </c>
      <c r="E27" s="25">
        <v>4.2610000000000001</v>
      </c>
      <c r="F27" s="25">
        <v>3.2866666666666666</v>
      </c>
      <c r="G27" s="26">
        <v>6.5036666666666667</v>
      </c>
      <c r="H27" s="28">
        <f t="shared" si="0"/>
        <v>97.880324543610556</v>
      </c>
      <c r="I27" s="27">
        <f t="shared" si="4"/>
        <v>-22.866306813737005</v>
      </c>
      <c r="J27" s="28">
        <f t="shared" si="1"/>
        <v>0.61631602788094819</v>
      </c>
      <c r="K27" s="27">
        <f t="shared" si="2"/>
        <v>0.39329139022922188</v>
      </c>
      <c r="L27" s="18"/>
    </row>
    <row r="28" spans="1:12">
      <c r="A28" s="16"/>
      <c r="B28" s="11" t="s">
        <v>20</v>
      </c>
      <c r="C28" s="25">
        <v>6.8166666666666673</v>
      </c>
      <c r="D28" s="25">
        <v>6.8186666666666662</v>
      </c>
      <c r="E28" s="25">
        <v>4.5066666666666668</v>
      </c>
      <c r="F28" s="25">
        <v>8.26</v>
      </c>
      <c r="G28" s="26">
        <v>6.4920000000000009</v>
      </c>
      <c r="H28" s="28">
        <f t="shared" si="0"/>
        <v>-21.404358353510887</v>
      </c>
      <c r="I28" s="27">
        <f t="shared" si="4"/>
        <v>83.284023668639051</v>
      </c>
      <c r="J28" s="28">
        <f t="shared" si="1"/>
        <v>0.61521044328888053</v>
      </c>
      <c r="K28" s="27">
        <f t="shared" si="2"/>
        <v>0.98841385901421075</v>
      </c>
      <c r="L28" s="18"/>
    </row>
    <row r="29" spans="1:12">
      <c r="A29" s="16"/>
      <c r="B29" s="11" t="s">
        <v>6</v>
      </c>
      <c r="C29" s="25">
        <v>11.1</v>
      </c>
      <c r="D29" s="25">
        <v>9.2686666666666664</v>
      </c>
      <c r="E29" s="25">
        <v>5.6626666666666665</v>
      </c>
      <c r="F29" s="25">
        <v>5.0390000000000006</v>
      </c>
      <c r="G29" s="26">
        <v>5.9063333333333334</v>
      </c>
      <c r="H29" s="28">
        <f t="shared" si="0"/>
        <v>17.212409869683132</v>
      </c>
      <c r="I29" s="27">
        <f t="shared" si="4"/>
        <v>-11.01365669884623</v>
      </c>
      <c r="J29" s="28">
        <f t="shared" si="1"/>
        <v>0.55971009676708117</v>
      </c>
      <c r="K29" s="27">
        <f t="shared" si="2"/>
        <v>0.602980319076587</v>
      </c>
      <c r="L29" s="18"/>
    </row>
    <row r="30" spans="1:12">
      <c r="A30" s="16"/>
      <c r="B30" s="11" t="s">
        <v>19</v>
      </c>
      <c r="C30" s="25"/>
      <c r="D30" s="25">
        <v>3.0960000000000001</v>
      </c>
      <c r="E30" s="25">
        <v>0.64133333333333331</v>
      </c>
      <c r="F30" s="25">
        <v>1.9263333333333332</v>
      </c>
      <c r="G30" s="26">
        <v>5.63</v>
      </c>
      <c r="H30" s="28">
        <f t="shared" si="0"/>
        <v>192.26509776777991</v>
      </c>
      <c r="I30" s="27">
        <f t="shared" si="4"/>
        <v>200.36382536382536</v>
      </c>
      <c r="J30" s="28">
        <f t="shared" si="1"/>
        <v>0.53352353600067726</v>
      </c>
      <c r="K30" s="27">
        <f t="shared" si="2"/>
        <v>0.23051023774185325</v>
      </c>
      <c r="L30" s="18"/>
    </row>
    <row r="31" spans="1:12">
      <c r="A31" s="16"/>
      <c r="B31" s="11" t="s">
        <v>12</v>
      </c>
      <c r="C31" s="25"/>
      <c r="D31" s="25">
        <v>6.7783333333333333</v>
      </c>
      <c r="E31" s="25">
        <v>3.8496666666666663</v>
      </c>
      <c r="F31" s="25">
        <v>6.8373333333333335</v>
      </c>
      <c r="G31" s="26">
        <v>5.2869999999999999</v>
      </c>
      <c r="H31" s="28">
        <f t="shared" si="0"/>
        <v>-22.674531981279255</v>
      </c>
      <c r="I31" s="27">
        <f t="shared" si="4"/>
        <v>77.608450948134063</v>
      </c>
      <c r="J31" s="28">
        <f t="shared" si="1"/>
        <v>0.50101934899388645</v>
      </c>
      <c r="K31" s="27">
        <f t="shared" si="2"/>
        <v>0.81817373188456388</v>
      </c>
      <c r="L31" s="18"/>
    </row>
    <row r="32" spans="1:12">
      <c r="A32" s="16"/>
      <c r="B32" s="11" t="s">
        <v>17</v>
      </c>
      <c r="C32" s="25"/>
      <c r="D32" s="25">
        <v>6.6353333333333326</v>
      </c>
      <c r="E32" s="25">
        <v>4.048</v>
      </c>
      <c r="F32" s="25">
        <v>4.7953333333333328</v>
      </c>
      <c r="G32" s="26">
        <v>4.0710000000000006</v>
      </c>
      <c r="H32" s="28">
        <f t="shared" si="0"/>
        <v>-15.104963158626417</v>
      </c>
      <c r="I32" s="27">
        <f t="shared" si="4"/>
        <v>18.461791831357033</v>
      </c>
      <c r="J32" s="28">
        <f t="shared" si="1"/>
        <v>0.38578584636922869</v>
      </c>
      <c r="K32" s="27">
        <f t="shared" si="2"/>
        <v>0.57382250911131694</v>
      </c>
      <c r="L32" s="18"/>
    </row>
    <row r="33" spans="1:15">
      <c r="A33" s="16"/>
      <c r="B33" s="11" t="s">
        <v>16</v>
      </c>
      <c r="C33" s="25"/>
      <c r="D33" s="25">
        <v>3.5446666666666666</v>
      </c>
      <c r="E33" s="25">
        <v>2.0276666666666667</v>
      </c>
      <c r="F33" s="25">
        <v>1.4556666666666667</v>
      </c>
      <c r="G33" s="26">
        <v>3.0903333333333332</v>
      </c>
      <c r="H33" s="28">
        <f t="shared" si="0"/>
        <v>112.2967712388367</v>
      </c>
      <c r="I33" s="27">
        <f t="shared" si="4"/>
        <v>-28.20976491862568</v>
      </c>
      <c r="J33" s="28">
        <f t="shared" si="1"/>
        <v>0.2928535643731367</v>
      </c>
      <c r="K33" s="27">
        <f t="shared" si="2"/>
        <v>0.17418899605791197</v>
      </c>
      <c r="L33" s="18"/>
    </row>
    <row r="34" spans="1:15">
      <c r="A34" s="16"/>
      <c r="B34" s="11" t="s">
        <v>14</v>
      </c>
      <c r="C34" s="25"/>
      <c r="D34" s="25">
        <v>2.5553333333333335</v>
      </c>
      <c r="E34" s="25">
        <v>2.6646666666666667</v>
      </c>
      <c r="F34" s="25">
        <v>3.3003333333333331</v>
      </c>
      <c r="G34" s="26">
        <v>2.9826666666666668</v>
      </c>
      <c r="H34" s="28">
        <f t="shared" si="0"/>
        <v>-9.6252903747096159</v>
      </c>
      <c r="I34" s="27">
        <f t="shared" si="4"/>
        <v>23.855391543657724</v>
      </c>
      <c r="J34" s="28">
        <f t="shared" si="1"/>
        <v>0.28265059799491177</v>
      </c>
      <c r="K34" s="27">
        <f t="shared" si="2"/>
        <v>0.39492678039143259</v>
      </c>
      <c r="L34" s="18"/>
    </row>
    <row r="35" spans="1:15">
      <c r="A35" s="16"/>
      <c r="B35" s="11" t="s">
        <v>18</v>
      </c>
      <c r="C35" s="25"/>
      <c r="D35" s="25">
        <v>2.5626666666666669</v>
      </c>
      <c r="E35" s="25">
        <v>1.7246666666666666</v>
      </c>
      <c r="F35" s="25">
        <v>0.68766666666666654</v>
      </c>
      <c r="G35" s="26">
        <v>2.65</v>
      </c>
      <c r="H35" s="28">
        <f t="shared" si="0"/>
        <v>285.36112457586046</v>
      </c>
      <c r="I35" s="27">
        <f t="shared" si="4"/>
        <v>-60.127560881329735</v>
      </c>
      <c r="J35" s="28">
        <f t="shared" si="1"/>
        <v>0.25112564305538093</v>
      </c>
      <c r="K35" s="27">
        <f t="shared" si="2"/>
        <v>8.228804645465361E-2</v>
      </c>
      <c r="L35" s="18"/>
    </row>
    <row r="36" spans="1:15">
      <c r="A36" s="16"/>
      <c r="B36" s="11" t="s">
        <v>7</v>
      </c>
      <c r="C36" s="25"/>
      <c r="D36" s="25">
        <v>2.2126666666666668</v>
      </c>
      <c r="E36" s="25">
        <v>0.58633333333333326</v>
      </c>
      <c r="F36" s="25">
        <v>0.57533333333333336</v>
      </c>
      <c r="G36" s="26">
        <v>0.66</v>
      </c>
      <c r="H36" s="28">
        <f t="shared" si="0"/>
        <v>14.716106604866752</v>
      </c>
      <c r="I36" s="27">
        <f t="shared" si="4"/>
        <v>-1.8760659465605234</v>
      </c>
      <c r="J36" s="28">
        <f t="shared" si="1"/>
        <v>6.2544499779830731E-2</v>
      </c>
      <c r="K36" s="27">
        <f t="shared" si="2"/>
        <v>6.8845937072579813E-2</v>
      </c>
      <c r="L36" s="18"/>
    </row>
    <row r="37" spans="1:15">
      <c r="A37" s="16"/>
      <c r="B37" s="11" t="s">
        <v>13</v>
      </c>
      <c r="C37" s="25"/>
      <c r="D37" s="25">
        <v>0.36199999999999993</v>
      </c>
      <c r="E37" s="25">
        <v>0.28466666666666668</v>
      </c>
      <c r="F37" s="25">
        <v>0.35633333333333334</v>
      </c>
      <c r="G37" s="26">
        <v>0.42533333333333334</v>
      </c>
      <c r="H37" s="28">
        <f t="shared" si="0"/>
        <v>19.363891487371387</v>
      </c>
      <c r="I37" s="27">
        <f t="shared" si="4"/>
        <v>25.17564402810304</v>
      </c>
      <c r="J37" s="28">
        <f t="shared" si="1"/>
        <v>4.0306455413668688E-2</v>
      </c>
      <c r="K37" s="27">
        <f t="shared" si="2"/>
        <v>4.2639806912275681E-2</v>
      </c>
      <c r="L37" s="18"/>
    </row>
    <row r="38" spans="1:15">
      <c r="A38" s="16"/>
      <c r="B38" s="11" t="s">
        <v>15</v>
      </c>
      <c r="C38" s="163"/>
      <c r="D38" s="163">
        <v>0.46433333333333326</v>
      </c>
      <c r="E38" s="163">
        <v>0.11966666666666666</v>
      </c>
      <c r="F38" s="163">
        <v>0.32266666666666671</v>
      </c>
      <c r="G38" s="164">
        <v>0.27500000000000002</v>
      </c>
      <c r="H38" s="165">
        <f t="shared" si="0"/>
        <v>-14.772727272727282</v>
      </c>
      <c r="I38" s="166">
        <f t="shared" si="4"/>
        <v>169.6378830083566</v>
      </c>
      <c r="J38" s="165">
        <f t="shared" si="1"/>
        <v>2.606020824159614E-2</v>
      </c>
      <c r="K38" s="166">
        <f t="shared" si="2"/>
        <v>3.8611162854146737E-2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868.19333333333327</v>
      </c>
      <c r="D13" s="26">
        <v>1025.9813333333334</v>
      </c>
      <c r="E13" s="26">
        <v>1080.1166666666668</v>
      </c>
      <c r="F13" s="26">
        <v>1212.4753333333335</v>
      </c>
      <c r="G13" s="26">
        <v>1559.3990000000001</v>
      </c>
      <c r="H13" s="28">
        <f t="shared" ref="H13:H38" si="0">IF(OR(OR(G13=0,F13=0),G13=""),"",(G13/F13-1)*100)</f>
        <v>28.612843257842215</v>
      </c>
      <c r="I13" s="27">
        <f>IF(OR(OR(G13=0,F13=0),F13=""),"",(F13/E13-1)*100)</f>
        <v>12.254108352492787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442.23399999999992</v>
      </c>
      <c r="D14" s="25">
        <f>D13-SUM(D15:D38)</f>
        <v>364.1926666666667</v>
      </c>
      <c r="E14" s="25">
        <f>E13-SUM(E15:E38)</f>
        <v>341.88533333333316</v>
      </c>
      <c r="F14" s="25">
        <f>F13-SUM(F15:F38)</f>
        <v>435.53633333333335</v>
      </c>
      <c r="G14" s="26">
        <f>G13-SUM(G15:G38)</f>
        <v>596.40300000000025</v>
      </c>
      <c r="H14" s="28">
        <f t="shared" si="0"/>
        <v>36.935303522323856</v>
      </c>
      <c r="I14" s="27">
        <f>IF(OR(OR(G14=0,F14=0),F14=""),"",(F14/E14-1)*100)</f>
        <v>27.392517569243545</v>
      </c>
      <c r="J14" s="28">
        <f t="shared" si="1"/>
        <v>38.245695937986376</v>
      </c>
      <c r="K14" s="27">
        <f t="shared" si="2"/>
        <v>35.921253105905102</v>
      </c>
      <c r="L14" s="18"/>
    </row>
    <row r="15" spans="1:15">
      <c r="A15" s="16"/>
      <c r="B15" s="12" t="s">
        <v>5</v>
      </c>
      <c r="C15" s="29">
        <v>150.23333333333332</v>
      </c>
      <c r="D15" s="29">
        <v>268.22900000000004</v>
      </c>
      <c r="E15" s="29">
        <v>362.87</v>
      </c>
      <c r="F15" s="29">
        <v>259.79599999999999</v>
      </c>
      <c r="G15" s="109">
        <v>392.39733333333334</v>
      </c>
      <c r="H15" s="50">
        <f t="shared" si="0"/>
        <v>51.040560029151074</v>
      </c>
      <c r="I15" s="36">
        <f t="shared" ref="I15:I38" si="3">IF(OR(OR(G15=0,F15=0),F15=""),"",(F15/E15-1)*100)</f>
        <v>-28.405213988480725</v>
      </c>
      <c r="J15" s="50">
        <f t="shared" si="1"/>
        <v>25.16336956310305</v>
      </c>
      <c r="K15" s="36">
        <f t="shared" si="2"/>
        <v>21.426910128206039</v>
      </c>
      <c r="L15" s="18"/>
      <c r="N15" s="23" t="s">
        <v>5</v>
      </c>
      <c r="O15" s="34">
        <f>J15</f>
        <v>25.16336956310305</v>
      </c>
    </row>
    <row r="16" spans="1:15">
      <c r="A16" s="16"/>
      <c r="B16" s="11" t="s">
        <v>25</v>
      </c>
      <c r="C16" s="55">
        <v>56.836999999999996</v>
      </c>
      <c r="D16" s="55">
        <v>73.75033333333333</v>
      </c>
      <c r="E16" s="55">
        <v>79.797666666666657</v>
      </c>
      <c r="F16" s="55">
        <v>118.479</v>
      </c>
      <c r="G16" s="56">
        <v>146.45099999999999</v>
      </c>
      <c r="H16" s="28">
        <f t="shared" si="0"/>
        <v>23.609247208366035</v>
      </c>
      <c r="I16" s="27">
        <f t="shared" si="3"/>
        <v>48.474266164841936</v>
      </c>
      <c r="J16" s="28">
        <f t="shared" si="1"/>
        <v>9.391502752021772</v>
      </c>
      <c r="K16" s="27">
        <f t="shared" si="2"/>
        <v>9.7716627087396404</v>
      </c>
      <c r="L16" s="18"/>
      <c r="N16" s="23" t="s">
        <v>40</v>
      </c>
      <c r="O16" s="34">
        <f>100-O15</f>
        <v>74.836630436896954</v>
      </c>
    </row>
    <row r="17" spans="1:12">
      <c r="A17" s="16"/>
      <c r="B17" s="11" t="s">
        <v>26</v>
      </c>
      <c r="C17" s="25">
        <v>71.379666666666665</v>
      </c>
      <c r="D17" s="25">
        <v>76.789333333333332</v>
      </c>
      <c r="E17" s="25">
        <v>70.599666666666664</v>
      </c>
      <c r="F17" s="25">
        <v>131.06266666666667</v>
      </c>
      <c r="G17" s="26">
        <v>101.53433333333334</v>
      </c>
      <c r="H17" s="28">
        <f t="shared" si="0"/>
        <v>-22.52993478946458</v>
      </c>
      <c r="I17" s="27">
        <f t="shared" si="3"/>
        <v>85.642047412877304</v>
      </c>
      <c r="J17" s="28">
        <f t="shared" si="1"/>
        <v>6.5111195616601867</v>
      </c>
      <c r="K17" s="27">
        <f t="shared" si="2"/>
        <v>10.809512001068887</v>
      </c>
      <c r="L17" s="18"/>
    </row>
    <row r="18" spans="1:12">
      <c r="A18" s="16"/>
      <c r="B18" s="11" t="s">
        <v>21</v>
      </c>
      <c r="C18" s="25">
        <v>10.045666666666667</v>
      </c>
      <c r="D18" s="25">
        <v>16.230333333333334</v>
      </c>
      <c r="E18" s="25">
        <v>29.172666666666668</v>
      </c>
      <c r="F18" s="25">
        <v>33.24666666666667</v>
      </c>
      <c r="G18" s="26">
        <v>51.93933333333333</v>
      </c>
      <c r="H18" s="28">
        <f t="shared" si="0"/>
        <v>56.224182875476217</v>
      </c>
      <c r="I18" s="27">
        <f t="shared" si="3"/>
        <v>13.965127173838532</v>
      </c>
      <c r="J18" s="28">
        <f t="shared" si="1"/>
        <v>3.3307276286141856</v>
      </c>
      <c r="K18" s="27">
        <f t="shared" si="2"/>
        <v>2.7420489104108232</v>
      </c>
      <c r="L18" s="18"/>
    </row>
    <row r="19" spans="1:12">
      <c r="A19" s="16"/>
      <c r="B19" s="11" t="s">
        <v>22</v>
      </c>
      <c r="C19" s="25">
        <v>9.8713333333333342</v>
      </c>
      <c r="D19" s="25">
        <v>20.206333333333333</v>
      </c>
      <c r="E19" s="25">
        <v>17.452666666666669</v>
      </c>
      <c r="F19" s="25">
        <v>18.219666666666665</v>
      </c>
      <c r="G19" s="26">
        <v>31.963333333333335</v>
      </c>
      <c r="H19" s="28">
        <f t="shared" si="0"/>
        <v>75.433140013538519</v>
      </c>
      <c r="I19" s="27">
        <f t="shared" si="3"/>
        <v>4.3947438786813509</v>
      </c>
      <c r="J19" s="28">
        <f t="shared" si="1"/>
        <v>2.0497212921986825</v>
      </c>
      <c r="K19" s="27">
        <f t="shared" si="2"/>
        <v>1.5026834910180986</v>
      </c>
      <c r="L19" s="18"/>
    </row>
    <row r="20" spans="1:12">
      <c r="A20" s="16"/>
      <c r="B20" s="11" t="s">
        <v>27</v>
      </c>
      <c r="C20" s="25">
        <v>38.589333333333336</v>
      </c>
      <c r="D20" s="25">
        <v>26.265666666666664</v>
      </c>
      <c r="E20" s="25">
        <v>15.876333333333333</v>
      </c>
      <c r="F20" s="25">
        <v>33.341999999999999</v>
      </c>
      <c r="G20" s="26">
        <v>31.464333333333332</v>
      </c>
      <c r="H20" s="28">
        <f t="shared" si="0"/>
        <v>-5.6315358006918226</v>
      </c>
      <c r="I20" s="27">
        <f t="shared" si="3"/>
        <v>110.01070776207773</v>
      </c>
      <c r="J20" s="28">
        <f t="shared" si="1"/>
        <v>2.0177217846961124</v>
      </c>
      <c r="K20" s="27">
        <f t="shared" si="2"/>
        <v>2.7499116133221673</v>
      </c>
      <c r="L20" s="18"/>
    </row>
    <row r="21" spans="1:12">
      <c r="A21" s="16"/>
      <c r="B21" s="11" t="s">
        <v>19</v>
      </c>
      <c r="C21" s="25"/>
      <c r="D21" s="25">
        <v>9.0323333333333338</v>
      </c>
      <c r="E21" s="25">
        <v>11.097333333333333</v>
      </c>
      <c r="F21" s="25">
        <v>13.642000000000001</v>
      </c>
      <c r="G21" s="26">
        <v>21.172999999999998</v>
      </c>
      <c r="H21" s="28">
        <f t="shared" si="0"/>
        <v>55.204515466940293</v>
      </c>
      <c r="I21" s="27">
        <f t="shared" si="3"/>
        <v>22.930433737834921</v>
      </c>
      <c r="J21" s="28">
        <f t="shared" si="1"/>
        <v>1.3577666780599447</v>
      </c>
      <c r="K21" s="27">
        <f t="shared" si="2"/>
        <v>1.1251362914324579</v>
      </c>
      <c r="L21" s="18"/>
    </row>
    <row r="22" spans="1:12">
      <c r="A22" s="16"/>
      <c r="B22" s="11" t="s">
        <v>8</v>
      </c>
      <c r="C22" s="25">
        <v>17.780666666666665</v>
      </c>
      <c r="D22" s="25">
        <v>28.335666666666668</v>
      </c>
      <c r="E22" s="25">
        <v>23.459666666666664</v>
      </c>
      <c r="F22" s="25">
        <v>27.961000000000002</v>
      </c>
      <c r="G22" s="26">
        <v>20.648333333333337</v>
      </c>
      <c r="H22" s="28">
        <f t="shared" si="0"/>
        <v>-26.153094190718019</v>
      </c>
      <c r="I22" s="27">
        <f t="shared" si="3"/>
        <v>19.187541738302638</v>
      </c>
      <c r="J22" s="28">
        <f t="shared" si="1"/>
        <v>1.3241212373057401</v>
      </c>
      <c r="K22" s="27">
        <f t="shared" si="2"/>
        <v>2.3061087703227501</v>
      </c>
      <c r="L22" s="18"/>
    </row>
    <row r="23" spans="1:12">
      <c r="A23" s="16"/>
      <c r="B23" s="11" t="s">
        <v>6</v>
      </c>
      <c r="C23" s="25">
        <v>24.099</v>
      </c>
      <c r="D23" s="25">
        <v>26.407</v>
      </c>
      <c r="E23" s="25">
        <v>11.363333333333335</v>
      </c>
      <c r="F23" s="25">
        <v>13.453000000000001</v>
      </c>
      <c r="G23" s="26">
        <v>18.563666666666666</v>
      </c>
      <c r="H23" s="28">
        <f t="shared" si="0"/>
        <v>37.989048291583025</v>
      </c>
      <c r="I23" s="27">
        <f t="shared" si="3"/>
        <v>18.389557054854787</v>
      </c>
      <c r="J23" s="28">
        <f t="shared" si="1"/>
        <v>1.1904372560625385</v>
      </c>
      <c r="K23" s="27">
        <f t="shared" si="2"/>
        <v>1.1095483454508763</v>
      </c>
      <c r="L23" s="18"/>
    </row>
    <row r="24" spans="1:12">
      <c r="A24" s="16"/>
      <c r="B24" s="11" t="s">
        <v>10</v>
      </c>
      <c r="C24" s="25"/>
      <c r="D24" s="25">
        <v>12.594000000000001</v>
      </c>
      <c r="E24" s="25">
        <v>14.973333333333334</v>
      </c>
      <c r="F24" s="25">
        <v>17.419333333333338</v>
      </c>
      <c r="G24" s="26">
        <v>17.996666666666666</v>
      </c>
      <c r="H24" s="28">
        <f t="shared" si="0"/>
        <v>3.3143250794136492</v>
      </c>
      <c r="I24" s="27">
        <f t="shared" si="3"/>
        <v>16.335707925200381</v>
      </c>
      <c r="J24" s="28">
        <f t="shared" si="1"/>
        <v>1.1540770942309611</v>
      </c>
      <c r="K24" s="27">
        <f t="shared" si="2"/>
        <v>1.4366752753183158</v>
      </c>
      <c r="L24" s="18"/>
    </row>
    <row r="25" spans="1:12">
      <c r="A25" s="16"/>
      <c r="B25" s="11" t="s">
        <v>23</v>
      </c>
      <c r="C25" s="25">
        <v>10.180333333333335</v>
      </c>
      <c r="D25" s="25">
        <v>11.572333333333333</v>
      </c>
      <c r="E25" s="25">
        <v>10.071</v>
      </c>
      <c r="F25" s="25">
        <v>15.057666666666668</v>
      </c>
      <c r="G25" s="26">
        <v>16.575333333333333</v>
      </c>
      <c r="H25" s="28">
        <f t="shared" si="0"/>
        <v>10.079029508777349</v>
      </c>
      <c r="I25" s="27">
        <f t="shared" si="3"/>
        <v>49.515109389997704</v>
      </c>
      <c r="J25" s="28">
        <f t="shared" si="1"/>
        <v>1.0629308684520979</v>
      </c>
      <c r="K25" s="27">
        <f t="shared" si="2"/>
        <v>1.2418946804691009</v>
      </c>
      <c r="L25" s="18"/>
    </row>
    <row r="26" spans="1:12">
      <c r="A26" s="16"/>
      <c r="B26" s="11" t="s">
        <v>20</v>
      </c>
      <c r="C26" s="25">
        <v>9.5876666666666654</v>
      </c>
      <c r="D26" s="25">
        <v>11.228333333333333</v>
      </c>
      <c r="E26" s="25">
        <v>14.719333333333333</v>
      </c>
      <c r="F26" s="25">
        <v>19.920333333333332</v>
      </c>
      <c r="G26" s="26">
        <v>15.007333333333333</v>
      </c>
      <c r="H26" s="28">
        <f t="shared" si="0"/>
        <v>-24.663241913622592</v>
      </c>
      <c r="I26" s="27">
        <f t="shared" si="3"/>
        <v>35.33448072829384</v>
      </c>
      <c r="J26" s="28">
        <f t="shared" si="1"/>
        <v>0.96237930980674813</v>
      </c>
      <c r="K26" s="27">
        <f t="shared" si="2"/>
        <v>1.6429475128841102</v>
      </c>
      <c r="L26" s="18"/>
    </row>
    <row r="27" spans="1:12">
      <c r="A27" s="16"/>
      <c r="B27" s="11" t="s">
        <v>24</v>
      </c>
      <c r="C27" s="25">
        <v>7.6616666666666662</v>
      </c>
      <c r="D27" s="25">
        <v>9.6696666666666662</v>
      </c>
      <c r="E27" s="25">
        <v>10.034666666666666</v>
      </c>
      <c r="F27" s="25">
        <v>7.4733333333333336</v>
      </c>
      <c r="G27" s="26">
        <v>14.394333333333334</v>
      </c>
      <c r="H27" s="28">
        <f t="shared" si="0"/>
        <v>92.609277430865291</v>
      </c>
      <c r="I27" s="27">
        <f t="shared" si="3"/>
        <v>-25.524847196385856</v>
      </c>
      <c r="J27" s="28">
        <f t="shared" si="1"/>
        <v>0.92306929357613632</v>
      </c>
      <c r="K27" s="27">
        <f t="shared" si="2"/>
        <v>0.61636992752567332</v>
      </c>
      <c r="L27" s="18"/>
    </row>
    <row r="28" spans="1:12">
      <c r="A28" s="16"/>
      <c r="B28" s="11" t="s">
        <v>11</v>
      </c>
      <c r="C28" s="25">
        <v>10.193666666666667</v>
      </c>
      <c r="D28" s="25">
        <v>9.2036666666666669</v>
      </c>
      <c r="E28" s="25">
        <v>9.961666666666666</v>
      </c>
      <c r="F28" s="25">
        <v>13.045999999999999</v>
      </c>
      <c r="G28" s="26">
        <v>14.283000000000001</v>
      </c>
      <c r="H28" s="28">
        <f t="shared" si="0"/>
        <v>9.481833512187654</v>
      </c>
      <c r="I28" s="27">
        <f t="shared" si="3"/>
        <v>30.962021080809766</v>
      </c>
      <c r="J28" s="28">
        <f t="shared" si="1"/>
        <v>0.9159297909002122</v>
      </c>
      <c r="K28" s="27">
        <f t="shared" si="2"/>
        <v>1.0759806522524442</v>
      </c>
      <c r="L28" s="18"/>
    </row>
    <row r="29" spans="1:12">
      <c r="A29" s="16"/>
      <c r="B29" s="11" t="s">
        <v>12</v>
      </c>
      <c r="C29" s="25"/>
      <c r="D29" s="25">
        <v>10.063000000000001</v>
      </c>
      <c r="E29" s="25">
        <v>6.5023333333333335</v>
      </c>
      <c r="F29" s="25">
        <v>9.4079999999999995</v>
      </c>
      <c r="G29" s="26">
        <v>12.623666666666667</v>
      </c>
      <c r="H29" s="28">
        <f t="shared" si="0"/>
        <v>34.18013038548753</v>
      </c>
      <c r="I29" s="27">
        <f t="shared" si="3"/>
        <v>44.686522786691938</v>
      </c>
      <c r="J29" s="28">
        <f t="shared" si="1"/>
        <v>0.80952127496982285</v>
      </c>
      <c r="K29" s="27">
        <f t="shared" si="2"/>
        <v>0.77593331108316688</v>
      </c>
      <c r="L29" s="18"/>
    </row>
    <row r="30" spans="1:12">
      <c r="A30" s="16"/>
      <c r="B30" s="11" t="s">
        <v>4</v>
      </c>
      <c r="C30" s="25"/>
      <c r="D30" s="25">
        <v>7.0583333333333336</v>
      </c>
      <c r="E30" s="25">
        <v>5.9466666666666663</v>
      </c>
      <c r="F30" s="25">
        <v>9.0259999999999998</v>
      </c>
      <c r="G30" s="26">
        <v>11.671666666666667</v>
      </c>
      <c r="H30" s="28">
        <f t="shared" si="0"/>
        <v>29.311618287909003</v>
      </c>
      <c r="I30" s="27">
        <f t="shared" si="3"/>
        <v>51.782511210762337</v>
      </c>
      <c r="J30" s="28">
        <f t="shared" si="1"/>
        <v>0.74847211436371741</v>
      </c>
      <c r="K30" s="27">
        <f t="shared" si="2"/>
        <v>0.74442751550134612</v>
      </c>
      <c r="L30" s="18"/>
    </row>
    <row r="31" spans="1:12">
      <c r="A31" s="16"/>
      <c r="B31" s="11" t="s">
        <v>16</v>
      </c>
      <c r="C31" s="25"/>
      <c r="D31" s="25">
        <v>7.7246666666666668</v>
      </c>
      <c r="E31" s="25">
        <v>6.7093333333333334</v>
      </c>
      <c r="F31" s="25">
        <v>3.9939999999999998</v>
      </c>
      <c r="G31" s="26">
        <v>10.645666666666665</v>
      </c>
      <c r="H31" s="28">
        <f t="shared" si="0"/>
        <v>166.54147888499415</v>
      </c>
      <c r="I31" s="27">
        <f t="shared" si="3"/>
        <v>-40.470985691573937</v>
      </c>
      <c r="J31" s="28">
        <f t="shared" si="1"/>
        <v>0.68267753581133916</v>
      </c>
      <c r="K31" s="27">
        <f t="shared" si="2"/>
        <v>0.32940876322982232</v>
      </c>
      <c r="L31" s="18"/>
    </row>
    <row r="32" spans="1:12">
      <c r="A32" s="16"/>
      <c r="B32" s="11" t="s">
        <v>9</v>
      </c>
      <c r="C32" s="25">
        <v>9.5</v>
      </c>
      <c r="D32" s="25">
        <v>7.9433333333333325</v>
      </c>
      <c r="E32" s="25">
        <v>9.9769999999999985</v>
      </c>
      <c r="F32" s="25">
        <v>5.3539999999999992</v>
      </c>
      <c r="G32" s="26">
        <v>9.982666666666665</v>
      </c>
      <c r="H32" s="28">
        <f t="shared" si="0"/>
        <v>86.452496575768905</v>
      </c>
      <c r="I32" s="27">
        <f t="shared" si="3"/>
        <v>-46.336574120477096</v>
      </c>
      <c r="J32" s="28">
        <f t="shared" si="1"/>
        <v>0.64016115610351587</v>
      </c>
      <c r="K32" s="27">
        <f t="shared" si="2"/>
        <v>0.44157599357347738</v>
      </c>
      <c r="L32" s="18"/>
    </row>
    <row r="33" spans="1:14">
      <c r="A33" s="16"/>
      <c r="B33" s="11" t="s">
        <v>18</v>
      </c>
      <c r="C33" s="25"/>
      <c r="D33" s="25">
        <v>4.426333333333333</v>
      </c>
      <c r="E33" s="25">
        <v>5.7183333333333337</v>
      </c>
      <c r="F33" s="25">
        <v>2.6196666666666668</v>
      </c>
      <c r="G33" s="26">
        <v>7.5326666666666666</v>
      </c>
      <c r="H33" s="28">
        <f t="shared" si="0"/>
        <v>187.54294439496118</v>
      </c>
      <c r="I33" s="27">
        <f t="shared" si="3"/>
        <v>-54.18828329932964</v>
      </c>
      <c r="J33" s="28">
        <f t="shared" si="1"/>
        <v>0.48304934572015668</v>
      </c>
      <c r="K33" s="27">
        <f t="shared" si="2"/>
        <v>0.21605937825264349</v>
      </c>
      <c r="L33" s="18"/>
    </row>
    <row r="34" spans="1:14">
      <c r="A34" s="16"/>
      <c r="B34" s="11" t="s">
        <v>14</v>
      </c>
      <c r="C34" s="25"/>
      <c r="D34" s="25">
        <v>6.6386666666666665</v>
      </c>
      <c r="E34" s="25">
        <v>7.4213333333333331</v>
      </c>
      <c r="F34" s="25">
        <v>7.76</v>
      </c>
      <c r="G34" s="26">
        <v>7.5060000000000002</v>
      </c>
      <c r="H34" s="28">
        <f t="shared" si="0"/>
        <v>-3.2731958762886593</v>
      </c>
      <c r="I34" s="27">
        <f t="shared" si="3"/>
        <v>4.5634207689543738</v>
      </c>
      <c r="J34" s="28">
        <f t="shared" si="1"/>
        <v>0.48133928519897728</v>
      </c>
      <c r="K34" s="27">
        <f t="shared" si="2"/>
        <v>0.64001302019614958</v>
      </c>
      <c r="L34" s="18"/>
    </row>
    <row r="35" spans="1:14">
      <c r="A35" s="16"/>
      <c r="B35" s="11" t="s">
        <v>17</v>
      </c>
      <c r="C35" s="25"/>
      <c r="D35" s="25">
        <v>13.895666666666665</v>
      </c>
      <c r="E35" s="25">
        <v>11.194666666666668</v>
      </c>
      <c r="F35" s="25">
        <v>13.026000000000002</v>
      </c>
      <c r="G35" s="26">
        <v>5.67</v>
      </c>
      <c r="H35" s="28">
        <f t="shared" si="0"/>
        <v>-56.471672040534315</v>
      </c>
      <c r="I35" s="27">
        <f t="shared" si="3"/>
        <v>16.358980466888994</v>
      </c>
      <c r="J35" s="28">
        <f t="shared" si="1"/>
        <v>0.3636016183157742</v>
      </c>
      <c r="K35" s="27">
        <f t="shared" si="2"/>
        <v>1.0743311341591555</v>
      </c>
      <c r="L35" s="18"/>
    </row>
    <row r="36" spans="1:14">
      <c r="A36" s="16"/>
      <c r="B36" s="11" t="s">
        <v>13</v>
      </c>
      <c r="C36" s="25"/>
      <c r="D36" s="25">
        <v>1.0960000000000001</v>
      </c>
      <c r="E36" s="25">
        <v>1.0010000000000001</v>
      </c>
      <c r="F36" s="25">
        <v>1.7383333333333333</v>
      </c>
      <c r="G36" s="26">
        <v>1.5973333333333333</v>
      </c>
      <c r="H36" s="28">
        <f t="shared" si="0"/>
        <v>-8.1112176414189889</v>
      </c>
      <c r="I36" s="27">
        <f t="shared" si="3"/>
        <v>73.659673659673629</v>
      </c>
      <c r="J36" s="28">
        <f t="shared" si="1"/>
        <v>0.10243262521864725</v>
      </c>
      <c r="K36" s="27">
        <f t="shared" si="2"/>
        <v>0.14337061427503953</v>
      </c>
      <c r="L36" s="18"/>
    </row>
    <row r="37" spans="1:14">
      <c r="A37" s="16"/>
      <c r="B37" s="11" t="s">
        <v>15</v>
      </c>
      <c r="C37" s="25"/>
      <c r="D37" s="25">
        <v>0.7583333333333333</v>
      </c>
      <c r="E37" s="25">
        <v>0.48200000000000004</v>
      </c>
      <c r="F37" s="25">
        <v>0.63100000000000001</v>
      </c>
      <c r="G37" s="26">
        <v>0.7423333333333334</v>
      </c>
      <c r="H37" s="28">
        <f t="shared" si="0"/>
        <v>17.643951399894362</v>
      </c>
      <c r="I37" s="27">
        <f t="shared" si="3"/>
        <v>30.912863070539419</v>
      </c>
      <c r="J37" s="28">
        <f t="shared" si="1"/>
        <v>4.7603809758332109E-2</v>
      </c>
      <c r="K37" s="27">
        <f t="shared" si="2"/>
        <v>5.2042295843269373E-2</v>
      </c>
      <c r="L37" s="18"/>
    </row>
    <row r="38" spans="1:14">
      <c r="A38" s="16"/>
      <c r="B38" s="11" t="s">
        <v>7</v>
      </c>
      <c r="C38" s="25"/>
      <c r="D38" s="25">
        <v>2.6703333333333337</v>
      </c>
      <c r="E38" s="25">
        <v>1.8293333333333333</v>
      </c>
      <c r="F38" s="25">
        <v>1.2633333333333334</v>
      </c>
      <c r="G38" s="26">
        <v>0.63266666666666671</v>
      </c>
      <c r="H38" s="28">
        <f t="shared" si="0"/>
        <v>-49.920844327176781</v>
      </c>
      <c r="I38" s="27">
        <f t="shared" si="3"/>
        <v>-30.940233236151592</v>
      </c>
      <c r="J38" s="28">
        <f t="shared" si="1"/>
        <v>4.0571185864981742E-2</v>
      </c>
      <c r="K38" s="27">
        <f t="shared" si="2"/>
        <v>0.10419455955942469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106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1646.6469999999999</v>
      </c>
      <c r="D13" s="26">
        <v>1527.0546666666667</v>
      </c>
      <c r="E13" s="26">
        <v>1594.1476666666667</v>
      </c>
      <c r="F13" s="26">
        <v>1960.1603333333333</v>
      </c>
      <c r="G13" s="26">
        <v>2366.2636666666663</v>
      </c>
      <c r="H13" s="28">
        <f t="shared" ref="H13:H38" si="0">IF(OR(OR(G13=0,F13=0),G13=""),"",(G13/F13-1)*100)</f>
        <v>20.71786304555696</v>
      </c>
      <c r="I13" s="27">
        <f>IF(OR(OR(G13=0,F13=0),F13=""),"",(F13/E13-1)*100)</f>
        <v>22.959771815367148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865.4193333333335</v>
      </c>
      <c r="D14" s="25">
        <f>D13-SUM(D15:D38)</f>
        <v>604.89366666666672</v>
      </c>
      <c r="E14" s="25">
        <f>E13-SUM(E15:E38)</f>
        <v>551.94733333333329</v>
      </c>
      <c r="F14" s="25">
        <f>F13-SUM(F15:F38)</f>
        <v>820.52999999999975</v>
      </c>
      <c r="G14" s="26">
        <f>G13-SUM(G15:G38)</f>
        <v>1005.9123333333328</v>
      </c>
      <c r="H14" s="28">
        <f t="shared" si="0"/>
        <v>22.592998834086874</v>
      </c>
      <c r="I14" s="27">
        <f>IF(OR(OR(G14=0,F14=0),F14=""),"",(F14/E14-1)*100)</f>
        <v>48.660922962456524</v>
      </c>
      <c r="J14" s="28">
        <f t="shared" si="1"/>
        <v>42.51057680103554</v>
      </c>
      <c r="K14" s="27">
        <f t="shared" si="2"/>
        <v>41.860351219568592</v>
      </c>
      <c r="L14" s="18"/>
    </row>
    <row r="15" spans="1:15">
      <c r="A15" s="16"/>
      <c r="B15" s="12" t="s">
        <v>5</v>
      </c>
      <c r="C15" s="29">
        <v>211.94066666666666</v>
      </c>
      <c r="D15" s="29">
        <v>299.17366666666663</v>
      </c>
      <c r="E15" s="29">
        <v>428.14066666666668</v>
      </c>
      <c r="F15" s="29">
        <v>317.95866666666666</v>
      </c>
      <c r="G15" s="109">
        <v>495.35733333333332</v>
      </c>
      <c r="H15" s="50">
        <f t="shared" si="0"/>
        <v>55.792996154636441</v>
      </c>
      <c r="I15" s="36">
        <f t="shared" ref="I15:I38" si="3">IF(OR(OR(G15=0,F15=0),F15=""),"",(F15/E15-1)*100)</f>
        <v>-25.734999867644749</v>
      </c>
      <c r="J15" s="50">
        <f t="shared" si="1"/>
        <v>20.934156252804179</v>
      </c>
      <c r="K15" s="36">
        <f t="shared" si="2"/>
        <v>16.221054026022703</v>
      </c>
      <c r="L15" s="18"/>
      <c r="N15" s="23" t="s">
        <v>5</v>
      </c>
      <c r="O15" s="34">
        <f>J15</f>
        <v>20.934156252804179</v>
      </c>
    </row>
    <row r="16" spans="1:15">
      <c r="A16" s="16"/>
      <c r="B16" s="11" t="s">
        <v>25</v>
      </c>
      <c r="C16" s="55">
        <v>131.92266666666666</v>
      </c>
      <c r="D16" s="55">
        <v>122.30466666666666</v>
      </c>
      <c r="E16" s="55">
        <v>141.85566666666668</v>
      </c>
      <c r="F16" s="55">
        <v>178.91566666666668</v>
      </c>
      <c r="G16" s="56">
        <v>188.58633333333333</v>
      </c>
      <c r="H16" s="28">
        <f t="shared" si="0"/>
        <v>5.4051536384926102</v>
      </c>
      <c r="I16" s="27">
        <f t="shared" si="3"/>
        <v>26.125145981713803</v>
      </c>
      <c r="J16" s="28">
        <f t="shared" si="1"/>
        <v>7.9697937296646719</v>
      </c>
      <c r="K16" s="27">
        <f t="shared" si="2"/>
        <v>9.1276036773182341</v>
      </c>
      <c r="L16" s="18"/>
      <c r="N16" s="23" t="s">
        <v>40</v>
      </c>
      <c r="O16" s="34">
        <f>100-O15</f>
        <v>79.065843747195828</v>
      </c>
    </row>
    <row r="17" spans="1:12">
      <c r="A17" s="16"/>
      <c r="B17" s="11" t="s">
        <v>26</v>
      </c>
      <c r="C17" s="25">
        <v>127.46966666666667</v>
      </c>
      <c r="D17" s="25">
        <v>128.64066666666668</v>
      </c>
      <c r="E17" s="25">
        <v>99.043000000000006</v>
      </c>
      <c r="F17" s="25">
        <v>179.28399999999999</v>
      </c>
      <c r="G17" s="26">
        <v>151.34299999999999</v>
      </c>
      <c r="H17" s="28">
        <f t="shared" si="0"/>
        <v>-15.584770531670422</v>
      </c>
      <c r="I17" s="27">
        <f t="shared" si="3"/>
        <v>81.016326242137239</v>
      </c>
      <c r="J17" s="28">
        <f t="shared" si="1"/>
        <v>6.3958637463759684</v>
      </c>
      <c r="K17" s="27">
        <f t="shared" si="2"/>
        <v>9.1463946571717507</v>
      </c>
      <c r="L17" s="18"/>
    </row>
    <row r="18" spans="1:12">
      <c r="A18" s="16"/>
      <c r="B18" s="11" t="s">
        <v>21</v>
      </c>
      <c r="C18" s="25">
        <v>31.215666666666664</v>
      </c>
      <c r="D18" s="25">
        <v>23.653666666666666</v>
      </c>
      <c r="E18" s="25">
        <v>29.889333333333337</v>
      </c>
      <c r="F18" s="25">
        <v>49.898666666666664</v>
      </c>
      <c r="G18" s="26">
        <v>69.24466666666666</v>
      </c>
      <c r="H18" s="28">
        <f t="shared" si="0"/>
        <v>38.770575032064983</v>
      </c>
      <c r="I18" s="27">
        <f t="shared" si="3"/>
        <v>66.944729446402263</v>
      </c>
      <c r="J18" s="28">
        <f t="shared" si="1"/>
        <v>2.9263292862122583</v>
      </c>
      <c r="K18" s="27">
        <f t="shared" si="2"/>
        <v>2.545642099685383</v>
      </c>
      <c r="L18" s="18"/>
    </row>
    <row r="19" spans="1:12">
      <c r="A19" s="16"/>
      <c r="B19" s="11" t="s">
        <v>27</v>
      </c>
      <c r="C19" s="25">
        <v>79.468000000000004</v>
      </c>
      <c r="D19" s="25">
        <v>51.469333333333338</v>
      </c>
      <c r="E19" s="25">
        <v>34.58</v>
      </c>
      <c r="F19" s="25">
        <v>48.045666666666669</v>
      </c>
      <c r="G19" s="26">
        <v>68.132000000000005</v>
      </c>
      <c r="H19" s="28">
        <f t="shared" si="0"/>
        <v>41.806753297210285</v>
      </c>
      <c r="I19" s="27">
        <f t="shared" si="3"/>
        <v>38.940620782726064</v>
      </c>
      <c r="J19" s="28">
        <f t="shared" si="1"/>
        <v>2.8793071947040003</v>
      </c>
      <c r="K19" s="27">
        <f t="shared" si="2"/>
        <v>2.4511090164222966</v>
      </c>
      <c r="L19" s="18"/>
    </row>
    <row r="20" spans="1:12">
      <c r="A20" s="16"/>
      <c r="B20" s="11" t="s">
        <v>6</v>
      </c>
      <c r="C20" s="25">
        <v>37.572333333333333</v>
      </c>
      <c r="D20" s="25">
        <v>33.198</v>
      </c>
      <c r="E20" s="25">
        <v>29.297000000000001</v>
      </c>
      <c r="F20" s="25">
        <v>64.333333333333329</v>
      </c>
      <c r="G20" s="26">
        <v>48.145999999999994</v>
      </c>
      <c r="H20" s="28">
        <f t="shared" si="0"/>
        <v>-25.161658031088084</v>
      </c>
      <c r="I20" s="27">
        <f t="shared" si="3"/>
        <v>119.59017419303453</v>
      </c>
      <c r="J20" s="28">
        <f t="shared" si="1"/>
        <v>2.0346844976841831</v>
      </c>
      <c r="K20" s="27">
        <f t="shared" si="2"/>
        <v>3.2820444450037329</v>
      </c>
      <c r="L20" s="18"/>
    </row>
    <row r="21" spans="1:12">
      <c r="A21" s="16"/>
      <c r="B21" s="11" t="s">
        <v>22</v>
      </c>
      <c r="C21" s="25">
        <v>25.111333333333334</v>
      </c>
      <c r="D21" s="25">
        <v>31.645</v>
      </c>
      <c r="E21" s="25">
        <v>27.433000000000003</v>
      </c>
      <c r="F21" s="25">
        <v>30.223000000000003</v>
      </c>
      <c r="G21" s="26">
        <v>35.354999999999997</v>
      </c>
      <c r="H21" s="28">
        <f t="shared" si="0"/>
        <v>16.980445356185658</v>
      </c>
      <c r="I21" s="27">
        <f t="shared" si="3"/>
        <v>10.170232931141321</v>
      </c>
      <c r="J21" s="28">
        <f t="shared" si="1"/>
        <v>1.4941276620201949</v>
      </c>
      <c r="K21" s="27">
        <f t="shared" si="2"/>
        <v>1.5418636672748369</v>
      </c>
      <c r="L21" s="18"/>
    </row>
    <row r="22" spans="1:12">
      <c r="A22" s="16"/>
      <c r="B22" s="11" t="s">
        <v>8</v>
      </c>
      <c r="C22" s="25">
        <v>43.502666666666663</v>
      </c>
      <c r="D22" s="25">
        <v>41.5</v>
      </c>
      <c r="E22" s="25">
        <v>39.222999999999999</v>
      </c>
      <c r="F22" s="25">
        <v>37.67766666666666</v>
      </c>
      <c r="G22" s="26">
        <v>33.996333333333332</v>
      </c>
      <c r="H22" s="28">
        <f t="shared" si="0"/>
        <v>-9.7705979669653882</v>
      </c>
      <c r="I22" s="27">
        <f t="shared" si="3"/>
        <v>-3.9398652151373947</v>
      </c>
      <c r="J22" s="28">
        <f t="shared" si="1"/>
        <v>1.4367094340430648</v>
      </c>
      <c r="K22" s="27">
        <f t="shared" si="2"/>
        <v>1.9221726930160981</v>
      </c>
      <c r="L22" s="18"/>
    </row>
    <row r="23" spans="1:12">
      <c r="A23" s="16"/>
      <c r="B23" s="11" t="s">
        <v>24</v>
      </c>
      <c r="C23" s="25">
        <v>21.198</v>
      </c>
      <c r="D23" s="25">
        <v>17.519000000000002</v>
      </c>
      <c r="E23" s="25">
        <v>25.876333333333335</v>
      </c>
      <c r="F23" s="25">
        <v>26.302999999999997</v>
      </c>
      <c r="G23" s="26">
        <v>33.470999999999997</v>
      </c>
      <c r="H23" s="28">
        <f t="shared" si="0"/>
        <v>27.251644299129385</v>
      </c>
      <c r="I23" s="27">
        <f t="shared" si="3"/>
        <v>1.648868335287057</v>
      </c>
      <c r="J23" s="28">
        <f t="shared" si="1"/>
        <v>1.4145084705268829</v>
      </c>
      <c r="K23" s="27">
        <f t="shared" si="2"/>
        <v>1.3418800264808268</v>
      </c>
      <c r="L23" s="18"/>
    </row>
    <row r="24" spans="1:12">
      <c r="A24" s="16"/>
      <c r="B24" s="11" t="s">
        <v>9</v>
      </c>
      <c r="C24" s="25">
        <v>18.192333333333334</v>
      </c>
      <c r="D24" s="25">
        <v>19.953333333333333</v>
      </c>
      <c r="E24" s="25">
        <v>18.121333333333332</v>
      </c>
      <c r="F24" s="25">
        <v>19.062333333333331</v>
      </c>
      <c r="G24" s="26">
        <v>30.281666666666666</v>
      </c>
      <c r="H24" s="28">
        <f t="shared" si="0"/>
        <v>58.856033713955981</v>
      </c>
      <c r="I24" s="27">
        <f t="shared" si="3"/>
        <v>5.1927746302700362</v>
      </c>
      <c r="J24" s="28">
        <f t="shared" si="1"/>
        <v>1.2797249559819412</v>
      </c>
      <c r="K24" s="27">
        <f t="shared" si="2"/>
        <v>0.97248847500740143</v>
      </c>
      <c r="L24" s="18"/>
    </row>
    <row r="25" spans="1:12">
      <c r="A25" s="16"/>
      <c r="B25" s="11" t="s">
        <v>11</v>
      </c>
      <c r="C25" s="25">
        <v>16.041666666666668</v>
      </c>
      <c r="D25" s="25">
        <v>17.2</v>
      </c>
      <c r="E25" s="25">
        <v>19.931333333333331</v>
      </c>
      <c r="F25" s="25">
        <v>27.587</v>
      </c>
      <c r="G25" s="26">
        <v>28.798000000000002</v>
      </c>
      <c r="H25" s="28">
        <f t="shared" si="0"/>
        <v>4.3897487947221592</v>
      </c>
      <c r="I25" s="27">
        <f t="shared" si="3"/>
        <v>38.410208382111932</v>
      </c>
      <c r="J25" s="28">
        <f t="shared" si="1"/>
        <v>1.217024138335669</v>
      </c>
      <c r="K25" s="27">
        <f t="shared" si="2"/>
        <v>1.4073848720878446</v>
      </c>
      <c r="L25" s="18"/>
    </row>
    <row r="26" spans="1:12">
      <c r="A26" s="16"/>
      <c r="B26" s="11" t="s">
        <v>20</v>
      </c>
      <c r="C26" s="25">
        <v>17.576333333333334</v>
      </c>
      <c r="D26" s="25">
        <v>15.476333333333335</v>
      </c>
      <c r="E26" s="25">
        <v>22.274333333333331</v>
      </c>
      <c r="F26" s="25">
        <v>24.512</v>
      </c>
      <c r="G26" s="26">
        <v>23.734333333333336</v>
      </c>
      <c r="H26" s="28">
        <f t="shared" si="0"/>
        <v>-3.1725957354221013</v>
      </c>
      <c r="I26" s="27">
        <f t="shared" si="3"/>
        <v>10.045942265387687</v>
      </c>
      <c r="J26" s="28">
        <f t="shared" si="1"/>
        <v>1.0030299525651625</v>
      </c>
      <c r="K26" s="27">
        <f t="shared" si="2"/>
        <v>1.250509949781319</v>
      </c>
      <c r="L26" s="18"/>
    </row>
    <row r="27" spans="1:12">
      <c r="A27" s="16"/>
      <c r="B27" s="11" t="s">
        <v>19</v>
      </c>
      <c r="C27" s="25"/>
      <c r="D27" s="25">
        <v>11.699</v>
      </c>
      <c r="E27" s="25">
        <v>12.906333333333334</v>
      </c>
      <c r="F27" s="25">
        <v>15.001333333333333</v>
      </c>
      <c r="G27" s="26">
        <v>21.675666666666668</v>
      </c>
      <c r="H27" s="28">
        <f t="shared" si="0"/>
        <v>44.491600746600326</v>
      </c>
      <c r="I27" s="27">
        <f t="shared" si="3"/>
        <v>16.232340711278681</v>
      </c>
      <c r="J27" s="28">
        <f t="shared" si="1"/>
        <v>0.91602922244083551</v>
      </c>
      <c r="K27" s="27">
        <f t="shared" si="2"/>
        <v>0.76531154509299504</v>
      </c>
      <c r="L27" s="18"/>
    </row>
    <row r="28" spans="1:12">
      <c r="A28" s="16"/>
      <c r="B28" s="11" t="s">
        <v>10</v>
      </c>
      <c r="C28" s="25"/>
      <c r="D28" s="25">
        <v>16.45</v>
      </c>
      <c r="E28" s="25">
        <v>17.644333333333332</v>
      </c>
      <c r="F28" s="25">
        <v>20.825999999999997</v>
      </c>
      <c r="G28" s="26">
        <v>20.835333333333335</v>
      </c>
      <c r="H28" s="28">
        <f t="shared" si="0"/>
        <v>4.4815775152873272E-2</v>
      </c>
      <c r="I28" s="27">
        <f t="shared" si="3"/>
        <v>18.032229422099633</v>
      </c>
      <c r="J28" s="28">
        <f t="shared" si="1"/>
        <v>0.88051613295841524</v>
      </c>
      <c r="K28" s="27">
        <f t="shared" si="2"/>
        <v>1.0624641079530739</v>
      </c>
      <c r="L28" s="18"/>
    </row>
    <row r="29" spans="1:12">
      <c r="A29" s="16"/>
      <c r="B29" s="11" t="s">
        <v>23</v>
      </c>
      <c r="C29" s="25">
        <v>20.016333333333336</v>
      </c>
      <c r="D29" s="25">
        <v>16.122999999999998</v>
      </c>
      <c r="E29" s="25">
        <v>14.045999999999999</v>
      </c>
      <c r="F29" s="25">
        <v>18.343333333333334</v>
      </c>
      <c r="G29" s="26">
        <v>20.751000000000001</v>
      </c>
      <c r="H29" s="28">
        <f t="shared" si="0"/>
        <v>13.125567872069777</v>
      </c>
      <c r="I29" s="27">
        <f t="shared" si="3"/>
        <v>30.594712610944995</v>
      </c>
      <c r="J29" s="28">
        <f t="shared" si="1"/>
        <v>0.87695214579496716</v>
      </c>
      <c r="K29" s="27">
        <f t="shared" si="2"/>
        <v>0.93580780211686765</v>
      </c>
      <c r="L29" s="18"/>
    </row>
    <row r="30" spans="1:12">
      <c r="A30" s="16"/>
      <c r="B30" s="11" t="s">
        <v>12</v>
      </c>
      <c r="C30" s="25"/>
      <c r="D30" s="25">
        <v>16.698666666666668</v>
      </c>
      <c r="E30" s="25">
        <v>18.481666666666666</v>
      </c>
      <c r="F30" s="25">
        <v>17.324666666666669</v>
      </c>
      <c r="G30" s="26">
        <v>19.167666666666669</v>
      </c>
      <c r="H30" s="28">
        <f t="shared" si="0"/>
        <v>10.638011313348983</v>
      </c>
      <c r="I30" s="27">
        <f t="shared" si="3"/>
        <v>-6.2602579132473473</v>
      </c>
      <c r="J30" s="28">
        <f t="shared" si="1"/>
        <v>0.81003934331916538</v>
      </c>
      <c r="K30" s="27">
        <f t="shared" si="2"/>
        <v>0.88383926416903658</v>
      </c>
      <c r="L30" s="18"/>
    </row>
    <row r="31" spans="1:12">
      <c r="A31" s="16"/>
      <c r="B31" s="11" t="s">
        <v>17</v>
      </c>
      <c r="C31" s="25"/>
      <c r="D31" s="25">
        <v>19.399333333333335</v>
      </c>
      <c r="E31" s="25">
        <v>27.111666666666668</v>
      </c>
      <c r="F31" s="25">
        <v>25.271666666666665</v>
      </c>
      <c r="G31" s="26">
        <v>16.761666666666667</v>
      </c>
      <c r="H31" s="28">
        <f t="shared" si="0"/>
        <v>-33.674075051111252</v>
      </c>
      <c r="I31" s="27">
        <f t="shared" si="3"/>
        <v>-6.786746173234171</v>
      </c>
      <c r="J31" s="28">
        <f t="shared" si="1"/>
        <v>0.70836005736751528</v>
      </c>
      <c r="K31" s="27">
        <f t="shared" si="2"/>
        <v>1.2892652828909743</v>
      </c>
      <c r="L31" s="18"/>
    </row>
    <row r="32" spans="1:12">
      <c r="A32" s="16"/>
      <c r="B32" s="11" t="s">
        <v>16</v>
      </c>
      <c r="C32" s="25"/>
      <c r="D32" s="25">
        <v>10.403333333333334</v>
      </c>
      <c r="E32" s="25">
        <v>10.030666666666667</v>
      </c>
      <c r="F32" s="25">
        <v>7.5086666666666666</v>
      </c>
      <c r="G32" s="26">
        <v>13.483666666666666</v>
      </c>
      <c r="H32" s="28">
        <f t="shared" si="0"/>
        <v>79.57471366421025</v>
      </c>
      <c r="I32" s="27">
        <f t="shared" si="3"/>
        <v>-25.142895121627017</v>
      </c>
      <c r="J32" s="28">
        <f t="shared" si="1"/>
        <v>0.56982942588392871</v>
      </c>
      <c r="K32" s="27">
        <f t="shared" si="2"/>
        <v>0.38306390242566896</v>
      </c>
      <c r="L32" s="18"/>
    </row>
    <row r="33" spans="1:14">
      <c r="A33" s="16"/>
      <c r="B33" s="11" t="s">
        <v>14</v>
      </c>
      <c r="C33" s="25"/>
      <c r="D33" s="25">
        <v>7.0756666666666668</v>
      </c>
      <c r="E33" s="25">
        <v>8.1416666666666675</v>
      </c>
      <c r="F33" s="25">
        <v>11.183333333333332</v>
      </c>
      <c r="G33" s="26">
        <v>12.311999999999999</v>
      </c>
      <c r="H33" s="28">
        <f t="shared" si="0"/>
        <v>10.092399403874829</v>
      </c>
      <c r="I33" s="27">
        <f t="shared" si="3"/>
        <v>37.359263050153487</v>
      </c>
      <c r="J33" s="28">
        <f t="shared" si="1"/>
        <v>0.52031395205183539</v>
      </c>
      <c r="K33" s="27">
        <f t="shared" si="2"/>
        <v>0.570531560258421</v>
      </c>
      <c r="L33" s="18"/>
    </row>
    <row r="34" spans="1:14">
      <c r="A34" s="16"/>
      <c r="B34" s="11" t="s">
        <v>4</v>
      </c>
      <c r="C34" s="25"/>
      <c r="D34" s="25">
        <v>9.8016666666666676</v>
      </c>
      <c r="E34" s="25">
        <v>8.2123333333333335</v>
      </c>
      <c r="F34" s="25">
        <v>12.316333333333333</v>
      </c>
      <c r="G34" s="26">
        <v>12.308999999999999</v>
      </c>
      <c r="H34" s="28">
        <f t="shared" si="0"/>
        <v>-5.9541530217321892E-2</v>
      </c>
      <c r="I34" s="27">
        <f t="shared" si="3"/>
        <v>49.973616917644193</v>
      </c>
      <c r="J34" s="28">
        <f t="shared" si="1"/>
        <v>0.52018716989977598</v>
      </c>
      <c r="K34" s="27">
        <f t="shared" si="2"/>
        <v>0.6283329543960775</v>
      </c>
      <c r="L34" s="18"/>
    </row>
    <row r="35" spans="1:14">
      <c r="A35" s="16"/>
      <c r="B35" s="11" t="s">
        <v>18</v>
      </c>
      <c r="C35" s="25"/>
      <c r="D35" s="25">
        <v>5.8706666666666658</v>
      </c>
      <c r="E35" s="25">
        <v>6.2160000000000002</v>
      </c>
      <c r="F35" s="25">
        <v>2.7723333333333335</v>
      </c>
      <c r="G35" s="26">
        <v>10.190666666666667</v>
      </c>
      <c r="H35" s="28">
        <f t="shared" si="0"/>
        <v>267.58446555248281</v>
      </c>
      <c r="I35" s="27">
        <f t="shared" si="3"/>
        <v>-55.400042900042898</v>
      </c>
      <c r="J35" s="28">
        <f t="shared" si="1"/>
        <v>0.43066488364004529</v>
      </c>
      <c r="K35" s="27">
        <f t="shared" si="2"/>
        <v>0.14143400854453914</v>
      </c>
      <c r="L35" s="18"/>
    </row>
    <row r="36" spans="1:14">
      <c r="A36" s="16"/>
      <c r="B36" s="11" t="s">
        <v>7</v>
      </c>
      <c r="C36" s="25"/>
      <c r="D36" s="25">
        <v>4.3103333333333333</v>
      </c>
      <c r="E36" s="25">
        <v>2.1033333333333335</v>
      </c>
      <c r="F36" s="25">
        <v>2.2146666666666666</v>
      </c>
      <c r="G36" s="26">
        <v>3.7643333333333331</v>
      </c>
      <c r="H36" s="28">
        <f t="shared" si="0"/>
        <v>69.972907886815165</v>
      </c>
      <c r="I36" s="27">
        <f t="shared" si="3"/>
        <v>5.2931854199682826</v>
      </c>
      <c r="J36" s="28">
        <f t="shared" si="1"/>
        <v>0.15908342702299591</v>
      </c>
      <c r="K36" s="27">
        <f t="shared" si="2"/>
        <v>0.11298395488396273</v>
      </c>
      <c r="L36" s="18"/>
    </row>
    <row r="37" spans="1:14">
      <c r="A37" s="16"/>
      <c r="B37" s="11" t="s">
        <v>13</v>
      </c>
      <c r="C37" s="25"/>
      <c r="D37" s="25">
        <v>1.37</v>
      </c>
      <c r="E37" s="25">
        <v>1.0563333333333333</v>
      </c>
      <c r="F37" s="25">
        <v>1.9410000000000001</v>
      </c>
      <c r="G37" s="26">
        <v>1.8333333333333333</v>
      </c>
      <c r="H37" s="28">
        <f t="shared" si="0"/>
        <v>-5.5469689163661462</v>
      </c>
      <c r="I37" s="27">
        <f t="shared" si="3"/>
        <v>83.748816661407389</v>
      </c>
      <c r="J37" s="28">
        <f t="shared" si="1"/>
        <v>7.7477981814086383E-2</v>
      </c>
      <c r="K37" s="27">
        <f t="shared" si="2"/>
        <v>9.9022511933972754E-2</v>
      </c>
      <c r="L37" s="18"/>
    </row>
    <row r="38" spans="1:14">
      <c r="A38" s="16"/>
      <c r="B38" s="11" t="s">
        <v>15</v>
      </c>
      <c r="C38" s="25"/>
      <c r="D38" s="25">
        <v>1.2256666666666665</v>
      </c>
      <c r="E38" s="25">
        <v>0.58499999999999996</v>
      </c>
      <c r="F38" s="25">
        <v>1.1260000000000001</v>
      </c>
      <c r="G38" s="26">
        <v>0.82133333333333336</v>
      </c>
      <c r="H38" s="28">
        <f t="shared" si="0"/>
        <v>-27.057430432208406</v>
      </c>
      <c r="I38" s="27">
        <f t="shared" si="3"/>
        <v>92.478632478632505</v>
      </c>
      <c r="J38" s="28">
        <f t="shared" si="1"/>
        <v>3.4710135852710704E-2</v>
      </c>
      <c r="K38" s="27">
        <f t="shared" si="2"/>
        <v>5.7444280493381412E-2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188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3" t="s">
        <v>177</v>
      </c>
      <c r="D7" s="193"/>
      <c r="E7" s="193"/>
      <c r="F7" s="193"/>
      <c r="G7" s="193"/>
      <c r="H7" s="193"/>
      <c r="I7" s="193"/>
      <c r="J7" s="18"/>
    </row>
    <row r="8" spans="1:13">
      <c r="A8" s="16"/>
      <c r="B8" s="10"/>
      <c r="C8" s="193" t="s">
        <v>191</v>
      </c>
      <c r="D8" s="193"/>
      <c r="E8" s="193"/>
      <c r="F8" s="193"/>
      <c r="G8" s="193"/>
      <c r="H8" s="193"/>
      <c r="I8" s="193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4" t="s">
        <v>2</v>
      </c>
      <c r="D10" s="194"/>
      <c r="E10" s="194"/>
      <c r="F10" s="194"/>
      <c r="G10" s="195" t="s">
        <v>112</v>
      </c>
      <c r="H10" s="195"/>
      <c r="I10" s="195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5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35</v>
      </c>
      <c r="C13" s="25">
        <v>3198.9943333333335</v>
      </c>
      <c r="D13" s="25">
        <v>3399.15</v>
      </c>
      <c r="E13" s="25">
        <v>3433.3343333333337</v>
      </c>
      <c r="F13" s="29">
        <v>3657.5310000000004</v>
      </c>
      <c r="G13" s="28">
        <f>IF(OR(OR(F13=0,E13=0),F13=""),"",(F13/E13-1)*100)</f>
        <v>6.529998098058809</v>
      </c>
      <c r="H13" s="26">
        <f>F13-E13</f>
        <v>224.19666666666672</v>
      </c>
      <c r="I13" s="28">
        <f>IF(F13=0,"",F13/$F$13*100)</f>
        <v>100</v>
      </c>
      <c r="J13" s="18"/>
    </row>
    <row r="14" spans="1:13">
      <c r="A14" s="16"/>
      <c r="B14" s="11" t="s">
        <v>66</v>
      </c>
      <c r="C14" s="25">
        <v>1834.4373333333333</v>
      </c>
      <c r="D14" s="25">
        <v>1732.0023333333331</v>
      </c>
      <c r="E14" s="25">
        <v>1776.4756666666665</v>
      </c>
      <c r="F14" s="29">
        <v>1873.7393333333332</v>
      </c>
      <c r="G14" s="28">
        <f>IF(OR(OR(F14=0,E14=0),F14=""),"",(F14/E14-1)*100)</f>
        <v>5.4750914122662753</v>
      </c>
      <c r="H14" s="26">
        <f>F14-E14</f>
        <v>97.263666666666722</v>
      </c>
      <c r="I14" s="28">
        <f>IF(F14=0,"",F14/$F$13*100)</f>
        <v>51.229622751887348</v>
      </c>
      <c r="J14" s="18"/>
    </row>
    <row r="15" spans="1:13">
      <c r="A15" s="16"/>
      <c r="B15" s="11" t="s">
        <v>67</v>
      </c>
      <c r="C15" s="25">
        <v>155.73466666666664</v>
      </c>
      <c r="D15" s="25">
        <v>179.84766666666667</v>
      </c>
      <c r="E15" s="25">
        <v>149.88333333333335</v>
      </c>
      <c r="F15" s="29">
        <v>148.01933333333332</v>
      </c>
      <c r="G15" s="28">
        <f t="shared" ref="G15:G22" si="0">IF(OR(OR(F15=0,E15=0),F15=""),"",(F15/E15-1)*100)</f>
        <v>-1.2436339375069716</v>
      </c>
      <c r="H15" s="26">
        <f t="shared" ref="H15:H22" si="1">F15-E15</f>
        <v>-1.8640000000000327</v>
      </c>
      <c r="I15" s="28">
        <f>IF(F15=0,"",F15/$F$13*100)</f>
        <v>4.0469741290868981</v>
      </c>
      <c r="J15" s="18"/>
      <c r="M15" s="34"/>
    </row>
    <row r="16" spans="1:13">
      <c r="A16" s="16"/>
      <c r="B16" s="11" t="s">
        <v>68</v>
      </c>
      <c r="C16" s="25">
        <v>122.92966666666666</v>
      </c>
      <c r="D16" s="25">
        <v>123.84333333333335</v>
      </c>
      <c r="E16" s="25">
        <v>143.89200000000002</v>
      </c>
      <c r="F16" s="29">
        <v>155.53533333333334</v>
      </c>
      <c r="G16" s="28">
        <f t="shared" si="0"/>
        <v>8.0917169358500232</v>
      </c>
      <c r="H16" s="26">
        <f t="shared" si="1"/>
        <v>11.643333333333317</v>
      </c>
      <c r="I16" s="28">
        <f t="shared" ref="I16:I22" si="2">IF(F16=0,"",F16/$F$13*100)</f>
        <v>4.2524679444503217</v>
      </c>
      <c r="J16" s="18"/>
      <c r="M16" s="34"/>
    </row>
    <row r="17" spans="1:12">
      <c r="A17" s="16"/>
      <c r="B17" s="11" t="s">
        <v>69</v>
      </c>
      <c r="C17" s="25">
        <v>855.85566666666671</v>
      </c>
      <c r="D17" s="25">
        <v>1091.4066666666665</v>
      </c>
      <c r="E17" s="25">
        <v>1129.6163333333334</v>
      </c>
      <c r="F17" s="29">
        <v>1191.316</v>
      </c>
      <c r="G17" s="28">
        <f t="shared" si="0"/>
        <v>5.462001995367749</v>
      </c>
      <c r="H17" s="26">
        <f t="shared" si="1"/>
        <v>61.699666666666644</v>
      </c>
      <c r="I17" s="28">
        <f t="shared" si="2"/>
        <v>32.571589960549886</v>
      </c>
      <c r="J17" s="18"/>
    </row>
    <row r="18" spans="1:12">
      <c r="A18" s="16"/>
      <c r="B18" s="11" t="s">
        <v>70</v>
      </c>
      <c r="C18" s="25">
        <v>163.53</v>
      </c>
      <c r="D18" s="25">
        <v>192.08733333333331</v>
      </c>
      <c r="E18" s="25">
        <v>170.3</v>
      </c>
      <c r="F18" s="29">
        <v>184.18600000000001</v>
      </c>
      <c r="G18" s="28">
        <f t="shared" si="0"/>
        <v>8.1538461538461569</v>
      </c>
      <c r="H18" s="26">
        <f t="shared" si="1"/>
        <v>13.885999999999996</v>
      </c>
      <c r="I18" s="28">
        <f t="shared" si="2"/>
        <v>5.0358014737264014</v>
      </c>
      <c r="J18" s="18"/>
    </row>
    <row r="19" spans="1:12">
      <c r="A19" s="16"/>
      <c r="B19" s="11" t="s">
        <v>71</v>
      </c>
      <c r="C19" s="25">
        <v>55.114666666666665</v>
      </c>
      <c r="D19" s="25">
        <v>69.262666666666675</v>
      </c>
      <c r="E19" s="25">
        <v>57.676333333333332</v>
      </c>
      <c r="F19" s="29">
        <v>94.456999999999994</v>
      </c>
      <c r="G19" s="28">
        <f t="shared" si="0"/>
        <v>63.770812985106538</v>
      </c>
      <c r="H19" s="26">
        <f t="shared" si="1"/>
        <v>36.780666666666662</v>
      </c>
      <c r="I19" s="28">
        <f t="shared" si="2"/>
        <v>2.5825345020999131</v>
      </c>
      <c r="J19" s="18"/>
    </row>
    <row r="20" spans="1:12">
      <c r="A20" s="16"/>
      <c r="B20" s="11" t="s">
        <v>72</v>
      </c>
      <c r="C20" s="25">
        <v>7.6303333333333327</v>
      </c>
      <c r="D20" s="25">
        <v>7.3180000000000005</v>
      </c>
      <c r="E20" s="25">
        <v>4.9753333333333334</v>
      </c>
      <c r="F20" s="29">
        <v>4.5376666666666665</v>
      </c>
      <c r="G20" s="28">
        <f t="shared" si="0"/>
        <v>-8.7967305373174316</v>
      </c>
      <c r="H20" s="26">
        <f t="shared" si="1"/>
        <v>-0.43766666666666687</v>
      </c>
      <c r="I20" s="28">
        <f t="shared" si="2"/>
        <v>0.12406365569195904</v>
      </c>
      <c r="J20" s="18"/>
    </row>
    <row r="21" spans="1:12">
      <c r="A21" s="16"/>
      <c r="B21" s="11" t="s">
        <v>73</v>
      </c>
      <c r="C21" s="25">
        <v>0.8676666666666667</v>
      </c>
      <c r="D21" s="25">
        <v>2.5816666666666666</v>
      </c>
      <c r="E21" s="25">
        <v>0</v>
      </c>
      <c r="F21" s="29">
        <v>1.3606666666666667</v>
      </c>
      <c r="G21" s="28" t="str">
        <f t="shared" si="0"/>
        <v/>
      </c>
      <c r="H21" s="26">
        <f t="shared" si="1"/>
        <v>1.3606666666666667</v>
      </c>
      <c r="I21" s="28">
        <f t="shared" si="2"/>
        <v>3.7201780837036416E-2</v>
      </c>
      <c r="J21" s="18"/>
      <c r="L21" s="23" t="s">
        <v>122</v>
      </c>
    </row>
    <row r="22" spans="1:12">
      <c r="A22" s="16"/>
      <c r="B22" s="11" t="s">
        <v>74</v>
      </c>
      <c r="C22" s="25">
        <v>2.8940000000000001</v>
      </c>
      <c r="D22" s="25">
        <v>0.80066666666666675</v>
      </c>
      <c r="E22" s="25">
        <v>0.51566666666666661</v>
      </c>
      <c r="F22" s="29">
        <v>4.3803333333333336</v>
      </c>
      <c r="G22" s="28">
        <f t="shared" si="0"/>
        <v>749.4505494505496</v>
      </c>
      <c r="H22" s="26">
        <f t="shared" si="1"/>
        <v>3.8646666666666669</v>
      </c>
      <c r="I22" s="28">
        <f t="shared" si="2"/>
        <v>0.11976202890237521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55</v>
      </c>
      <c r="F50" s="34">
        <f>F15-F16</f>
        <v>-7.5160000000000196</v>
      </c>
    </row>
  </sheetData>
  <mergeCells count="5"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6209.9516666666668</v>
      </c>
      <c r="D13" s="26">
        <v>6847.6953333333331</v>
      </c>
      <c r="E13" s="26">
        <v>6246.6670000000004</v>
      </c>
      <c r="F13" s="26">
        <v>6396.3033333333333</v>
      </c>
      <c r="G13" s="26">
        <v>6690.9996666666675</v>
      </c>
      <c r="H13" s="28">
        <f t="shared" ref="H13:H27" si="0">IF(OR(OR(G13=0,F13=0),G13=""),"",(G13/F13-1)*100)</f>
        <v>4.6072913990424791</v>
      </c>
      <c r="I13" s="27">
        <f>IF(OR(OR(G13=0,F13=0),F13=""),"",(F13/E13-1)*100)</f>
        <v>2.3954587835934404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2231.73</v>
      </c>
      <c r="D14" s="25">
        <f t="shared" ref="D14:G14" si="3">D13-SUM(D15:D27)</f>
        <v>2568.8563333333332</v>
      </c>
      <c r="E14" s="25">
        <f t="shared" si="3"/>
        <v>2288.6343333333339</v>
      </c>
      <c r="F14" s="25">
        <f t="shared" si="3"/>
        <v>2217.8013333333338</v>
      </c>
      <c r="G14" s="26">
        <f t="shared" si="3"/>
        <v>2364.6326666666682</v>
      </c>
      <c r="H14" s="54">
        <f t="shared" ref="H14" si="4">IF(OR(OR(G14=0,F14=0),G14=""),"",(G14/F14-1)*100)</f>
        <v>6.6205809838092433</v>
      </c>
      <c r="I14" s="53">
        <f t="shared" ref="I14" si="5">IF(OR(OR(G14=0,F14=0),F14=""),"",(F14/E14-1)*100)</f>
        <v>-3.0949898360055461</v>
      </c>
      <c r="J14" s="54">
        <f t="shared" ref="J14" si="6">IF(G14=0,"",G14/$G$13*100)</f>
        <v>35.340498945872532</v>
      </c>
      <c r="K14" s="53">
        <f t="shared" ref="K14" si="7">IF(F14=0,"",F14/$F$13*100)</f>
        <v>34.673173202646744</v>
      </c>
      <c r="L14" s="18"/>
    </row>
    <row r="15" spans="1:15">
      <c r="A15" s="16"/>
      <c r="B15" s="12" t="s">
        <v>5</v>
      </c>
      <c r="C15" s="29">
        <v>1718.5806666666667</v>
      </c>
      <c r="D15" s="29">
        <v>1834.4373333333333</v>
      </c>
      <c r="E15" s="29">
        <v>1732.0023333333331</v>
      </c>
      <c r="F15" s="29">
        <v>1776.4756666666665</v>
      </c>
      <c r="G15" s="109">
        <v>1873.7393333333332</v>
      </c>
      <c r="H15" s="50">
        <f t="shared" si="0"/>
        <v>5.4750914122662753</v>
      </c>
      <c r="I15" s="36">
        <f>IF(OR(OR(G15=0,F15=0),F15=""),"",(F15/E15-1)*100)</f>
        <v>2.5677409595483702</v>
      </c>
      <c r="J15" s="50">
        <f t="shared" si="1"/>
        <v>28.003877248237792</v>
      </c>
      <c r="K15" s="36">
        <f t="shared" si="2"/>
        <v>27.773474366183383</v>
      </c>
      <c r="L15" s="18"/>
    </row>
    <row r="16" spans="1:15">
      <c r="A16" s="16"/>
      <c r="B16" s="11" t="s">
        <v>25</v>
      </c>
      <c r="C16" s="55">
        <v>735.274</v>
      </c>
      <c r="D16" s="55">
        <v>796.96900000000005</v>
      </c>
      <c r="E16" s="55">
        <v>729.7206666666666</v>
      </c>
      <c r="F16" s="55">
        <v>782.87133333333338</v>
      </c>
      <c r="G16" s="56">
        <v>799.57200000000012</v>
      </c>
      <c r="H16" s="54">
        <f t="shared" si="0"/>
        <v>2.1332581684346597</v>
      </c>
      <c r="I16" s="53">
        <f t="shared" ref="I16:I27" si="8">IF(OR(OR(G16=0,F16=0),F16=""),"",(F16/E16-1)*100)</f>
        <v>7.2837003383029897</v>
      </c>
      <c r="J16" s="54">
        <f t="shared" si="1"/>
        <v>11.949963231702448</v>
      </c>
      <c r="K16" s="53">
        <f t="shared" si="2"/>
        <v>12.239434131485321</v>
      </c>
      <c r="L16" s="18"/>
      <c r="N16" s="23" t="s">
        <v>5</v>
      </c>
      <c r="O16" s="34">
        <f>J15</f>
        <v>28.003877248237792</v>
      </c>
    </row>
    <row r="17" spans="1:15">
      <c r="A17" s="16"/>
      <c r="B17" s="11" t="s">
        <v>26</v>
      </c>
      <c r="C17" s="55">
        <v>502.50833333333338</v>
      </c>
      <c r="D17" s="55">
        <v>496.37</v>
      </c>
      <c r="E17" s="55">
        <v>448.83166666666665</v>
      </c>
      <c r="F17" s="55">
        <v>479.94233333333335</v>
      </c>
      <c r="G17" s="56">
        <v>486.22433333333328</v>
      </c>
      <c r="H17" s="28">
        <f t="shared" si="0"/>
        <v>1.3089072506627275</v>
      </c>
      <c r="I17" s="27">
        <f t="shared" si="8"/>
        <v>6.9314776512352516</v>
      </c>
      <c r="J17" s="28">
        <f t="shared" si="1"/>
        <v>7.2668413922603179</v>
      </c>
      <c r="K17" s="27">
        <f t="shared" si="2"/>
        <v>7.5034329724825435</v>
      </c>
      <c r="L17" s="18"/>
      <c r="N17" s="23" t="s">
        <v>40</v>
      </c>
      <c r="O17" s="34">
        <f>100-O16</f>
        <v>71.996122751762215</v>
      </c>
    </row>
    <row r="18" spans="1:15">
      <c r="A18" s="16"/>
      <c r="B18" s="11" t="s">
        <v>27</v>
      </c>
      <c r="C18" s="25">
        <v>211.84266666666667</v>
      </c>
      <c r="D18" s="25">
        <v>244.03566666666666</v>
      </c>
      <c r="E18" s="25">
        <v>237.58699999999999</v>
      </c>
      <c r="F18" s="25">
        <v>261.23899999999998</v>
      </c>
      <c r="G18" s="26">
        <v>282.55200000000008</v>
      </c>
      <c r="H18" s="28">
        <f t="shared" si="0"/>
        <v>8.1584296372287923</v>
      </c>
      <c r="I18" s="27">
        <f t="shared" si="8"/>
        <v>9.955090135403033</v>
      </c>
      <c r="J18" s="28">
        <f t="shared" si="1"/>
        <v>4.2228667475149084</v>
      </c>
      <c r="K18" s="27">
        <f t="shared" si="2"/>
        <v>4.084218436586549</v>
      </c>
      <c r="L18" s="18"/>
    </row>
    <row r="19" spans="1:15">
      <c r="A19" s="16"/>
      <c r="B19" s="11" t="s">
        <v>21</v>
      </c>
      <c r="C19" s="25">
        <v>181.27333333333331</v>
      </c>
      <c r="D19" s="25">
        <v>209.09033333333332</v>
      </c>
      <c r="E19" s="25">
        <v>185.78100000000003</v>
      </c>
      <c r="F19" s="25">
        <v>187.49233333333333</v>
      </c>
      <c r="G19" s="26">
        <v>184.595</v>
      </c>
      <c r="H19" s="28">
        <f t="shared" si="0"/>
        <v>-1.5453076303564406</v>
      </c>
      <c r="I19" s="27">
        <f t="shared" si="8"/>
        <v>0.9211562718110633</v>
      </c>
      <c r="J19" s="28">
        <f t="shared" si="1"/>
        <v>2.7588553160392224</v>
      </c>
      <c r="K19" s="27">
        <f t="shared" si="2"/>
        <v>2.9312608167947007</v>
      </c>
      <c r="L19" s="18"/>
    </row>
    <row r="20" spans="1:15">
      <c r="A20" s="16"/>
      <c r="B20" s="11" t="s">
        <v>22</v>
      </c>
      <c r="C20" s="25">
        <v>117.20933333333333</v>
      </c>
      <c r="D20" s="25">
        <v>142.75133333333335</v>
      </c>
      <c r="E20" s="25">
        <v>81.065666666666672</v>
      </c>
      <c r="F20" s="25">
        <v>121.99633333333334</v>
      </c>
      <c r="G20" s="26">
        <v>125.416</v>
      </c>
      <c r="H20" s="28">
        <f t="shared" si="0"/>
        <v>2.8030897103464847</v>
      </c>
      <c r="I20" s="27">
        <f t="shared" si="8"/>
        <v>50.490754408977082</v>
      </c>
      <c r="J20" s="28">
        <f t="shared" si="1"/>
        <v>1.8743985390523854</v>
      </c>
      <c r="K20" s="27">
        <f t="shared" si="2"/>
        <v>1.9072943695082212</v>
      </c>
      <c r="L20" s="18"/>
    </row>
    <row r="21" spans="1:15">
      <c r="A21" s="16"/>
      <c r="B21" s="11" t="s">
        <v>24</v>
      </c>
      <c r="C21" s="25">
        <v>118.47700000000002</v>
      </c>
      <c r="D21" s="25">
        <v>115.73166666666667</v>
      </c>
      <c r="E21" s="25">
        <v>117.93733333333334</v>
      </c>
      <c r="F21" s="25">
        <v>117.21433333333334</v>
      </c>
      <c r="G21" s="26">
        <v>122.932</v>
      </c>
      <c r="H21" s="28">
        <f t="shared" si="0"/>
        <v>4.877958611432609</v>
      </c>
      <c r="I21" s="27">
        <f t="shared" si="8"/>
        <v>-0.61303743230868291</v>
      </c>
      <c r="J21" s="28">
        <f t="shared" si="1"/>
        <v>1.8372740416118187</v>
      </c>
      <c r="K21" s="27">
        <f t="shared" si="2"/>
        <v>1.8325324367043256</v>
      </c>
      <c r="L21" s="18"/>
    </row>
    <row r="22" spans="1:15">
      <c r="A22" s="16"/>
      <c r="B22" s="11" t="s">
        <v>6</v>
      </c>
      <c r="C22" s="25">
        <v>91.455333333333328</v>
      </c>
      <c r="D22" s="25">
        <v>108.687</v>
      </c>
      <c r="E22" s="25">
        <v>92.963333333333324</v>
      </c>
      <c r="F22" s="25">
        <v>122.57766666666667</v>
      </c>
      <c r="G22" s="26">
        <v>117.633</v>
      </c>
      <c r="H22" s="28">
        <f t="shared" si="0"/>
        <v>-4.0339050343591758</v>
      </c>
      <c r="I22" s="27">
        <f t="shared" si="8"/>
        <v>31.85592886084121</v>
      </c>
      <c r="J22" s="28">
        <f t="shared" si="1"/>
        <v>1.7580781028285803</v>
      </c>
      <c r="K22" s="27">
        <f t="shared" si="2"/>
        <v>1.9163829524449278</v>
      </c>
      <c r="L22" s="18"/>
    </row>
    <row r="23" spans="1:15">
      <c r="A23" s="16"/>
      <c r="B23" s="11" t="s">
        <v>8</v>
      </c>
      <c r="C23" s="25">
        <v>78.451333333333352</v>
      </c>
      <c r="D23" s="25">
        <v>96.028666666666666</v>
      </c>
      <c r="E23" s="25">
        <v>92.402666666666661</v>
      </c>
      <c r="F23" s="25">
        <v>85.401666666666685</v>
      </c>
      <c r="G23" s="26">
        <v>87.065666666666672</v>
      </c>
      <c r="H23" s="28">
        <f t="shared" si="0"/>
        <v>1.9484397260006503</v>
      </c>
      <c r="I23" s="27">
        <f t="shared" si="8"/>
        <v>-7.5766211653343074</v>
      </c>
      <c r="J23" s="28">
        <f t="shared" si="1"/>
        <v>1.3012355552849875</v>
      </c>
      <c r="K23" s="27">
        <f t="shared" si="2"/>
        <v>1.3351722427172781</v>
      </c>
      <c r="L23" s="18"/>
    </row>
    <row r="24" spans="1:15">
      <c r="A24" s="16"/>
      <c r="B24" s="11" t="s">
        <v>23</v>
      </c>
      <c r="C24" s="25">
        <v>73.24433333333333</v>
      </c>
      <c r="D24" s="25">
        <v>79.418666666666667</v>
      </c>
      <c r="E24" s="25">
        <v>82.01133333333334</v>
      </c>
      <c r="F24" s="25">
        <v>79.163666666666657</v>
      </c>
      <c r="G24" s="26">
        <v>80.100999999999999</v>
      </c>
      <c r="H24" s="28">
        <f t="shared" si="0"/>
        <v>1.1840448690687344</v>
      </c>
      <c r="I24" s="27">
        <f t="shared" si="8"/>
        <v>-3.4722843184275543</v>
      </c>
      <c r="J24" s="28">
        <f t="shared" si="1"/>
        <v>1.1971454788594369</v>
      </c>
      <c r="K24" s="27">
        <f t="shared" si="2"/>
        <v>1.2376471618241993</v>
      </c>
      <c r="L24" s="18"/>
    </row>
    <row r="25" spans="1:15">
      <c r="A25" s="16"/>
      <c r="B25" s="11" t="s">
        <v>20</v>
      </c>
      <c r="C25" s="25">
        <v>56.132666666666665</v>
      </c>
      <c r="D25" s="25">
        <v>64.63</v>
      </c>
      <c r="E25" s="25">
        <v>62.488999999999997</v>
      </c>
      <c r="F25" s="25">
        <v>68.265333333333331</v>
      </c>
      <c r="G25" s="26">
        <v>66.055000000000007</v>
      </c>
      <c r="H25" s="28">
        <f t="shared" si="0"/>
        <v>-3.2378562081290529</v>
      </c>
      <c r="I25" s="27">
        <f t="shared" si="8"/>
        <v>9.2437602351347117</v>
      </c>
      <c r="J25" s="28">
        <f t="shared" si="1"/>
        <v>0.9872216901918841</v>
      </c>
      <c r="K25" s="27">
        <f t="shared" si="2"/>
        <v>1.0672622884780845</v>
      </c>
      <c r="L25" s="18"/>
    </row>
    <row r="26" spans="1:15">
      <c r="A26" s="16"/>
      <c r="B26" s="11" t="s">
        <v>11</v>
      </c>
      <c r="C26" s="25">
        <v>53.811666666666667</v>
      </c>
      <c r="D26" s="25">
        <v>48.621333333333325</v>
      </c>
      <c r="E26" s="25">
        <v>52.187333333333335</v>
      </c>
      <c r="F26" s="25">
        <v>54.138666666666666</v>
      </c>
      <c r="G26" s="26">
        <v>57.901333333333334</v>
      </c>
      <c r="H26" s="28">
        <f t="shared" si="0"/>
        <v>6.9500541818540151</v>
      </c>
      <c r="I26" s="27">
        <f t="shared" si="8"/>
        <v>3.7390937775449995</v>
      </c>
      <c r="J26" s="28">
        <f t="shared" si="1"/>
        <v>0.86536147388838103</v>
      </c>
      <c r="K26" s="27">
        <f t="shared" si="2"/>
        <v>0.84640555404137086</v>
      </c>
      <c r="L26" s="18"/>
    </row>
    <row r="27" spans="1:15">
      <c r="A27" s="16"/>
      <c r="B27" s="11" t="s">
        <v>9</v>
      </c>
      <c r="C27" s="25">
        <v>39.960999999999991</v>
      </c>
      <c r="D27" s="25">
        <v>42.068000000000005</v>
      </c>
      <c r="E27" s="25">
        <v>43.053333333333335</v>
      </c>
      <c r="F27" s="25">
        <v>41.723666666666666</v>
      </c>
      <c r="G27" s="26">
        <v>42.580333333333336</v>
      </c>
      <c r="H27" s="28">
        <f t="shared" si="0"/>
        <v>2.0531912343913605</v>
      </c>
      <c r="I27" s="27">
        <f t="shared" si="8"/>
        <v>-3.08841746670796</v>
      </c>
      <c r="J27" s="28">
        <f t="shared" si="1"/>
        <v>0.63638223665531979</v>
      </c>
      <c r="K27" s="27">
        <f t="shared" si="2"/>
        <v>0.652309068102357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964.38900000000001</v>
      </c>
      <c r="D13" s="26">
        <v>985.2113333333333</v>
      </c>
      <c r="E13" s="26">
        <v>953.63966666666659</v>
      </c>
      <c r="F13" s="26">
        <v>871.01699999999994</v>
      </c>
      <c r="G13" s="26">
        <v>821.20833333333337</v>
      </c>
      <c r="H13" s="28">
        <f t="shared" ref="H13:H27" si="0">IF(OR(OR(G13=0,F13=0),G13=""),"",(G13/F13-1)*100)</f>
        <v>-5.718449429421768</v>
      </c>
      <c r="I13" s="27">
        <f>IF(OR(OR(G13=0,F13=0),F13=""),"",(F13/E13-1)*100)</f>
        <v>-8.6639293178171091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544.38100000000009</v>
      </c>
      <c r="D14" s="25">
        <f t="shared" ref="D14:G14" si="3">D13-SUM(D15:D27)</f>
        <v>580.62966666666671</v>
      </c>
      <c r="E14" s="25">
        <f t="shared" si="3"/>
        <v>533.61166666666668</v>
      </c>
      <c r="F14" s="25">
        <f t="shared" si="3"/>
        <v>489.59133333333335</v>
      </c>
      <c r="G14" s="26">
        <f t="shared" si="3"/>
        <v>442.9546666666667</v>
      </c>
      <c r="H14" s="54">
        <f t="shared" si="0"/>
        <v>-9.5256315811690584</v>
      </c>
      <c r="I14" s="53">
        <f t="shared" ref="I14" si="4">IF(OR(OR(G14=0,F14=0),F14=""),"",(F14/E14-1)*100)</f>
        <v>-8.2495072883838727</v>
      </c>
      <c r="J14" s="54">
        <f t="shared" si="1"/>
        <v>53.939377949160281</v>
      </c>
      <c r="K14" s="53">
        <f t="shared" si="2"/>
        <v>56.209159331371652</v>
      </c>
      <c r="L14" s="18"/>
    </row>
    <row r="15" spans="1:15">
      <c r="A15" s="16"/>
      <c r="B15" s="12" t="s">
        <v>5</v>
      </c>
      <c r="C15" s="29">
        <v>169.78566666666669</v>
      </c>
      <c r="D15" s="29">
        <v>155.73466666666664</v>
      </c>
      <c r="E15" s="29">
        <v>179.84766666666667</v>
      </c>
      <c r="F15" s="29">
        <v>149.88333333333335</v>
      </c>
      <c r="G15" s="109">
        <v>148.01933333333332</v>
      </c>
      <c r="H15" s="50">
        <f t="shared" si="0"/>
        <v>-1.2436339375069716</v>
      </c>
      <c r="I15" s="36">
        <f>IF(OR(OR(G15=0,F15=0),F15=""),"",(F15/E15-1)*100)</f>
        <v>-16.660951953783098</v>
      </c>
      <c r="J15" s="50">
        <f t="shared" si="1"/>
        <v>18.024577604140237</v>
      </c>
      <c r="K15" s="36">
        <f t="shared" si="2"/>
        <v>17.207853960753162</v>
      </c>
      <c r="L15" s="18"/>
    </row>
    <row r="16" spans="1:15">
      <c r="A16" s="16"/>
      <c r="B16" s="11" t="s">
        <v>25</v>
      </c>
      <c r="C16" s="55">
        <v>66.512666666666661</v>
      </c>
      <c r="D16" s="55">
        <v>60.589333333333336</v>
      </c>
      <c r="E16" s="55">
        <v>60.118666666666662</v>
      </c>
      <c r="F16" s="55">
        <v>59.668666666666667</v>
      </c>
      <c r="G16" s="56">
        <v>57.048999999999999</v>
      </c>
      <c r="H16" s="54">
        <f t="shared" si="0"/>
        <v>-4.390355630537524</v>
      </c>
      <c r="I16" s="53">
        <f t="shared" ref="I16:I27" si="5">IF(OR(OR(G16=0,F16=0),F16=""),"",(F16/E16-1)*100)</f>
        <v>-0.74851959457959971</v>
      </c>
      <c r="J16" s="54">
        <f t="shared" si="1"/>
        <v>6.9469582424273177</v>
      </c>
      <c r="K16" s="53">
        <f t="shared" si="2"/>
        <v>6.8504594820384304</v>
      </c>
      <c r="L16" s="18"/>
      <c r="N16" s="23" t="s">
        <v>5</v>
      </c>
      <c r="O16" s="34">
        <f>J15</f>
        <v>18.024577604140237</v>
      </c>
    </row>
    <row r="17" spans="1:15">
      <c r="A17" s="16"/>
      <c r="B17" s="11" t="s">
        <v>26</v>
      </c>
      <c r="C17" s="55">
        <v>34.020000000000003</v>
      </c>
      <c r="D17" s="55">
        <v>34.68533333333334</v>
      </c>
      <c r="E17" s="55">
        <v>28.073999999999998</v>
      </c>
      <c r="F17" s="55">
        <v>26.443333333333332</v>
      </c>
      <c r="G17" s="56">
        <v>34.058</v>
      </c>
      <c r="H17" s="28">
        <f t="shared" si="0"/>
        <v>28.796167906214553</v>
      </c>
      <c r="I17" s="27">
        <f t="shared" si="5"/>
        <v>-5.8084585975160863</v>
      </c>
      <c r="J17" s="28">
        <f t="shared" si="1"/>
        <v>4.1473032624689221</v>
      </c>
      <c r="K17" s="27">
        <f t="shared" si="2"/>
        <v>3.0359147219093696</v>
      </c>
      <c r="L17" s="18"/>
      <c r="N17" s="23" t="s">
        <v>40</v>
      </c>
      <c r="O17" s="34">
        <f>100-O16</f>
        <v>81.975422395859766</v>
      </c>
    </row>
    <row r="18" spans="1:15">
      <c r="A18" s="16"/>
      <c r="B18" s="11" t="s">
        <v>27</v>
      </c>
      <c r="C18" s="25">
        <v>18.855333333333331</v>
      </c>
      <c r="D18" s="25">
        <v>28.234333333333336</v>
      </c>
      <c r="E18" s="25">
        <v>27.722333333333335</v>
      </c>
      <c r="F18" s="25">
        <v>25.997</v>
      </c>
      <c r="G18" s="26">
        <v>26.23233333333333</v>
      </c>
      <c r="H18" s="28">
        <f t="shared" si="0"/>
        <v>0.90523265504993677</v>
      </c>
      <c r="I18" s="27">
        <f t="shared" si="5"/>
        <v>-6.2236223502110217</v>
      </c>
      <c r="J18" s="28">
        <f t="shared" si="1"/>
        <v>3.1943579075549233</v>
      </c>
      <c r="K18" s="27">
        <f t="shared" si="2"/>
        <v>2.9846719409609688</v>
      </c>
      <c r="L18" s="18"/>
    </row>
    <row r="19" spans="1:15">
      <c r="A19" s="16"/>
      <c r="B19" s="11" t="s">
        <v>21</v>
      </c>
      <c r="C19" s="25">
        <v>23.159666666666666</v>
      </c>
      <c r="D19" s="25">
        <v>23.410666666666668</v>
      </c>
      <c r="E19" s="25">
        <v>18.073666666666668</v>
      </c>
      <c r="F19" s="25">
        <v>20.193000000000001</v>
      </c>
      <c r="G19" s="26">
        <v>20.480999999999998</v>
      </c>
      <c r="H19" s="28">
        <f t="shared" si="0"/>
        <v>1.4262368147377691</v>
      </c>
      <c r="I19" s="27">
        <f t="shared" si="5"/>
        <v>11.726083989598134</v>
      </c>
      <c r="J19" s="28">
        <f t="shared" si="1"/>
        <v>2.4940078136891772</v>
      </c>
      <c r="K19" s="27">
        <f t="shared" si="2"/>
        <v>2.3183244414288127</v>
      </c>
      <c r="L19" s="18"/>
    </row>
    <row r="20" spans="1:15">
      <c r="A20" s="16"/>
      <c r="B20" s="11" t="s">
        <v>6</v>
      </c>
      <c r="C20" s="25">
        <v>25.493666666666666</v>
      </c>
      <c r="D20" s="25">
        <v>22.843666666666667</v>
      </c>
      <c r="E20" s="25">
        <v>21.8</v>
      </c>
      <c r="F20" s="25">
        <v>24.09866666666667</v>
      </c>
      <c r="G20" s="26">
        <v>19.510333333333332</v>
      </c>
      <c r="H20" s="28">
        <f t="shared" si="0"/>
        <v>-19.039780900741409</v>
      </c>
      <c r="I20" s="27">
        <f t="shared" si="5"/>
        <v>10.544342507645265</v>
      </c>
      <c r="J20" s="28">
        <f t="shared" si="1"/>
        <v>2.3758080064944944</v>
      </c>
      <c r="K20" s="27">
        <f t="shared" si="2"/>
        <v>2.766727476807763</v>
      </c>
      <c r="L20" s="18"/>
    </row>
    <row r="21" spans="1:15">
      <c r="A21" s="16"/>
      <c r="B21" s="11" t="s">
        <v>22</v>
      </c>
      <c r="C21" s="25">
        <v>15.119333333333335</v>
      </c>
      <c r="D21" s="25">
        <v>12.507666666666665</v>
      </c>
      <c r="E21" s="25">
        <v>14.866</v>
      </c>
      <c r="F21" s="25">
        <v>13.230333333333334</v>
      </c>
      <c r="G21" s="26">
        <v>14.411666666666667</v>
      </c>
      <c r="H21" s="28">
        <f t="shared" si="0"/>
        <v>8.928976342243832</v>
      </c>
      <c r="I21" s="27">
        <f t="shared" si="5"/>
        <v>-11.002735548679309</v>
      </c>
      <c r="J21" s="28">
        <f t="shared" si="1"/>
        <v>1.7549342939773707</v>
      </c>
      <c r="K21" s="27">
        <f t="shared" si="2"/>
        <v>1.5189523664099938</v>
      </c>
      <c r="L21" s="18"/>
    </row>
    <row r="22" spans="1:15">
      <c r="A22" s="16"/>
      <c r="B22" s="11" t="s">
        <v>8</v>
      </c>
      <c r="C22" s="25">
        <v>13.26</v>
      </c>
      <c r="D22" s="25">
        <v>11.573</v>
      </c>
      <c r="E22" s="25">
        <v>11.630666666666668</v>
      </c>
      <c r="F22" s="25">
        <v>12.981999999999999</v>
      </c>
      <c r="G22" s="26">
        <v>11.449</v>
      </c>
      <c r="H22" s="28">
        <f t="shared" si="0"/>
        <v>-11.808658142042827</v>
      </c>
      <c r="I22" s="27">
        <f t="shared" si="5"/>
        <v>11.618709159692742</v>
      </c>
      <c r="J22" s="28">
        <f t="shared" si="1"/>
        <v>1.3941651022375565</v>
      </c>
      <c r="K22" s="27">
        <f t="shared" si="2"/>
        <v>1.4904416331713388</v>
      </c>
      <c r="L22" s="18"/>
    </row>
    <row r="23" spans="1:15">
      <c r="A23" s="16"/>
      <c r="B23" s="11" t="s">
        <v>24</v>
      </c>
      <c r="C23" s="25">
        <v>12.606</v>
      </c>
      <c r="D23" s="25">
        <v>13.178000000000003</v>
      </c>
      <c r="E23" s="25">
        <v>18.417000000000002</v>
      </c>
      <c r="F23" s="25">
        <v>11.428333333333333</v>
      </c>
      <c r="G23" s="26">
        <v>10.593999999999999</v>
      </c>
      <c r="H23" s="28">
        <f t="shared" si="0"/>
        <v>-7.3005687618492026</v>
      </c>
      <c r="I23" s="27">
        <f t="shared" si="5"/>
        <v>-37.946824491864405</v>
      </c>
      <c r="J23" s="28">
        <f t="shared" si="1"/>
        <v>1.2900502308589983</v>
      </c>
      <c r="K23" s="27">
        <f t="shared" si="2"/>
        <v>1.3120677705869499</v>
      </c>
      <c r="L23" s="18"/>
    </row>
    <row r="24" spans="1:15">
      <c r="A24" s="16"/>
      <c r="B24" s="11" t="s">
        <v>23</v>
      </c>
      <c r="C24" s="25">
        <v>11.616333333333335</v>
      </c>
      <c r="D24" s="25">
        <v>9.4049999999999994</v>
      </c>
      <c r="E24" s="25">
        <v>10.189</v>
      </c>
      <c r="F24" s="25">
        <v>12.171333333333331</v>
      </c>
      <c r="G24" s="26">
        <v>9.6576666666666657</v>
      </c>
      <c r="H24" s="28">
        <f t="shared" si="0"/>
        <v>-20.652352522320207</v>
      </c>
      <c r="I24" s="27">
        <f t="shared" si="5"/>
        <v>19.455622076095125</v>
      </c>
      <c r="J24" s="28">
        <f t="shared" si="1"/>
        <v>1.17603125475671</v>
      </c>
      <c r="K24" s="27">
        <f t="shared" si="2"/>
        <v>1.3973703536593811</v>
      </c>
      <c r="L24" s="18"/>
    </row>
    <row r="25" spans="1:15">
      <c r="A25" s="16"/>
      <c r="B25" s="11" t="s">
        <v>20</v>
      </c>
      <c r="C25" s="25">
        <v>11.218666666666666</v>
      </c>
      <c r="D25" s="25">
        <v>12.712000000000002</v>
      </c>
      <c r="E25" s="25">
        <v>11.478333333333333</v>
      </c>
      <c r="F25" s="25">
        <v>9.3263333333333325</v>
      </c>
      <c r="G25" s="26">
        <v>9.5953333333333344</v>
      </c>
      <c r="H25" s="28">
        <f t="shared" si="0"/>
        <v>2.8843060867079107</v>
      </c>
      <c r="I25" s="27">
        <f t="shared" si="5"/>
        <v>-18.748366487585312</v>
      </c>
      <c r="J25" s="28">
        <f t="shared" si="1"/>
        <v>1.1684408138413922</v>
      </c>
      <c r="K25" s="27">
        <f t="shared" si="2"/>
        <v>1.0707406782339879</v>
      </c>
      <c r="L25" s="18"/>
    </row>
    <row r="26" spans="1:15">
      <c r="A26" s="16"/>
      <c r="B26" s="11" t="s">
        <v>11</v>
      </c>
      <c r="C26" s="25">
        <v>10.336</v>
      </c>
      <c r="D26" s="25">
        <v>11.151000000000002</v>
      </c>
      <c r="E26" s="25">
        <v>10.741</v>
      </c>
      <c r="F26" s="25">
        <v>8.1726666666666663</v>
      </c>
      <c r="G26" s="26">
        <v>8.7330000000000005</v>
      </c>
      <c r="H26" s="28">
        <f t="shared" si="0"/>
        <v>6.8561872909699062</v>
      </c>
      <c r="I26" s="27">
        <f t="shared" si="5"/>
        <v>-23.911491791577443</v>
      </c>
      <c r="J26" s="28">
        <f t="shared" si="1"/>
        <v>1.0634329494139734</v>
      </c>
      <c r="K26" s="27">
        <f t="shared" si="2"/>
        <v>0.93829014435615687</v>
      </c>
      <c r="L26" s="18"/>
    </row>
    <row r="27" spans="1:15">
      <c r="A27" s="16"/>
      <c r="B27" s="11" t="s">
        <v>9</v>
      </c>
      <c r="C27" s="25">
        <v>8.0246666666666666</v>
      </c>
      <c r="D27" s="25">
        <v>8.5570000000000004</v>
      </c>
      <c r="E27" s="25">
        <v>7.0696666666666674</v>
      </c>
      <c r="F27" s="25">
        <v>7.8306666666666658</v>
      </c>
      <c r="G27" s="26">
        <v>8.463000000000001</v>
      </c>
      <c r="H27" s="28">
        <f t="shared" si="0"/>
        <v>8.0750893921335276</v>
      </c>
      <c r="I27" s="27">
        <f t="shared" si="5"/>
        <v>10.764298175302912</v>
      </c>
      <c r="J27" s="28">
        <f t="shared" si="1"/>
        <v>1.0305545689786393</v>
      </c>
      <c r="K27" s="27">
        <f t="shared" si="2"/>
        <v>0.8990256983120497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687.04800000000012</v>
      </c>
      <c r="D13" s="26">
        <v>615.33500000000004</v>
      </c>
      <c r="E13" s="26">
        <v>582.59633333333329</v>
      </c>
      <c r="F13" s="26">
        <v>688.51533333333339</v>
      </c>
      <c r="G13" s="26">
        <v>709.3223333333334</v>
      </c>
      <c r="H13" s="28">
        <f t="shared" ref="H13:H27" si="0">IF(OR(OR(G13=0,F13=0),G13=""),"",(G13/F13-1)*100)</f>
        <v>3.02200967686026</v>
      </c>
      <c r="I13" s="27">
        <f>IF(OR(OR(G13=0,F13=0),F13=""),"",(F13/E13-1)*100)</f>
        <v>18.180512636250732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295.80900000000008</v>
      </c>
      <c r="D14" s="25">
        <f t="shared" ref="D14:G14" si="3">D13-SUM(D15:D27)</f>
        <v>260.75200000000001</v>
      </c>
      <c r="E14" s="25">
        <f t="shared" si="3"/>
        <v>226.67999999999995</v>
      </c>
      <c r="F14" s="25">
        <f t="shared" si="3"/>
        <v>313.81166666666672</v>
      </c>
      <c r="G14" s="26">
        <f t="shared" si="3"/>
        <v>314.98333333333335</v>
      </c>
      <c r="H14" s="54">
        <f t="shared" si="0"/>
        <v>0.37336619097441126</v>
      </c>
      <c r="I14" s="53">
        <f t="shared" ref="I14" si="4">IF(OR(OR(G14=0,F14=0),F14=""),"",(F14/E14-1)*100)</f>
        <v>38.438180107052574</v>
      </c>
      <c r="J14" s="54">
        <f t="shared" si="1"/>
        <v>44.406233743286435</v>
      </c>
      <c r="K14" s="53">
        <f t="shared" si="2"/>
        <v>45.578021501336693</v>
      </c>
      <c r="L14" s="18"/>
    </row>
    <row r="15" spans="1:15">
      <c r="A15" s="16"/>
      <c r="B15" s="12" t="s">
        <v>5</v>
      </c>
      <c r="C15" s="29">
        <v>170.56100000000001</v>
      </c>
      <c r="D15" s="29">
        <v>122.92966666666666</v>
      </c>
      <c r="E15" s="29">
        <v>123.84333333333335</v>
      </c>
      <c r="F15" s="29">
        <v>143.89200000000002</v>
      </c>
      <c r="G15" s="109">
        <v>155.53533333333334</v>
      </c>
      <c r="H15" s="50">
        <f t="shared" si="0"/>
        <v>8.0917169358500232</v>
      </c>
      <c r="I15" s="36">
        <f>IF(OR(OR(G15=0,F15=0),F15=""),"",(F15/E15-1)*100)</f>
        <v>16.188733076736739</v>
      </c>
      <c r="J15" s="50">
        <f t="shared" si="1"/>
        <v>21.927313722440246</v>
      </c>
      <c r="K15" s="36">
        <f t="shared" si="2"/>
        <v>20.898880973844207</v>
      </c>
      <c r="L15" s="18"/>
    </row>
    <row r="16" spans="1:15">
      <c r="A16" s="16"/>
      <c r="B16" s="11" t="s">
        <v>25</v>
      </c>
      <c r="C16" s="55">
        <v>48.114666666666665</v>
      </c>
      <c r="D16" s="55">
        <v>55.161000000000001</v>
      </c>
      <c r="E16" s="55">
        <v>56.548000000000002</v>
      </c>
      <c r="F16" s="55">
        <v>50.152999999999999</v>
      </c>
      <c r="G16" s="56">
        <v>69.116</v>
      </c>
      <c r="H16" s="54">
        <f t="shared" si="0"/>
        <v>37.810300480529577</v>
      </c>
      <c r="I16" s="53">
        <f t="shared" ref="I16:I27" si="5">IF(OR(OR(G16=0,F16=0),F16=""),"",(F16/E16-1)*100)</f>
        <v>-11.308976444790275</v>
      </c>
      <c r="J16" s="54">
        <f t="shared" si="1"/>
        <v>9.7439480969394729</v>
      </c>
      <c r="K16" s="53">
        <f t="shared" si="2"/>
        <v>7.2842241228227298</v>
      </c>
      <c r="L16" s="18"/>
      <c r="N16" s="23" t="s">
        <v>5</v>
      </c>
      <c r="O16" s="34">
        <f>J15</f>
        <v>21.927313722440246</v>
      </c>
    </row>
    <row r="17" spans="1:15">
      <c r="A17" s="16"/>
      <c r="B17" s="11" t="s">
        <v>26</v>
      </c>
      <c r="C17" s="55">
        <v>47.281333333333329</v>
      </c>
      <c r="D17" s="55">
        <v>48.774666666666661</v>
      </c>
      <c r="E17" s="55">
        <v>51.223999999999997</v>
      </c>
      <c r="F17" s="55">
        <v>57.326666666666661</v>
      </c>
      <c r="G17" s="56">
        <v>42.628</v>
      </c>
      <c r="H17" s="28">
        <f t="shared" si="0"/>
        <v>-25.640190719851141</v>
      </c>
      <c r="I17" s="27">
        <f t="shared" si="5"/>
        <v>11.91368629288354</v>
      </c>
      <c r="J17" s="28">
        <f t="shared" si="1"/>
        <v>6.009679661385726</v>
      </c>
      <c r="K17" s="27">
        <f t="shared" si="2"/>
        <v>8.3261278131786938</v>
      </c>
      <c r="L17" s="18"/>
      <c r="N17" s="23" t="s">
        <v>40</v>
      </c>
      <c r="O17" s="34">
        <f>100-O16</f>
        <v>78.072686277559754</v>
      </c>
    </row>
    <row r="18" spans="1:15">
      <c r="A18" s="16"/>
      <c r="B18" s="11" t="s">
        <v>27</v>
      </c>
      <c r="C18" s="25">
        <v>31.096666666666668</v>
      </c>
      <c r="D18" s="25">
        <v>32.511000000000003</v>
      </c>
      <c r="E18" s="25">
        <v>32.896999999999998</v>
      </c>
      <c r="F18" s="25">
        <v>28.22</v>
      </c>
      <c r="G18" s="26">
        <v>31.507666666666665</v>
      </c>
      <c r="H18" s="28">
        <f t="shared" si="0"/>
        <v>11.65012993149066</v>
      </c>
      <c r="I18" s="27">
        <f t="shared" si="5"/>
        <v>-14.2171018633918</v>
      </c>
      <c r="J18" s="28">
        <f t="shared" si="1"/>
        <v>4.4419391842072731</v>
      </c>
      <c r="K18" s="27">
        <f t="shared" si="2"/>
        <v>4.0986741520159793</v>
      </c>
      <c r="L18" s="18"/>
    </row>
    <row r="19" spans="1:15">
      <c r="A19" s="16"/>
      <c r="B19" s="11" t="s">
        <v>21</v>
      </c>
      <c r="C19" s="25">
        <v>16.132999999999999</v>
      </c>
      <c r="D19" s="25">
        <v>15.566666666666668</v>
      </c>
      <c r="E19" s="25">
        <v>17.498333333333335</v>
      </c>
      <c r="F19" s="25">
        <v>14.790333333333331</v>
      </c>
      <c r="G19" s="26">
        <v>19.403666666666666</v>
      </c>
      <c r="H19" s="28">
        <f t="shared" si="0"/>
        <v>31.191544026503813</v>
      </c>
      <c r="I19" s="27">
        <f t="shared" si="5"/>
        <v>-15.475759596152038</v>
      </c>
      <c r="J19" s="28">
        <f t="shared" si="1"/>
        <v>2.7355217444631421</v>
      </c>
      <c r="K19" s="27">
        <f t="shared" si="2"/>
        <v>2.1481487219359914</v>
      </c>
      <c r="L19" s="18"/>
    </row>
    <row r="20" spans="1:15">
      <c r="A20" s="16"/>
      <c r="B20" s="11" t="s">
        <v>6</v>
      </c>
      <c r="C20" s="25">
        <v>19.592666666666666</v>
      </c>
      <c r="D20" s="25">
        <v>19.66</v>
      </c>
      <c r="E20" s="25">
        <v>17.587333333333333</v>
      </c>
      <c r="F20" s="25">
        <v>17.537000000000003</v>
      </c>
      <c r="G20" s="26">
        <v>19.035</v>
      </c>
      <c r="H20" s="28">
        <f t="shared" si="0"/>
        <v>8.5419398985002957</v>
      </c>
      <c r="I20" s="27">
        <f t="shared" si="5"/>
        <v>-0.28619081915013389</v>
      </c>
      <c r="J20" s="28">
        <f t="shared" si="1"/>
        <v>2.6835472542572325</v>
      </c>
      <c r="K20" s="27">
        <f t="shared" si="2"/>
        <v>2.5470747201950479</v>
      </c>
      <c r="L20" s="18"/>
    </row>
    <row r="21" spans="1:15">
      <c r="A21" s="16"/>
      <c r="B21" s="11" t="s">
        <v>22</v>
      </c>
      <c r="C21" s="25">
        <v>11.072000000000001</v>
      </c>
      <c r="D21" s="25">
        <v>11.877000000000001</v>
      </c>
      <c r="E21" s="25">
        <v>9.2106666666666666</v>
      </c>
      <c r="F21" s="25">
        <v>10.669666666666666</v>
      </c>
      <c r="G21" s="26">
        <v>10.293666666666667</v>
      </c>
      <c r="H21" s="28">
        <f t="shared" si="0"/>
        <v>-3.5240088725046026</v>
      </c>
      <c r="I21" s="27">
        <f t="shared" si="5"/>
        <v>15.840330052113494</v>
      </c>
      <c r="J21" s="28">
        <f t="shared" si="1"/>
        <v>1.4511973164997389</v>
      </c>
      <c r="K21" s="27">
        <f t="shared" si="2"/>
        <v>1.5496628978488012</v>
      </c>
      <c r="L21" s="18"/>
    </row>
    <row r="22" spans="1:15">
      <c r="A22" s="16"/>
      <c r="B22" s="11" t="s">
        <v>9</v>
      </c>
      <c r="C22" s="25">
        <v>9.6996666666666673</v>
      </c>
      <c r="D22" s="25">
        <v>10.191333333333334</v>
      </c>
      <c r="E22" s="25">
        <v>9.5516666666666659</v>
      </c>
      <c r="F22" s="25">
        <v>11.728999999999999</v>
      </c>
      <c r="G22" s="26">
        <v>10.272</v>
      </c>
      <c r="H22" s="28">
        <f t="shared" si="0"/>
        <v>-12.422201381191911</v>
      </c>
      <c r="I22" s="27">
        <f t="shared" si="5"/>
        <v>22.795323678241154</v>
      </c>
      <c r="J22" s="28">
        <f t="shared" si="1"/>
        <v>1.4481427578529178</v>
      </c>
      <c r="K22" s="27">
        <f t="shared" si="2"/>
        <v>1.7035205219346359</v>
      </c>
      <c r="L22" s="18"/>
    </row>
    <row r="23" spans="1:15">
      <c r="A23" s="16"/>
      <c r="B23" s="11" t="s">
        <v>24</v>
      </c>
      <c r="C23" s="25">
        <v>9.1530000000000005</v>
      </c>
      <c r="D23" s="25">
        <v>10.170333333333334</v>
      </c>
      <c r="E23" s="25">
        <v>9.325333333333333</v>
      </c>
      <c r="F23" s="25">
        <v>9.4426666666666659</v>
      </c>
      <c r="G23" s="26">
        <v>9.2146666666666679</v>
      </c>
      <c r="H23" s="28">
        <f t="shared" si="0"/>
        <v>-2.4145721547585208</v>
      </c>
      <c r="I23" s="27">
        <f t="shared" si="5"/>
        <v>1.2582213325707636</v>
      </c>
      <c r="J23" s="28">
        <f t="shared" si="1"/>
        <v>1.2990802958880472</v>
      </c>
      <c r="K23" s="27">
        <f t="shared" si="2"/>
        <v>1.3714533590634146</v>
      </c>
      <c r="L23" s="18"/>
    </row>
    <row r="24" spans="1:15">
      <c r="A24" s="16"/>
      <c r="B24" s="11" t="s">
        <v>11</v>
      </c>
      <c r="C24" s="25">
        <v>7.2173333333333334</v>
      </c>
      <c r="D24" s="25">
        <v>6.5643333333333329</v>
      </c>
      <c r="E24" s="25">
        <v>7.4379999999999997</v>
      </c>
      <c r="F24" s="25">
        <v>7.5706666666666669</v>
      </c>
      <c r="G24" s="26">
        <v>8.299666666666667</v>
      </c>
      <c r="H24" s="28">
        <f t="shared" si="0"/>
        <v>9.6292708700246532</v>
      </c>
      <c r="I24" s="27">
        <f t="shared" si="5"/>
        <v>1.7836335932598368</v>
      </c>
      <c r="J24" s="28">
        <f t="shared" si="1"/>
        <v>1.1700839345722935</v>
      </c>
      <c r="K24" s="27">
        <f t="shared" si="2"/>
        <v>1.0995639893761744</v>
      </c>
      <c r="L24" s="18"/>
    </row>
    <row r="25" spans="1:15">
      <c r="A25" s="16"/>
      <c r="B25" s="11" t="s">
        <v>8</v>
      </c>
      <c r="C25" s="25">
        <v>7.9989999999999997</v>
      </c>
      <c r="D25" s="25">
        <v>9.3983333333333334</v>
      </c>
      <c r="E25" s="25">
        <v>7.7056666666666667</v>
      </c>
      <c r="F25" s="25">
        <v>8.9646666666666661</v>
      </c>
      <c r="G25" s="26">
        <v>7.0376666666666665</v>
      </c>
      <c r="H25" s="28">
        <f t="shared" si="0"/>
        <v>-21.495500855209336</v>
      </c>
      <c r="I25" s="27">
        <f t="shared" si="5"/>
        <v>16.338625254141959</v>
      </c>
      <c r="J25" s="28">
        <f t="shared" si="1"/>
        <v>0.99216764169745097</v>
      </c>
      <c r="K25" s="27">
        <f t="shared" si="2"/>
        <v>1.3020286161625059</v>
      </c>
      <c r="L25" s="18"/>
    </row>
    <row r="26" spans="1:15">
      <c r="A26" s="16"/>
      <c r="B26" s="11" t="s">
        <v>23</v>
      </c>
      <c r="C26" s="25">
        <v>7.6346666666666669</v>
      </c>
      <c r="D26" s="25">
        <v>7.2949999999999999</v>
      </c>
      <c r="E26" s="25">
        <v>8.4376666666666669</v>
      </c>
      <c r="F26" s="25">
        <v>8.7780000000000005</v>
      </c>
      <c r="G26" s="26">
        <v>6.5236666666666663</v>
      </c>
      <c r="H26" s="28">
        <f t="shared" si="0"/>
        <v>-25.681628313207273</v>
      </c>
      <c r="I26" s="27">
        <f t="shared" si="5"/>
        <v>4.0335005728281859</v>
      </c>
      <c r="J26" s="28">
        <f t="shared" si="1"/>
        <v>0.91970411195286383</v>
      </c>
      <c r="K26" s="27">
        <f t="shared" si="2"/>
        <v>1.2749171405526674</v>
      </c>
      <c r="L26" s="18"/>
    </row>
    <row r="27" spans="1:15">
      <c r="A27" s="16"/>
      <c r="B27" s="11" t="s">
        <v>20</v>
      </c>
      <c r="C27" s="25">
        <v>5.6840000000000002</v>
      </c>
      <c r="D27" s="25">
        <v>4.4836666666666671</v>
      </c>
      <c r="E27" s="25">
        <v>4.6493333333333338</v>
      </c>
      <c r="F27" s="25">
        <v>5.63</v>
      </c>
      <c r="G27" s="26">
        <v>5.4720000000000004</v>
      </c>
      <c r="H27" s="28">
        <f t="shared" si="0"/>
        <v>-2.8063943161633964</v>
      </c>
      <c r="I27" s="27">
        <f t="shared" si="5"/>
        <v>21.092629767708626</v>
      </c>
      <c r="J27" s="28">
        <f t="shared" si="1"/>
        <v>0.77144053455716177</v>
      </c>
      <c r="K27" s="27">
        <f t="shared" si="2"/>
        <v>0.81770146973245794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83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6235.0443333333324</v>
      </c>
      <c r="D13" s="26">
        <v>6180.4</v>
      </c>
      <c r="E13" s="26">
        <v>7373.4850000000006</v>
      </c>
      <c r="F13" s="26">
        <v>7745.7033333333338</v>
      </c>
      <c r="G13" s="26">
        <v>8252.9063333333324</v>
      </c>
      <c r="H13" s="28">
        <f t="shared" ref="H13:H27" si="0">IF(OR(OR(G13=0,F13=0),G13=""),"",(G13/F13-1)*100)</f>
        <v>6.548185208917956</v>
      </c>
      <c r="I13" s="27">
        <f>IF(OR(OR(G13=0,F13=0),F13=""),"",(F13/E13-1)*100)</f>
        <v>5.0480652409726545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3606.4603333333321</v>
      </c>
      <c r="D14" s="25">
        <f t="shared" ref="D14:G14" si="3">D13-SUM(D15:D27)</f>
        <v>3429.768333333333</v>
      </c>
      <c r="E14" s="25">
        <f t="shared" si="3"/>
        <v>4123.6830000000009</v>
      </c>
      <c r="F14" s="25">
        <f t="shared" si="3"/>
        <v>4473.6980000000003</v>
      </c>
      <c r="G14" s="26">
        <f t="shared" si="3"/>
        <v>4800.5166666666664</v>
      </c>
      <c r="H14" s="54">
        <f t="shared" si="0"/>
        <v>7.3053359137488894</v>
      </c>
      <c r="I14" s="53">
        <f t="shared" ref="I14" si="4">IF(OR(OR(G14=0,F14=0),F14=""),"",(F14/E14-1)*100)</f>
        <v>8.4879220832444915</v>
      </c>
      <c r="J14" s="54">
        <f t="shared" si="1"/>
        <v>58.167589365184845</v>
      </c>
      <c r="K14" s="53">
        <f t="shared" si="2"/>
        <v>57.757156548297097</v>
      </c>
      <c r="L14" s="18"/>
    </row>
    <row r="15" spans="1:15">
      <c r="A15" s="16"/>
      <c r="B15" s="12" t="s">
        <v>5</v>
      </c>
      <c r="C15" s="29">
        <v>858.7883333333333</v>
      </c>
      <c r="D15" s="29">
        <v>855.85566666666671</v>
      </c>
      <c r="E15" s="29">
        <v>1091.4066666666665</v>
      </c>
      <c r="F15" s="29">
        <v>1129.6163333333334</v>
      </c>
      <c r="G15" s="109">
        <v>1191.316</v>
      </c>
      <c r="H15" s="50">
        <f t="shared" si="0"/>
        <v>5.462001995367749</v>
      </c>
      <c r="I15" s="36">
        <f>IF(OR(OR(G15=0,F15=0),F15=""),"",(F15/E15-1)*100)</f>
        <v>3.5009559528681899</v>
      </c>
      <c r="J15" s="50">
        <f t="shared" si="1"/>
        <v>14.435108698475071</v>
      </c>
      <c r="K15" s="36">
        <f t="shared" si="2"/>
        <v>14.583779996737976</v>
      </c>
      <c r="L15" s="18"/>
    </row>
    <row r="16" spans="1:15">
      <c r="A16" s="16"/>
      <c r="B16" s="11" t="s">
        <v>25</v>
      </c>
      <c r="C16" s="55">
        <v>364.78800000000001</v>
      </c>
      <c r="D16" s="55">
        <v>409.61400000000003</v>
      </c>
      <c r="E16" s="55">
        <v>507.63600000000002</v>
      </c>
      <c r="F16" s="55">
        <v>471.76766666666663</v>
      </c>
      <c r="G16" s="56">
        <v>522.86466666666661</v>
      </c>
      <c r="H16" s="54">
        <f t="shared" si="0"/>
        <v>10.830966937821795</v>
      </c>
      <c r="I16" s="53">
        <f t="shared" ref="I16:I27" si="5">IF(OR(OR(G16=0,F16=0),F16=""),"",(F16/E16-1)*100)</f>
        <v>-7.0657584043159698</v>
      </c>
      <c r="J16" s="54">
        <f t="shared" si="1"/>
        <v>6.3355216398715939</v>
      </c>
      <c r="K16" s="53">
        <f t="shared" si="2"/>
        <v>6.090701468470046</v>
      </c>
      <c r="L16" s="18"/>
      <c r="N16" s="23" t="s">
        <v>5</v>
      </c>
      <c r="O16" s="34">
        <f>J15</f>
        <v>14.435108698475071</v>
      </c>
    </row>
    <row r="17" spans="1:15">
      <c r="A17" s="16"/>
      <c r="B17" s="11" t="s">
        <v>26</v>
      </c>
      <c r="C17" s="55">
        <v>319.58699999999999</v>
      </c>
      <c r="D17" s="55">
        <v>368.44699999999995</v>
      </c>
      <c r="E17" s="55">
        <v>410.84633333333335</v>
      </c>
      <c r="F17" s="55">
        <v>428.46199999999999</v>
      </c>
      <c r="G17" s="56">
        <v>424.51066666666674</v>
      </c>
      <c r="H17" s="28">
        <f t="shared" si="0"/>
        <v>-0.92221324956081041</v>
      </c>
      <c r="I17" s="27">
        <f t="shared" si="5"/>
        <v>4.2876533724287791</v>
      </c>
      <c r="J17" s="28">
        <f t="shared" si="1"/>
        <v>5.1437717759145789</v>
      </c>
      <c r="K17" s="27">
        <f t="shared" si="2"/>
        <v>5.5316087069347253</v>
      </c>
      <c r="L17" s="18"/>
      <c r="N17" s="23" t="s">
        <v>40</v>
      </c>
      <c r="O17" s="34">
        <f>100-O16</f>
        <v>85.564891301524924</v>
      </c>
    </row>
    <row r="18" spans="1:15">
      <c r="A18" s="16"/>
      <c r="B18" s="11" t="s">
        <v>27</v>
      </c>
      <c r="C18" s="25">
        <v>312.81766666666664</v>
      </c>
      <c r="D18" s="25">
        <v>300.01933333333335</v>
      </c>
      <c r="E18" s="25">
        <v>301.03399999999999</v>
      </c>
      <c r="F18" s="25">
        <v>311.20133333333331</v>
      </c>
      <c r="G18" s="26">
        <v>323.69866666666667</v>
      </c>
      <c r="H18" s="28">
        <f t="shared" si="0"/>
        <v>4.0158354077317604</v>
      </c>
      <c r="I18" s="27">
        <f t="shared" si="5"/>
        <v>3.3774700975083505</v>
      </c>
      <c r="J18" s="28">
        <f t="shared" si="1"/>
        <v>3.9222384647606372</v>
      </c>
      <c r="K18" s="27">
        <f t="shared" si="2"/>
        <v>4.0177285385316841</v>
      </c>
      <c r="L18" s="18"/>
    </row>
    <row r="19" spans="1:15">
      <c r="A19" s="16"/>
      <c r="B19" s="11" t="s">
        <v>21</v>
      </c>
      <c r="C19" s="25">
        <v>136.17733333333334</v>
      </c>
      <c r="D19" s="25">
        <v>156.667</v>
      </c>
      <c r="E19" s="25">
        <v>203.04899999999998</v>
      </c>
      <c r="F19" s="25">
        <v>212.14933333333332</v>
      </c>
      <c r="G19" s="26">
        <v>227.59066666666669</v>
      </c>
      <c r="H19" s="28">
        <f t="shared" si="0"/>
        <v>7.2785207903866667</v>
      </c>
      <c r="I19" s="27">
        <f t="shared" si="5"/>
        <v>4.4818410006123299</v>
      </c>
      <c r="J19" s="28">
        <f t="shared" si="1"/>
        <v>2.7577032559721695</v>
      </c>
      <c r="K19" s="27">
        <f t="shared" si="2"/>
        <v>2.7389292386187436</v>
      </c>
      <c r="L19" s="18"/>
    </row>
    <row r="20" spans="1:15">
      <c r="A20" s="16"/>
      <c r="B20" s="11" t="s">
        <v>6</v>
      </c>
      <c r="C20" s="25">
        <v>169.93666666666664</v>
      </c>
      <c r="D20" s="25">
        <v>173.44633333333331</v>
      </c>
      <c r="E20" s="25">
        <v>170.40900000000002</v>
      </c>
      <c r="F20" s="25">
        <v>159.86533333333333</v>
      </c>
      <c r="G20" s="26">
        <v>184.53466666666668</v>
      </c>
      <c r="H20" s="28">
        <f t="shared" si="0"/>
        <v>15.431321362146488</v>
      </c>
      <c r="I20" s="27">
        <f t="shared" si="5"/>
        <v>-6.1872710165934315</v>
      </c>
      <c r="J20" s="28">
        <f t="shared" si="1"/>
        <v>2.2359961353412512</v>
      </c>
      <c r="K20" s="27">
        <f t="shared" si="2"/>
        <v>2.0639227511510683</v>
      </c>
      <c r="L20" s="18"/>
    </row>
    <row r="21" spans="1:15">
      <c r="A21" s="16"/>
      <c r="B21" s="11" t="s">
        <v>22</v>
      </c>
      <c r="C21" s="25">
        <v>110.07866666666666</v>
      </c>
      <c r="D21" s="25">
        <v>119.45733333333334</v>
      </c>
      <c r="E21" s="25">
        <v>190.54566666666665</v>
      </c>
      <c r="F21" s="25">
        <v>141.15866666666668</v>
      </c>
      <c r="G21" s="26">
        <v>142.87733333333333</v>
      </c>
      <c r="H21" s="28">
        <f t="shared" si="0"/>
        <v>1.2175424345181263</v>
      </c>
      <c r="I21" s="27">
        <f t="shared" si="5"/>
        <v>-25.91872114646182</v>
      </c>
      <c r="J21" s="28">
        <f t="shared" si="1"/>
        <v>1.7312365797277316</v>
      </c>
      <c r="K21" s="27">
        <f t="shared" si="2"/>
        <v>1.8224125117107934</v>
      </c>
      <c r="L21" s="18"/>
    </row>
    <row r="22" spans="1:15">
      <c r="A22" s="16"/>
      <c r="B22" s="11" t="s">
        <v>24</v>
      </c>
      <c r="C22" s="25">
        <v>72.408999999999992</v>
      </c>
      <c r="D22" s="25">
        <v>72.939333333333337</v>
      </c>
      <c r="E22" s="25">
        <v>74.875999999999991</v>
      </c>
      <c r="F22" s="25">
        <v>80.721999999999994</v>
      </c>
      <c r="G22" s="26">
        <v>87.175666666666658</v>
      </c>
      <c r="H22" s="28">
        <f t="shared" si="0"/>
        <v>7.9949290982218812</v>
      </c>
      <c r="I22" s="27">
        <f t="shared" si="5"/>
        <v>7.8075751909824298</v>
      </c>
      <c r="J22" s="28">
        <f t="shared" si="1"/>
        <v>1.0563026301966592</v>
      </c>
      <c r="K22" s="27">
        <f t="shared" si="2"/>
        <v>1.0421519715661716</v>
      </c>
      <c r="L22" s="18"/>
    </row>
    <row r="23" spans="1:15">
      <c r="A23" s="16"/>
      <c r="B23" s="11" t="s">
        <v>8</v>
      </c>
      <c r="C23" s="25">
        <v>70.382333333333335</v>
      </c>
      <c r="D23" s="25">
        <v>73.071333333333328</v>
      </c>
      <c r="E23" s="25">
        <v>72.591999999999999</v>
      </c>
      <c r="F23" s="25">
        <v>86.212666666666664</v>
      </c>
      <c r="G23" s="26">
        <v>85.087666666666664</v>
      </c>
      <c r="H23" s="28">
        <f t="shared" si="0"/>
        <v>-1.3049126578461023</v>
      </c>
      <c r="I23" s="27">
        <f t="shared" si="5"/>
        <v>18.763316435236209</v>
      </c>
      <c r="J23" s="28">
        <f t="shared" si="1"/>
        <v>1.0310024521058623</v>
      </c>
      <c r="K23" s="27">
        <f t="shared" si="2"/>
        <v>1.1130385835415848</v>
      </c>
      <c r="L23" s="18"/>
    </row>
    <row r="24" spans="1:15">
      <c r="A24" s="16"/>
      <c r="B24" s="11" t="s">
        <v>20</v>
      </c>
      <c r="C24" s="25">
        <v>65.418666666666667</v>
      </c>
      <c r="D24" s="25">
        <v>66.903999999999996</v>
      </c>
      <c r="E24" s="25">
        <v>71.195666666666668</v>
      </c>
      <c r="F24" s="25">
        <v>77.850333333333325</v>
      </c>
      <c r="G24" s="26">
        <v>77.074666666666658</v>
      </c>
      <c r="H24" s="28">
        <f t="shared" si="0"/>
        <v>-0.99635625623525348</v>
      </c>
      <c r="I24" s="27">
        <f t="shared" si="5"/>
        <v>9.3470108199468882</v>
      </c>
      <c r="J24" s="28">
        <f t="shared" si="1"/>
        <v>0.93390938359936959</v>
      </c>
      <c r="K24" s="27">
        <f t="shared" si="2"/>
        <v>1.0050776538046253</v>
      </c>
      <c r="L24" s="18"/>
    </row>
    <row r="25" spans="1:15">
      <c r="A25" s="16"/>
      <c r="B25" s="11" t="s">
        <v>9</v>
      </c>
      <c r="C25" s="25">
        <v>50.397999999999996</v>
      </c>
      <c r="D25" s="25">
        <v>50.749333333333333</v>
      </c>
      <c r="E25" s="25">
        <v>57.68933333333333</v>
      </c>
      <c r="F25" s="25">
        <v>58.826999999999998</v>
      </c>
      <c r="G25" s="26">
        <v>67.12</v>
      </c>
      <c r="H25" s="28">
        <f t="shared" si="0"/>
        <v>14.097268261172612</v>
      </c>
      <c r="I25" s="27">
        <f t="shared" si="5"/>
        <v>1.9720572260614411</v>
      </c>
      <c r="J25" s="28">
        <f t="shared" si="1"/>
        <v>0.8132892497386478</v>
      </c>
      <c r="K25" s="27">
        <f t="shared" si="2"/>
        <v>0.75947912627689063</v>
      </c>
      <c r="L25" s="18"/>
    </row>
    <row r="26" spans="1:15">
      <c r="A26" s="16"/>
      <c r="B26" s="11" t="s">
        <v>11</v>
      </c>
      <c r="C26" s="25">
        <v>51.487666666666662</v>
      </c>
      <c r="D26" s="25">
        <v>53.233000000000004</v>
      </c>
      <c r="E26" s="25">
        <v>56.305666666666667</v>
      </c>
      <c r="F26" s="25">
        <v>63.459333333333326</v>
      </c>
      <c r="G26" s="26">
        <v>66.331666666666663</v>
      </c>
      <c r="H26" s="28">
        <f t="shared" si="0"/>
        <v>4.5262582861465228</v>
      </c>
      <c r="I26" s="27">
        <f t="shared" si="5"/>
        <v>12.705056329439879</v>
      </c>
      <c r="J26" s="28">
        <f t="shared" si="1"/>
        <v>0.80373705925577166</v>
      </c>
      <c r="K26" s="27">
        <f t="shared" si="2"/>
        <v>0.81928432580471477</v>
      </c>
      <c r="L26" s="18"/>
    </row>
    <row r="27" spans="1:15">
      <c r="A27" s="16"/>
      <c r="B27" s="11" t="s">
        <v>23</v>
      </c>
      <c r="C27" s="25">
        <v>46.314666666666675</v>
      </c>
      <c r="D27" s="25">
        <v>50.228000000000009</v>
      </c>
      <c r="E27" s="25">
        <v>42.216666666666669</v>
      </c>
      <c r="F27" s="25">
        <v>50.713333333333331</v>
      </c>
      <c r="G27" s="26">
        <v>52.207333333333338</v>
      </c>
      <c r="H27" s="28">
        <f t="shared" si="0"/>
        <v>2.9459708163533715</v>
      </c>
      <c r="I27" s="27">
        <f t="shared" si="5"/>
        <v>20.126332412159485</v>
      </c>
      <c r="J27" s="28">
        <f t="shared" si="1"/>
        <v>0.63259330985581297</v>
      </c>
      <c r="K27" s="27">
        <f t="shared" si="2"/>
        <v>0.65472857855387345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84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745.7593333333333</v>
      </c>
      <c r="D13" s="26">
        <v>761.60766666666677</v>
      </c>
      <c r="E13" s="26">
        <v>807.0956666666666</v>
      </c>
      <c r="F13" s="26">
        <v>901.22433333333322</v>
      </c>
      <c r="G13" s="26">
        <v>955.01433333333318</v>
      </c>
      <c r="H13" s="28">
        <f t="shared" ref="H13:H27" si="0">IF(OR(OR(G13=0,F13=0),G13=""),"",(G13/F13-1)*100)</f>
        <v>5.9685472318582899</v>
      </c>
      <c r="I13" s="27">
        <f>IF(OR(OR(G13=0,F13=0),F13=""),"",(F13/E13-1)*100)</f>
        <v>11.662640570902983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379.70766666666668</v>
      </c>
      <c r="D14" s="25">
        <f t="shared" ref="D14:G14" si="3">D13-SUM(D15:D27)</f>
        <v>379.5843333333334</v>
      </c>
      <c r="E14" s="25">
        <f t="shared" si="3"/>
        <v>375.96799999999996</v>
      </c>
      <c r="F14" s="25">
        <f t="shared" si="3"/>
        <v>458.92433333333327</v>
      </c>
      <c r="G14" s="26">
        <f t="shared" si="3"/>
        <v>492.32999999999981</v>
      </c>
      <c r="H14" s="54">
        <f t="shared" si="0"/>
        <v>7.2791229926792322</v>
      </c>
      <c r="I14" s="53">
        <f t="shared" ref="I14" si="4">IF(OR(OR(G14=0,F14=0),F14=""),"",(F14/E14-1)*100)</f>
        <v>22.064732459500092</v>
      </c>
      <c r="J14" s="54">
        <f t="shared" si="1"/>
        <v>51.55210584972022</v>
      </c>
      <c r="K14" s="53">
        <f t="shared" si="2"/>
        <v>50.922319378120065</v>
      </c>
      <c r="L14" s="18"/>
    </row>
    <row r="15" spans="1:15">
      <c r="A15" s="16"/>
      <c r="B15" s="12" t="s">
        <v>5</v>
      </c>
      <c r="C15" s="29">
        <v>148.82633333333334</v>
      </c>
      <c r="D15" s="29">
        <v>163.53</v>
      </c>
      <c r="E15" s="29">
        <v>192.08733333333331</v>
      </c>
      <c r="F15" s="29">
        <v>170.3</v>
      </c>
      <c r="G15" s="109">
        <v>184.18600000000001</v>
      </c>
      <c r="H15" s="50">
        <f t="shared" si="0"/>
        <v>8.1538461538461569</v>
      </c>
      <c r="I15" s="36">
        <f>IF(OR(OR(G15=0,F15=0),F15=""),"",(F15/E15-1)*100)</f>
        <v>-11.342410223127652</v>
      </c>
      <c r="J15" s="50">
        <f t="shared" si="1"/>
        <v>19.28620268526511</v>
      </c>
      <c r="K15" s="36">
        <f t="shared" si="2"/>
        <v>18.896515961804557</v>
      </c>
      <c r="L15" s="18"/>
    </row>
    <row r="16" spans="1:15">
      <c r="A16" s="16"/>
      <c r="B16" s="11" t="s">
        <v>25</v>
      </c>
      <c r="C16" s="55">
        <v>57.787666666666667</v>
      </c>
      <c r="D16" s="55">
        <v>62.790333333333336</v>
      </c>
      <c r="E16" s="55">
        <v>57.646999999999991</v>
      </c>
      <c r="F16" s="55">
        <v>71.075999999999993</v>
      </c>
      <c r="G16" s="56">
        <v>90.050666666666658</v>
      </c>
      <c r="H16" s="54">
        <f t="shared" si="0"/>
        <v>26.696306301236227</v>
      </c>
      <c r="I16" s="53">
        <f t="shared" ref="I16:I27" si="5">IF(OR(OR(G16=0,F16=0),F16=""),"",(F16/E16-1)*100)</f>
        <v>23.295227852273314</v>
      </c>
      <c r="J16" s="54">
        <f t="shared" si="1"/>
        <v>9.4292476587611436</v>
      </c>
      <c r="K16" s="53">
        <f t="shared" si="2"/>
        <v>7.8866046300717585</v>
      </c>
      <c r="L16" s="18"/>
      <c r="N16" s="23" t="s">
        <v>5</v>
      </c>
      <c r="O16" s="34">
        <f>J15</f>
        <v>19.28620268526511</v>
      </c>
    </row>
    <row r="17" spans="1:15">
      <c r="A17" s="16"/>
      <c r="B17" s="11" t="s">
        <v>26</v>
      </c>
      <c r="C17" s="55">
        <v>51.97</v>
      </c>
      <c r="D17" s="55">
        <v>50.92433333333333</v>
      </c>
      <c r="E17" s="55">
        <v>50.936000000000007</v>
      </c>
      <c r="F17" s="55">
        <v>49.726333333333322</v>
      </c>
      <c r="G17" s="56">
        <v>45.55533333333333</v>
      </c>
      <c r="H17" s="28">
        <f t="shared" si="0"/>
        <v>-8.3879098264500911</v>
      </c>
      <c r="I17" s="27">
        <f t="shared" si="5"/>
        <v>-2.3748756609601962</v>
      </c>
      <c r="J17" s="28">
        <f t="shared" si="1"/>
        <v>4.7701203786470225</v>
      </c>
      <c r="K17" s="27">
        <f t="shared" si="2"/>
        <v>5.5176421113056202</v>
      </c>
      <c r="L17" s="18"/>
      <c r="N17" s="23" t="s">
        <v>40</v>
      </c>
      <c r="O17" s="34">
        <f>100-O16</f>
        <v>80.71379731473489</v>
      </c>
    </row>
    <row r="18" spans="1:15">
      <c r="A18" s="16"/>
      <c r="B18" s="11" t="s">
        <v>21</v>
      </c>
      <c r="C18" s="25">
        <v>14.893000000000001</v>
      </c>
      <c r="D18" s="25">
        <v>13.066333333333333</v>
      </c>
      <c r="E18" s="25">
        <v>28.776666666666667</v>
      </c>
      <c r="F18" s="25">
        <v>42.137333333333338</v>
      </c>
      <c r="G18" s="26">
        <v>38.199333333333335</v>
      </c>
      <c r="H18" s="28">
        <f t="shared" si="0"/>
        <v>-9.3456317438217908</v>
      </c>
      <c r="I18" s="27">
        <f t="shared" si="5"/>
        <v>46.42881964554617</v>
      </c>
      <c r="J18" s="28">
        <f t="shared" si="1"/>
        <v>3.9998701590168113</v>
      </c>
      <c r="K18" s="27">
        <f t="shared" si="2"/>
        <v>4.6755654252566794</v>
      </c>
      <c r="L18" s="18"/>
    </row>
    <row r="19" spans="1:15">
      <c r="A19" s="16"/>
      <c r="B19" s="11" t="s">
        <v>27</v>
      </c>
      <c r="C19" s="25">
        <v>18.734666666666666</v>
      </c>
      <c r="D19" s="25">
        <v>17.466333333333335</v>
      </c>
      <c r="E19" s="25">
        <v>22.596666666666664</v>
      </c>
      <c r="F19" s="25">
        <v>24.301666666666666</v>
      </c>
      <c r="G19" s="26">
        <v>21.414666666666665</v>
      </c>
      <c r="H19" s="28">
        <f t="shared" si="0"/>
        <v>-11.879843632123999</v>
      </c>
      <c r="I19" s="27">
        <f t="shared" si="5"/>
        <v>7.545360672665602</v>
      </c>
      <c r="J19" s="28">
        <f t="shared" si="1"/>
        <v>2.2423398182854499</v>
      </c>
      <c r="K19" s="27">
        <f t="shared" si="2"/>
        <v>2.6965169234593094</v>
      </c>
      <c r="L19" s="18"/>
    </row>
    <row r="20" spans="1:15">
      <c r="A20" s="16"/>
      <c r="B20" s="11" t="s">
        <v>22</v>
      </c>
      <c r="C20" s="25">
        <v>15.513333333333335</v>
      </c>
      <c r="D20" s="25">
        <v>17.687333333333331</v>
      </c>
      <c r="E20" s="25">
        <v>13.002000000000001</v>
      </c>
      <c r="F20" s="25">
        <v>20.062333333333331</v>
      </c>
      <c r="G20" s="26">
        <v>17.637999999999998</v>
      </c>
      <c r="H20" s="28">
        <f t="shared" si="0"/>
        <v>-12.084004851546016</v>
      </c>
      <c r="I20" s="27">
        <f t="shared" si="5"/>
        <v>54.3019022714454</v>
      </c>
      <c r="J20" s="28">
        <f t="shared" si="1"/>
        <v>1.8468832753993569</v>
      </c>
      <c r="K20" s="27">
        <f t="shared" si="2"/>
        <v>2.2261198007303395</v>
      </c>
      <c r="L20" s="18"/>
    </row>
    <row r="21" spans="1:15">
      <c r="A21" s="16"/>
      <c r="B21" s="11" t="s">
        <v>20</v>
      </c>
      <c r="C21" s="25">
        <v>8.5519999999999996</v>
      </c>
      <c r="D21" s="25">
        <v>8.923</v>
      </c>
      <c r="E21" s="25">
        <v>11.796333333333335</v>
      </c>
      <c r="F21" s="25">
        <v>12.122999999999999</v>
      </c>
      <c r="G21" s="26">
        <v>13.066333333333333</v>
      </c>
      <c r="H21" s="28">
        <f t="shared" si="0"/>
        <v>7.7813522505430388</v>
      </c>
      <c r="I21" s="27">
        <f t="shared" si="5"/>
        <v>2.7692220746559526</v>
      </c>
      <c r="J21" s="28">
        <f t="shared" si="1"/>
        <v>1.368181908613588</v>
      </c>
      <c r="K21" s="27">
        <f t="shared" si="2"/>
        <v>1.3451700704929923</v>
      </c>
      <c r="L21" s="18"/>
    </row>
    <row r="22" spans="1:15">
      <c r="A22" s="16"/>
      <c r="B22" s="11" t="s">
        <v>8</v>
      </c>
      <c r="C22" s="25">
        <v>11.186</v>
      </c>
      <c r="D22" s="25">
        <v>10.742333333333335</v>
      </c>
      <c r="E22" s="25">
        <v>13.281000000000001</v>
      </c>
      <c r="F22" s="25">
        <v>11.208333333333334</v>
      </c>
      <c r="G22" s="26">
        <v>11.427666666666667</v>
      </c>
      <c r="H22" s="28">
        <f t="shared" si="0"/>
        <v>1.9568773234200698</v>
      </c>
      <c r="I22" s="27">
        <f t="shared" si="5"/>
        <v>-15.606254549105236</v>
      </c>
      <c r="J22" s="28">
        <f t="shared" si="1"/>
        <v>1.1965963512589517</v>
      </c>
      <c r="K22" s="27">
        <f t="shared" si="2"/>
        <v>1.2436785069792096</v>
      </c>
      <c r="L22" s="18"/>
    </row>
    <row r="23" spans="1:15">
      <c r="A23" s="16"/>
      <c r="B23" s="11" t="s">
        <v>24</v>
      </c>
      <c r="C23" s="25">
        <v>9.3503333333333334</v>
      </c>
      <c r="D23" s="25">
        <v>10.099666666666666</v>
      </c>
      <c r="E23" s="25">
        <v>11.327</v>
      </c>
      <c r="F23" s="25">
        <v>10.300666666666666</v>
      </c>
      <c r="G23" s="26">
        <v>10.432</v>
      </c>
      <c r="H23" s="28">
        <f t="shared" si="0"/>
        <v>1.2749983819817512</v>
      </c>
      <c r="I23" s="27">
        <f t="shared" si="5"/>
        <v>-9.0609458226656123</v>
      </c>
      <c r="J23" s="28">
        <f t="shared" si="1"/>
        <v>1.0923396263162544</v>
      </c>
      <c r="K23" s="27">
        <f t="shared" si="2"/>
        <v>1.1429636646147667</v>
      </c>
      <c r="L23" s="18"/>
    </row>
    <row r="24" spans="1:15">
      <c r="A24" s="16"/>
      <c r="B24" s="11" t="s">
        <v>9</v>
      </c>
      <c r="C24" s="25">
        <v>8.8186666666666653</v>
      </c>
      <c r="D24" s="25">
        <v>7.4313333333333338</v>
      </c>
      <c r="E24" s="25">
        <v>8.5709999999999997</v>
      </c>
      <c r="F24" s="25">
        <v>8.783666666666667</v>
      </c>
      <c r="G24" s="26">
        <v>8.7239999999999984</v>
      </c>
      <c r="H24" s="28">
        <f t="shared" si="0"/>
        <v>-0.67929110849684893</v>
      </c>
      <c r="I24" s="27">
        <f t="shared" si="5"/>
        <v>2.4812351728697557</v>
      </c>
      <c r="J24" s="28">
        <f t="shared" si="1"/>
        <v>0.913494143019843</v>
      </c>
      <c r="K24" s="27">
        <f t="shared" si="2"/>
        <v>0.97463709553633171</v>
      </c>
      <c r="L24" s="18"/>
    </row>
    <row r="25" spans="1:15">
      <c r="A25" s="16"/>
      <c r="B25" s="11" t="s">
        <v>11</v>
      </c>
      <c r="C25" s="25">
        <v>8.7973333333333343</v>
      </c>
      <c r="D25" s="25">
        <v>8.7899999999999991</v>
      </c>
      <c r="E25" s="25">
        <v>9.1646666666666672</v>
      </c>
      <c r="F25" s="25">
        <v>7.6103333333333332</v>
      </c>
      <c r="G25" s="26">
        <v>8.3623333333333338</v>
      </c>
      <c r="H25" s="28">
        <f t="shared" si="0"/>
        <v>9.8813017388638347</v>
      </c>
      <c r="I25" s="27">
        <f t="shared" si="5"/>
        <v>-16.96006401396669</v>
      </c>
      <c r="J25" s="28">
        <f t="shared" si="1"/>
        <v>0.87562385625625883</v>
      </c>
      <c r="K25" s="27">
        <f t="shared" si="2"/>
        <v>0.84444383621835939</v>
      </c>
      <c r="L25" s="18"/>
    </row>
    <row r="26" spans="1:15">
      <c r="A26" s="16"/>
      <c r="B26" s="11" t="s">
        <v>6</v>
      </c>
      <c r="C26" s="25">
        <v>4.9913333333333334</v>
      </c>
      <c r="D26" s="25">
        <v>4.817333333333333</v>
      </c>
      <c r="E26" s="25">
        <v>5.4366666666666665</v>
      </c>
      <c r="F26" s="25">
        <v>6.9393333333333329</v>
      </c>
      <c r="G26" s="26">
        <v>7.1410000000000009</v>
      </c>
      <c r="H26" s="28">
        <f t="shared" si="0"/>
        <v>2.9061389182438502</v>
      </c>
      <c r="I26" s="27">
        <f t="shared" si="5"/>
        <v>27.639484978540764</v>
      </c>
      <c r="J26" s="28">
        <f t="shared" si="1"/>
        <v>0.74773746851268919</v>
      </c>
      <c r="K26" s="27">
        <f t="shared" si="2"/>
        <v>0.76998956604589397</v>
      </c>
      <c r="L26" s="18"/>
    </row>
    <row r="27" spans="1:15">
      <c r="A27" s="16"/>
      <c r="B27" s="11" t="s">
        <v>23</v>
      </c>
      <c r="C27" s="25">
        <v>6.6310000000000002</v>
      </c>
      <c r="D27" s="25">
        <v>5.7549999999999999</v>
      </c>
      <c r="E27" s="25">
        <v>6.5053333333333336</v>
      </c>
      <c r="F27" s="25">
        <v>7.7310000000000008</v>
      </c>
      <c r="G27" s="26">
        <v>6.4869999999999992</v>
      </c>
      <c r="H27" s="28">
        <f t="shared" si="0"/>
        <v>-16.091061958349517</v>
      </c>
      <c r="I27" s="27">
        <f t="shared" si="5"/>
        <v>18.840951014552164</v>
      </c>
      <c r="J27" s="28">
        <f t="shared" si="1"/>
        <v>0.679256820927295</v>
      </c>
      <c r="K27" s="27">
        <f t="shared" si="2"/>
        <v>0.8578330293641282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682.63966666666659</v>
      </c>
      <c r="D13" s="26">
        <v>668.79266666666661</v>
      </c>
      <c r="E13" s="26">
        <v>644.96799999999996</v>
      </c>
      <c r="F13" s="26">
        <v>735.98700000000008</v>
      </c>
      <c r="G13" s="26">
        <v>914.96966666666674</v>
      </c>
      <c r="H13" s="28">
        <f t="shared" ref="H13:H27" si="0">IF(OR(OR(G13=0,F13=0),G13=""),"",(G13/F13-1)*100)</f>
        <v>24.318726644175314</v>
      </c>
      <c r="I13" s="27">
        <f>IF(OR(OR(G13=0,F13=0),F13=""),"",(F13/E13-1)*100)</f>
        <v>14.112173007032936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480.61333333333323</v>
      </c>
      <c r="D14" s="25">
        <f t="shared" ref="D14:G14" si="3">D13-SUM(D15:D27)</f>
        <v>479.28733333333332</v>
      </c>
      <c r="E14" s="25">
        <f t="shared" si="3"/>
        <v>429.44833333333327</v>
      </c>
      <c r="F14" s="25">
        <f t="shared" si="3"/>
        <v>528.91833333333341</v>
      </c>
      <c r="G14" s="26">
        <f t="shared" si="3"/>
        <v>645.55733333333342</v>
      </c>
      <c r="H14" s="54">
        <f t="shared" si="0"/>
        <v>22.052364731795393</v>
      </c>
      <c r="I14" s="53">
        <f t="shared" ref="I14" si="4">IF(OR(OR(G14=0,F14=0),F14=""),"",(F14/E14-1)*100)</f>
        <v>23.162274080312372</v>
      </c>
      <c r="J14" s="54">
        <f t="shared" si="1"/>
        <v>70.555053009043291</v>
      </c>
      <c r="K14" s="53">
        <f t="shared" si="2"/>
        <v>71.865173343188587</v>
      </c>
      <c r="L14" s="18"/>
    </row>
    <row r="15" spans="1:15">
      <c r="A15" s="16"/>
      <c r="B15" s="12" t="s">
        <v>5</v>
      </c>
      <c r="C15" s="29">
        <v>61.616000000000007</v>
      </c>
      <c r="D15" s="29">
        <v>55.114666666666665</v>
      </c>
      <c r="E15" s="29">
        <v>69.262666666666675</v>
      </c>
      <c r="F15" s="29">
        <v>57.676333333333332</v>
      </c>
      <c r="G15" s="109">
        <v>94.456999999999994</v>
      </c>
      <c r="H15" s="50">
        <f t="shared" si="0"/>
        <v>63.770812985106538</v>
      </c>
      <c r="I15" s="36">
        <f>IF(OR(OR(G15=0,F15=0),F15=""),"",(F15/E15-1)*100)</f>
        <v>-16.728107494176768</v>
      </c>
      <c r="J15" s="50">
        <f t="shared" si="1"/>
        <v>10.323511635540557</v>
      </c>
      <c r="K15" s="36">
        <f t="shared" si="2"/>
        <v>7.8365967514824746</v>
      </c>
      <c r="L15" s="18"/>
    </row>
    <row r="16" spans="1:15">
      <c r="A16" s="16"/>
      <c r="B16" s="11" t="s">
        <v>26</v>
      </c>
      <c r="C16" s="55">
        <v>27.434000000000001</v>
      </c>
      <c r="D16" s="55">
        <v>21.834666666666664</v>
      </c>
      <c r="E16" s="55">
        <v>29.295666666666666</v>
      </c>
      <c r="F16" s="55">
        <v>31.234999999999999</v>
      </c>
      <c r="G16" s="56">
        <v>36.794666666666664</v>
      </c>
      <c r="H16" s="54">
        <f t="shared" si="0"/>
        <v>17.799477082332849</v>
      </c>
      <c r="I16" s="53">
        <f t="shared" ref="I16:I27" si="5">IF(OR(OR(G16=0,F16=0),F16=""),"",(F16/E16-1)*100)</f>
        <v>6.6198641437300143</v>
      </c>
      <c r="J16" s="54">
        <f t="shared" si="1"/>
        <v>4.0214083599857036</v>
      </c>
      <c r="K16" s="53">
        <f t="shared" si="2"/>
        <v>4.2439608308298915</v>
      </c>
      <c r="L16" s="18"/>
      <c r="N16" s="23" t="s">
        <v>5</v>
      </c>
      <c r="O16" s="34">
        <f>J15</f>
        <v>10.323511635540557</v>
      </c>
    </row>
    <row r="17" spans="1:15">
      <c r="A17" s="16"/>
      <c r="B17" s="11" t="s">
        <v>27</v>
      </c>
      <c r="C17" s="55">
        <v>18.989333333333335</v>
      </c>
      <c r="D17" s="55">
        <v>14.402000000000001</v>
      </c>
      <c r="E17" s="55">
        <v>13.066000000000001</v>
      </c>
      <c r="F17" s="55">
        <v>15.636333333333333</v>
      </c>
      <c r="G17" s="56">
        <v>30.827666666666669</v>
      </c>
      <c r="H17" s="28">
        <f t="shared" si="0"/>
        <v>97.154064252062525</v>
      </c>
      <c r="I17" s="27">
        <f t="shared" si="5"/>
        <v>19.671922036838609</v>
      </c>
      <c r="J17" s="28">
        <f t="shared" si="1"/>
        <v>3.3692555928083587</v>
      </c>
      <c r="K17" s="27">
        <f t="shared" si="2"/>
        <v>2.1245393374248907</v>
      </c>
      <c r="L17" s="18"/>
      <c r="N17" s="23" t="s">
        <v>40</v>
      </c>
      <c r="O17" s="34">
        <f>100-O16</f>
        <v>89.676488364459445</v>
      </c>
    </row>
    <row r="18" spans="1:15">
      <c r="A18" s="16"/>
      <c r="B18" s="11" t="s">
        <v>25</v>
      </c>
      <c r="C18" s="25">
        <v>20.283000000000001</v>
      </c>
      <c r="D18" s="25">
        <v>27.184333333333331</v>
      </c>
      <c r="E18" s="25">
        <v>26.957333333333334</v>
      </c>
      <c r="F18" s="25">
        <v>21.691000000000003</v>
      </c>
      <c r="G18" s="26">
        <v>28.497</v>
      </c>
      <c r="H18" s="28">
        <f t="shared" si="0"/>
        <v>31.377068830390463</v>
      </c>
      <c r="I18" s="27">
        <f t="shared" si="5"/>
        <v>-19.535809674547423</v>
      </c>
      <c r="J18" s="28">
        <f t="shared" si="1"/>
        <v>3.1145294798479655</v>
      </c>
      <c r="K18" s="27">
        <f t="shared" si="2"/>
        <v>2.9471987956309014</v>
      </c>
      <c r="L18" s="18"/>
    </row>
    <row r="19" spans="1:15">
      <c r="A19" s="16"/>
      <c r="B19" s="11" t="s">
        <v>21</v>
      </c>
      <c r="C19" s="25">
        <v>12.830999999999998</v>
      </c>
      <c r="D19" s="25">
        <v>11.835333333333333</v>
      </c>
      <c r="E19" s="25">
        <v>16.343666666666667</v>
      </c>
      <c r="F19" s="25">
        <v>18.28533333333333</v>
      </c>
      <c r="G19" s="26">
        <v>16.647000000000002</v>
      </c>
      <c r="H19" s="28">
        <f t="shared" si="0"/>
        <v>-8.9598220796266332</v>
      </c>
      <c r="I19" s="27">
        <f t="shared" si="5"/>
        <v>11.880239032448836</v>
      </c>
      <c r="J19" s="28">
        <f t="shared" si="1"/>
        <v>1.8194045777109553</v>
      </c>
      <c r="K19" s="27">
        <f t="shared" si="2"/>
        <v>2.4844641730537806</v>
      </c>
      <c r="L19" s="18"/>
    </row>
    <row r="20" spans="1:15">
      <c r="A20" s="16"/>
      <c r="B20" s="11" t="s">
        <v>20</v>
      </c>
      <c r="C20" s="25">
        <v>8.2473333333333336</v>
      </c>
      <c r="D20" s="25">
        <v>8.9276666666666671</v>
      </c>
      <c r="E20" s="25">
        <v>7.887666666666667</v>
      </c>
      <c r="F20" s="25">
        <v>9.3593333333333337</v>
      </c>
      <c r="G20" s="26">
        <v>11.269666666666668</v>
      </c>
      <c r="H20" s="28">
        <f t="shared" si="0"/>
        <v>20.410997934325813</v>
      </c>
      <c r="I20" s="27">
        <f t="shared" si="5"/>
        <v>18.657820225668775</v>
      </c>
      <c r="J20" s="28">
        <f t="shared" si="1"/>
        <v>1.2316983914585147</v>
      </c>
      <c r="K20" s="27">
        <f t="shared" si="2"/>
        <v>1.2716710123050181</v>
      </c>
      <c r="L20" s="18"/>
    </row>
    <row r="21" spans="1:15">
      <c r="A21" s="16"/>
      <c r="B21" s="11" t="s">
        <v>8</v>
      </c>
      <c r="C21" s="25">
        <v>12.842666666666666</v>
      </c>
      <c r="D21" s="25">
        <v>12.836999999999998</v>
      </c>
      <c r="E21" s="25">
        <v>11.488333333333335</v>
      </c>
      <c r="F21" s="25">
        <v>15.86766666666667</v>
      </c>
      <c r="G21" s="26">
        <v>10.061</v>
      </c>
      <c r="H21" s="28">
        <f t="shared" si="0"/>
        <v>-36.594332289981736</v>
      </c>
      <c r="I21" s="27">
        <f t="shared" si="5"/>
        <v>38.119831713332374</v>
      </c>
      <c r="J21" s="28">
        <f t="shared" si="1"/>
        <v>1.0995992945485624</v>
      </c>
      <c r="K21" s="27">
        <f t="shared" si="2"/>
        <v>2.1559710520249227</v>
      </c>
      <c r="L21" s="18"/>
    </row>
    <row r="22" spans="1:15">
      <c r="A22" s="16"/>
      <c r="B22" s="11" t="s">
        <v>22</v>
      </c>
      <c r="C22" s="25">
        <v>9.3323333333333327</v>
      </c>
      <c r="D22" s="25">
        <v>10.258666666666668</v>
      </c>
      <c r="E22" s="25">
        <v>10.914000000000001</v>
      </c>
      <c r="F22" s="25">
        <v>5.9756666666666662</v>
      </c>
      <c r="G22" s="26">
        <v>8.9410000000000007</v>
      </c>
      <c r="H22" s="28">
        <f t="shared" si="0"/>
        <v>49.623472973726798</v>
      </c>
      <c r="I22" s="27">
        <f t="shared" si="5"/>
        <v>-45.247694093213617</v>
      </c>
      <c r="J22" s="28">
        <f t="shared" si="1"/>
        <v>0.97719086497949481</v>
      </c>
      <c r="K22" s="27">
        <f t="shared" si="2"/>
        <v>0.81192557296075418</v>
      </c>
      <c r="L22" s="18"/>
    </row>
    <row r="23" spans="1:15">
      <c r="A23" s="16"/>
      <c r="B23" s="11" t="s">
        <v>9</v>
      </c>
      <c r="C23" s="25">
        <v>5.6016666666666666</v>
      </c>
      <c r="D23" s="25">
        <v>6.8390000000000013</v>
      </c>
      <c r="E23" s="25">
        <v>9.9846666666666675</v>
      </c>
      <c r="F23" s="25">
        <v>10.140666666666666</v>
      </c>
      <c r="G23" s="26">
        <v>8.2993333333333332</v>
      </c>
      <c r="H23" s="28">
        <f t="shared" si="0"/>
        <v>-18.157912037341394</v>
      </c>
      <c r="I23" s="27">
        <f t="shared" si="5"/>
        <v>1.562395673365824</v>
      </c>
      <c r="J23" s="28">
        <f t="shared" si="1"/>
        <v>0.90706103553888295</v>
      </c>
      <c r="K23" s="27">
        <f t="shared" si="2"/>
        <v>1.3778323077264498</v>
      </c>
      <c r="L23" s="18"/>
    </row>
    <row r="24" spans="1:15">
      <c r="A24" s="16"/>
      <c r="B24" s="11" t="s">
        <v>24</v>
      </c>
      <c r="C24" s="25">
        <v>9.886333333333333</v>
      </c>
      <c r="D24" s="25">
        <v>5.5990000000000002</v>
      </c>
      <c r="E24" s="25">
        <v>7.5783333333333331</v>
      </c>
      <c r="F24" s="25">
        <v>7.2276666666666669</v>
      </c>
      <c r="G24" s="26">
        <v>7.1023333333333341</v>
      </c>
      <c r="H24" s="28">
        <f t="shared" si="0"/>
        <v>-1.7340773878153359</v>
      </c>
      <c r="I24" s="27">
        <f t="shared" si="5"/>
        <v>-4.6272267429074088</v>
      </c>
      <c r="J24" s="28">
        <f t="shared" si="1"/>
        <v>0.77623702643694203</v>
      </c>
      <c r="K24" s="27">
        <f t="shared" si="2"/>
        <v>0.98203727330328749</v>
      </c>
      <c r="L24" s="18"/>
    </row>
    <row r="25" spans="1:15">
      <c r="A25" s="16"/>
      <c r="B25" s="11" t="s">
        <v>6</v>
      </c>
      <c r="C25" s="25">
        <v>5.1333333333333337</v>
      </c>
      <c r="D25" s="25">
        <v>6.3486666666666665</v>
      </c>
      <c r="E25" s="25">
        <v>4.7976666666666672</v>
      </c>
      <c r="F25" s="25">
        <v>5.2396666666666665</v>
      </c>
      <c r="G25" s="26">
        <v>6.6653333333333338</v>
      </c>
      <c r="H25" s="28">
        <f t="shared" si="0"/>
        <v>27.20910999427446</v>
      </c>
      <c r="I25" s="27">
        <f t="shared" si="5"/>
        <v>9.2128117835058596</v>
      </c>
      <c r="J25" s="28">
        <f t="shared" si="1"/>
        <v>0.72847588025686827</v>
      </c>
      <c r="K25" s="27">
        <f t="shared" si="2"/>
        <v>0.71192380662520749</v>
      </c>
      <c r="L25" s="18"/>
    </row>
    <row r="26" spans="1:15">
      <c r="A26" s="16"/>
      <c r="B26" s="11" t="s">
        <v>11</v>
      </c>
      <c r="C26" s="25">
        <v>5.2089999999999996</v>
      </c>
      <c r="D26" s="25">
        <v>4.9746666666666668</v>
      </c>
      <c r="E26" s="25">
        <v>3.9933333333333336</v>
      </c>
      <c r="F26" s="25">
        <v>4.9046666666666665</v>
      </c>
      <c r="G26" s="26">
        <v>5.924666666666667</v>
      </c>
      <c r="H26" s="28">
        <f t="shared" si="0"/>
        <v>20.796520320782939</v>
      </c>
      <c r="I26" s="27">
        <f t="shared" si="5"/>
        <v>22.821368948247066</v>
      </c>
      <c r="J26" s="28">
        <f t="shared" si="1"/>
        <v>0.64752601998827652</v>
      </c>
      <c r="K26" s="27">
        <f t="shared" si="2"/>
        <v>0.66640669830671817</v>
      </c>
      <c r="L26" s="18"/>
    </row>
    <row r="27" spans="1:15">
      <c r="A27" s="16"/>
      <c r="B27" s="11" t="s">
        <v>23</v>
      </c>
      <c r="C27" s="25">
        <v>4.6203333333333338</v>
      </c>
      <c r="D27" s="25">
        <v>3.3496666666666663</v>
      </c>
      <c r="E27" s="25">
        <v>3.950333333333333</v>
      </c>
      <c r="F27" s="25">
        <v>3.829333333333333</v>
      </c>
      <c r="G27" s="26">
        <v>3.9256666666666669</v>
      </c>
      <c r="H27" s="28">
        <f t="shared" si="0"/>
        <v>2.5156685236768839</v>
      </c>
      <c r="I27" s="27">
        <f t="shared" si="5"/>
        <v>-3.0630326554721088</v>
      </c>
      <c r="J27" s="28">
        <f t="shared" si="1"/>
        <v>0.42904883185562798</v>
      </c>
      <c r="K27" s="27">
        <f t="shared" si="2"/>
        <v>0.52029904513711955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44.474333333333334</v>
      </c>
      <c r="D13" s="26">
        <v>78.273333333333326</v>
      </c>
      <c r="E13" s="26">
        <v>75.171000000000006</v>
      </c>
      <c r="F13" s="26">
        <v>89.474666666666678</v>
      </c>
      <c r="G13" s="26">
        <v>101.00766666666668</v>
      </c>
      <c r="H13" s="28">
        <f t="shared" ref="H13:H27" si="0">IF(OR(OR(G13=0,F13=0),G13=""),"",(G13/F13-1)*100)</f>
        <v>12.889681995648683</v>
      </c>
      <c r="I13" s="27">
        <f>IF(OR(OR(G13=0,F13=0),F13=""),"",(F13/E13-1)*100)</f>
        <v>19.028171324934707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30.340000000000003</v>
      </c>
      <c r="D14" s="25">
        <f t="shared" ref="D14:F14" si="3">D13-SUM(D15:D27)</f>
        <v>54.103333333333325</v>
      </c>
      <c r="E14" s="25">
        <f t="shared" si="3"/>
        <v>55.181000000000012</v>
      </c>
      <c r="F14" s="25">
        <f t="shared" si="3"/>
        <v>67.899333333333345</v>
      </c>
      <c r="G14" s="26">
        <f>G13-SUM(G15:G27)</f>
        <v>75.992666666666679</v>
      </c>
      <c r="H14" s="54">
        <f t="shared" si="0"/>
        <v>11.919606476254053</v>
      </c>
      <c r="I14" s="53">
        <f t="shared" ref="I14" si="4">IF(OR(OR(G14=0,F14=0),F14=""),"",(F14/E14-1)*100)</f>
        <v>23.0483922606211</v>
      </c>
      <c r="J14" s="54">
        <f t="shared" si="1"/>
        <v>75.234553152730982</v>
      </c>
      <c r="K14" s="53">
        <f t="shared" si="2"/>
        <v>75.886656930825865</v>
      </c>
      <c r="L14" s="18"/>
    </row>
    <row r="15" spans="1:15">
      <c r="A15" s="16"/>
      <c r="B15" s="11" t="s">
        <v>26</v>
      </c>
      <c r="C15" s="25">
        <v>4.3403333333333336</v>
      </c>
      <c r="D15" s="25">
        <v>5.1196666666666673</v>
      </c>
      <c r="E15" s="25">
        <v>6.2953333333333328</v>
      </c>
      <c r="F15" s="25">
        <v>6.69</v>
      </c>
      <c r="G15" s="26">
        <v>10.929333333333334</v>
      </c>
      <c r="H15" s="28">
        <f t="shared" si="0"/>
        <v>63.368211260587934</v>
      </c>
      <c r="I15" s="27">
        <f>IF(OR(OR(G15=0,F15=0),F15=""),"",(F15/E15-1)*100)</f>
        <v>6.2691941120406769</v>
      </c>
      <c r="J15" s="28">
        <f t="shared" si="1"/>
        <v>10.820300769248538</v>
      </c>
      <c r="K15" s="27">
        <f t="shared" si="2"/>
        <v>7.4769767233928404</v>
      </c>
      <c r="L15" s="18"/>
    </row>
    <row r="16" spans="1:15">
      <c r="A16" s="16"/>
      <c r="B16" s="12" t="s">
        <v>5</v>
      </c>
      <c r="C16" s="29">
        <v>2.8603333333333332</v>
      </c>
      <c r="D16" s="29">
        <v>7.6303333333333327</v>
      </c>
      <c r="E16" s="29">
        <v>7.3180000000000005</v>
      </c>
      <c r="F16" s="29">
        <v>4.9753333333333334</v>
      </c>
      <c r="G16" s="109">
        <v>4.5376666666666665</v>
      </c>
      <c r="H16" s="50">
        <f t="shared" si="0"/>
        <v>-8.7967305373174316</v>
      </c>
      <c r="I16" s="36">
        <f t="shared" ref="I16:I26" si="5">IF(OR(OR(G16=0,F16=0),F16=""),"",(F16/E16-1)*100)</f>
        <v>-32.01238954176916</v>
      </c>
      <c r="J16" s="50">
        <f t="shared" si="1"/>
        <v>4.4923982667982285</v>
      </c>
      <c r="K16" s="36">
        <f t="shared" si="2"/>
        <v>5.5606056090364495</v>
      </c>
      <c r="L16" s="18"/>
      <c r="N16" s="23" t="s">
        <v>5</v>
      </c>
      <c r="O16" s="34">
        <f>J16</f>
        <v>4.4923982667982285</v>
      </c>
    </row>
    <row r="17" spans="1:15">
      <c r="A17" s="16"/>
      <c r="B17" s="11" t="s">
        <v>25</v>
      </c>
      <c r="C17" s="55">
        <v>3.1156666666666664</v>
      </c>
      <c r="D17" s="55">
        <v>3.6283333333333334</v>
      </c>
      <c r="E17" s="55">
        <v>2.0369999999999999</v>
      </c>
      <c r="F17" s="55">
        <v>3.5209999999999995</v>
      </c>
      <c r="G17" s="56">
        <v>2.6453333333333333</v>
      </c>
      <c r="H17" s="28">
        <f t="shared" si="0"/>
        <v>-24.869828647164617</v>
      </c>
      <c r="I17" s="27">
        <f t="shared" si="5"/>
        <v>72.852233676975928</v>
      </c>
      <c r="J17" s="28">
        <f t="shared" si="1"/>
        <v>2.6189431165291079</v>
      </c>
      <c r="K17" s="27">
        <f t="shared" si="2"/>
        <v>3.9351920841653496</v>
      </c>
      <c r="L17" s="18"/>
      <c r="N17" s="23" t="s">
        <v>40</v>
      </c>
      <c r="O17" s="34">
        <f>100-O16</f>
        <v>95.507601733201767</v>
      </c>
    </row>
    <row r="18" spans="1:15">
      <c r="A18" s="16"/>
      <c r="B18" s="11" t="s">
        <v>27</v>
      </c>
      <c r="C18" s="25">
        <v>1.1340000000000001</v>
      </c>
      <c r="D18" s="25">
        <v>0.93933333333333335</v>
      </c>
      <c r="E18" s="25">
        <v>0.114</v>
      </c>
      <c r="F18" s="25">
        <v>0.7553333333333333</v>
      </c>
      <c r="G18" s="26">
        <v>1.4063333333333332</v>
      </c>
      <c r="H18" s="28">
        <f t="shared" si="0"/>
        <v>86.187113857016755</v>
      </c>
      <c r="I18" s="27">
        <f t="shared" si="5"/>
        <v>562.57309941520464</v>
      </c>
      <c r="J18" s="28">
        <f t="shared" si="1"/>
        <v>1.3923035545156635</v>
      </c>
      <c r="K18" s="27">
        <f t="shared" si="2"/>
        <v>0.84418680892915676</v>
      </c>
      <c r="L18" s="18"/>
    </row>
    <row r="19" spans="1:15">
      <c r="A19" s="16"/>
      <c r="B19" s="11" t="s">
        <v>22</v>
      </c>
      <c r="C19" s="25">
        <v>0.501</v>
      </c>
      <c r="D19" s="25">
        <v>1.3193333333333335</v>
      </c>
      <c r="E19" s="25">
        <v>1.2636666666666667</v>
      </c>
      <c r="F19" s="25">
        <v>0.36200000000000004</v>
      </c>
      <c r="G19" s="26">
        <v>1.0096666666666667</v>
      </c>
      <c r="H19" s="28">
        <f t="shared" si="0"/>
        <v>178.91344383057088</v>
      </c>
      <c r="I19" s="27">
        <f t="shared" si="5"/>
        <v>-71.353204959113683</v>
      </c>
      <c r="J19" s="28">
        <f t="shared" si="1"/>
        <v>0.99959409021757417</v>
      </c>
      <c r="K19" s="27">
        <f t="shared" si="2"/>
        <v>0.40458379280541235</v>
      </c>
      <c r="L19" s="18"/>
    </row>
    <row r="20" spans="1:15">
      <c r="A20" s="16"/>
      <c r="B20" s="11" t="s">
        <v>21</v>
      </c>
      <c r="C20" s="25">
        <v>0.61466666666666669</v>
      </c>
      <c r="D20" s="25">
        <v>0.503</v>
      </c>
      <c r="E20" s="25">
        <v>0.42366666666666664</v>
      </c>
      <c r="F20" s="25">
        <v>0.54266666666666663</v>
      </c>
      <c r="G20" s="26">
        <v>0.97366666666666679</v>
      </c>
      <c r="H20" s="28">
        <f t="shared" si="0"/>
        <v>79.422604422604451</v>
      </c>
      <c r="I20" s="27">
        <f t="shared" si="5"/>
        <v>28.08811959087334</v>
      </c>
      <c r="J20" s="28">
        <f t="shared" si="1"/>
        <v>0.96395323127287358</v>
      </c>
      <c r="K20" s="27">
        <f t="shared" si="2"/>
        <v>0.60650314427919993</v>
      </c>
      <c r="L20" s="18"/>
    </row>
    <row r="21" spans="1:15">
      <c r="A21" s="16"/>
      <c r="B21" s="11" t="s">
        <v>8</v>
      </c>
      <c r="C21" s="25">
        <v>0.67733333333333334</v>
      </c>
      <c r="D21" s="25">
        <v>2.1673333333333336</v>
      </c>
      <c r="E21" s="25">
        <v>0.83499999999999996</v>
      </c>
      <c r="F21" s="25">
        <v>1.8660000000000003</v>
      </c>
      <c r="G21" s="26">
        <v>0.89633333333333332</v>
      </c>
      <c r="H21" s="28">
        <f t="shared" si="0"/>
        <v>-51.964987495534132</v>
      </c>
      <c r="I21" s="27">
        <f t="shared" si="5"/>
        <v>123.47305389221562</v>
      </c>
      <c r="J21" s="28">
        <f t="shared" si="1"/>
        <v>0.88739138613240565</v>
      </c>
      <c r="K21" s="27">
        <f t="shared" si="2"/>
        <v>2.0855065120853578</v>
      </c>
      <c r="L21" s="18"/>
    </row>
    <row r="22" spans="1:15">
      <c r="A22" s="16"/>
      <c r="B22" s="11" t="s">
        <v>24</v>
      </c>
      <c r="C22" s="25">
        <v>9.5000000000000001E-2</v>
      </c>
      <c r="D22" s="25">
        <v>0.53500000000000003</v>
      </c>
      <c r="E22" s="25">
        <v>0.45066666666666672</v>
      </c>
      <c r="F22" s="25">
        <v>0.56366666666666665</v>
      </c>
      <c r="G22" s="26">
        <v>0.71833333333333327</v>
      </c>
      <c r="H22" s="28">
        <f t="shared" si="0"/>
        <v>27.439384979302183</v>
      </c>
      <c r="I22" s="27">
        <f t="shared" si="5"/>
        <v>25.073964497041402</v>
      </c>
      <c r="J22" s="28">
        <f t="shared" si="1"/>
        <v>0.71116713912805274</v>
      </c>
      <c r="K22" s="27">
        <f t="shared" si="2"/>
        <v>0.62997347480106092</v>
      </c>
      <c r="L22" s="18"/>
    </row>
    <row r="23" spans="1:15">
      <c r="A23" s="16"/>
      <c r="B23" s="11" t="s">
        <v>9</v>
      </c>
      <c r="C23" s="25">
        <v>0.18533333333333335</v>
      </c>
      <c r="D23" s="25">
        <v>0.46100000000000002</v>
      </c>
      <c r="E23" s="25">
        <v>0.41033333333333327</v>
      </c>
      <c r="F23" s="25">
        <v>0.35666666666666669</v>
      </c>
      <c r="G23" s="26">
        <v>0.53633333333333333</v>
      </c>
      <c r="H23" s="28">
        <f t="shared" si="0"/>
        <v>50.373831775700914</v>
      </c>
      <c r="I23" s="27">
        <f t="shared" si="5"/>
        <v>-13.078797725426462</v>
      </c>
      <c r="J23" s="28">
        <f t="shared" si="1"/>
        <v>0.53098279668540005</v>
      </c>
      <c r="K23" s="27">
        <f t="shared" si="2"/>
        <v>0.39862307394271745</v>
      </c>
      <c r="L23" s="18"/>
    </row>
    <row r="24" spans="1:15">
      <c r="A24" s="16"/>
      <c r="B24" s="11" t="s">
        <v>11</v>
      </c>
      <c r="C24" s="25">
        <v>0.216</v>
      </c>
      <c r="D24" s="25">
        <v>0.36699999999999999</v>
      </c>
      <c r="E24" s="25">
        <v>0.29066666666666668</v>
      </c>
      <c r="F24" s="25">
        <v>0.19533333333333336</v>
      </c>
      <c r="G24" s="26">
        <v>0.47700000000000004</v>
      </c>
      <c r="H24" s="28">
        <f t="shared" si="0"/>
        <v>144.19795221843</v>
      </c>
      <c r="I24" s="27">
        <f t="shared" si="5"/>
        <v>-32.798165137614674</v>
      </c>
      <c r="J24" s="28">
        <f t="shared" si="1"/>
        <v>0.47224138101728247</v>
      </c>
      <c r="K24" s="27">
        <f t="shared" si="2"/>
        <v>0.21831132834619857</v>
      </c>
      <c r="L24" s="18"/>
    </row>
    <row r="25" spans="1:15">
      <c r="A25" s="16"/>
      <c r="B25" s="11" t="s">
        <v>23</v>
      </c>
      <c r="C25" s="25">
        <v>0</v>
      </c>
      <c r="D25" s="25">
        <v>0.46300000000000002</v>
      </c>
      <c r="E25" s="25">
        <v>0.26366666666666666</v>
      </c>
      <c r="F25" s="25">
        <v>0.61699999999999999</v>
      </c>
      <c r="G25" s="26">
        <v>0.37133333333333329</v>
      </c>
      <c r="H25" s="28">
        <f t="shared" si="0"/>
        <v>-39.816315505132373</v>
      </c>
      <c r="I25" s="27">
        <f t="shared" si="5"/>
        <v>134.00758533501897</v>
      </c>
      <c r="J25" s="28">
        <f t="shared" si="1"/>
        <v>0.36762885985552241</v>
      </c>
      <c r="K25" s="27">
        <f t="shared" si="2"/>
        <v>0.68958066342800928</v>
      </c>
      <c r="L25" s="18"/>
    </row>
    <row r="26" spans="1:15">
      <c r="A26" s="16"/>
      <c r="B26" s="11" t="s">
        <v>20</v>
      </c>
      <c r="C26" s="25">
        <v>0.28000000000000003</v>
      </c>
      <c r="D26" s="25">
        <v>0.55266666666666664</v>
      </c>
      <c r="E26" s="25">
        <v>0.28800000000000003</v>
      </c>
      <c r="F26" s="25">
        <v>0.63733333333333331</v>
      </c>
      <c r="G26" s="26">
        <v>0.28499999999999998</v>
      </c>
      <c r="H26" s="28">
        <f t="shared" si="0"/>
        <v>-55.282426778242687</v>
      </c>
      <c r="I26" s="27">
        <f t="shared" si="5"/>
        <v>121.29629629629628</v>
      </c>
      <c r="J26" s="28">
        <f t="shared" si="1"/>
        <v>0.28215679997887944</v>
      </c>
      <c r="K26" s="27">
        <f t="shared" si="2"/>
        <v>0.71230590409203343</v>
      </c>
      <c r="L26" s="18"/>
    </row>
    <row r="27" spans="1:15">
      <c r="A27" s="16"/>
      <c r="B27" s="11" t="s">
        <v>6</v>
      </c>
      <c r="C27" s="25">
        <v>0.11466666666666665</v>
      </c>
      <c r="D27" s="25">
        <v>0.48399999999999999</v>
      </c>
      <c r="E27" s="25">
        <v>0</v>
      </c>
      <c r="F27" s="25">
        <v>0.49299999999999994</v>
      </c>
      <c r="G27" s="26">
        <v>0.22866666666666666</v>
      </c>
      <c r="H27" s="28">
        <f t="shared" si="0"/>
        <v>-53.617308992562542</v>
      </c>
      <c r="I27" s="27"/>
      <c r="J27" s="28">
        <f t="shared" si="1"/>
        <v>0.22638545588948689</v>
      </c>
      <c r="K27" s="27">
        <f t="shared" si="2"/>
        <v>0.55099394987035422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87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1053.2449999999999</v>
      </c>
      <c r="D13" s="26">
        <v>903.01233333333346</v>
      </c>
      <c r="E13" s="26">
        <v>737.50233333333335</v>
      </c>
      <c r="F13" s="26">
        <v>879.58399999999995</v>
      </c>
      <c r="G13" s="26">
        <v>866.83766666666668</v>
      </c>
      <c r="H13" s="28">
        <f t="shared" ref="H13:H25" si="0">IF(OR(OR(G13=0,F13=0),G13=""),"",(G13/F13-1)*100)</f>
        <v>-1.4491320139217279</v>
      </c>
      <c r="I13" s="27">
        <f>IF(OR(OR(G13=0,F13=0),F13=""),"",(F13/E13-1)*100)</f>
        <v>19.265249782260561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1044.9026666666666</v>
      </c>
      <c r="D14" s="25">
        <f t="shared" ref="D14:G14" si="3">D13-SUM(D15:D27)</f>
        <v>896.44366666666679</v>
      </c>
      <c r="E14" s="25">
        <f t="shared" si="3"/>
        <v>727.60800000000006</v>
      </c>
      <c r="F14" s="25">
        <f t="shared" si="3"/>
        <v>870.70699999999999</v>
      </c>
      <c r="G14" s="26">
        <f t="shared" si="3"/>
        <v>857.97533333333331</v>
      </c>
      <c r="H14" s="54">
        <f t="shared" si="0"/>
        <v>-1.4622216964681245</v>
      </c>
      <c r="I14" s="53">
        <f t="shared" ref="I14" si="4">IF(OR(OR(G14=0,F14=0),F14=""),"",(F14/E14-1)*100)</f>
        <v>19.66704599179776</v>
      </c>
      <c r="J14" s="54">
        <f t="shared" si="1"/>
        <v>98.977624799414571</v>
      </c>
      <c r="K14" s="53">
        <f t="shared" si="2"/>
        <v>98.990772910830586</v>
      </c>
      <c r="L14" s="18"/>
    </row>
    <row r="15" spans="1:15">
      <c r="A15" s="16"/>
      <c r="B15" s="11" t="s">
        <v>24</v>
      </c>
      <c r="C15" s="25">
        <v>1.9106666666666667</v>
      </c>
      <c r="D15" s="25">
        <v>1.2743333333333331</v>
      </c>
      <c r="E15" s="25">
        <v>1.181</v>
      </c>
      <c r="F15" s="25">
        <v>2.8523333333333336</v>
      </c>
      <c r="G15" s="26">
        <v>2.9140000000000001</v>
      </c>
      <c r="H15" s="28">
        <f t="shared" si="0"/>
        <v>2.1619726539675144</v>
      </c>
      <c r="I15" s="27">
        <f>IF(OR(OR(G15=0,F15=0),F15=""),"",(F15/E15-1)*100)</f>
        <v>141.51848715777592</v>
      </c>
      <c r="J15" s="28">
        <f t="shared" si="1"/>
        <v>0.33616444140060059</v>
      </c>
      <c r="K15" s="27">
        <f t="shared" si="2"/>
        <v>0.32428208486436016</v>
      </c>
      <c r="L15" s="18"/>
    </row>
    <row r="16" spans="1:15">
      <c r="A16" s="16"/>
      <c r="B16" s="11" t="s">
        <v>23</v>
      </c>
      <c r="C16" s="55">
        <v>1.3263333333333334</v>
      </c>
      <c r="D16" s="55">
        <v>0.70533333333333326</v>
      </c>
      <c r="E16" s="55">
        <v>0.30200000000000005</v>
      </c>
      <c r="F16" s="55">
        <v>0.46600000000000003</v>
      </c>
      <c r="G16" s="56">
        <v>1.5069999999999999</v>
      </c>
      <c r="H16" s="54">
        <f t="shared" si="0"/>
        <v>223.39055793991412</v>
      </c>
      <c r="I16" s="53">
        <f t="shared" ref="I16:I25" si="5">IF(OR(OR(G16=0,F16=0),F16=""),"",(F16/E16-1)*100)</f>
        <v>54.304635761589395</v>
      </c>
      <c r="J16" s="54">
        <f t="shared" si="1"/>
        <v>0.1738503133804753</v>
      </c>
      <c r="K16" s="53">
        <f t="shared" si="2"/>
        <v>5.2979590351802677E-2</v>
      </c>
      <c r="L16" s="18"/>
      <c r="N16" s="23" t="s">
        <v>5</v>
      </c>
      <c r="O16" s="175">
        <f>+J17</f>
        <v>0.15696902880316307</v>
      </c>
    </row>
    <row r="17" spans="1:15">
      <c r="A17" s="16"/>
      <c r="B17" s="12" t="s">
        <v>5</v>
      </c>
      <c r="C17" s="29">
        <v>0</v>
      </c>
      <c r="D17" s="29">
        <v>0.8676666666666667</v>
      </c>
      <c r="E17" s="29">
        <v>2.5816666666666666</v>
      </c>
      <c r="F17" s="29">
        <v>0</v>
      </c>
      <c r="G17" s="109">
        <v>1.3606666666666667</v>
      </c>
      <c r="H17" s="50" t="str">
        <f t="shared" si="0"/>
        <v/>
      </c>
      <c r="I17" s="36" t="str">
        <f t="shared" si="5"/>
        <v/>
      </c>
      <c r="J17" s="50">
        <f t="shared" si="1"/>
        <v>0.15696902880316307</v>
      </c>
      <c r="K17" s="36" t="str">
        <f t="shared" si="2"/>
        <v/>
      </c>
      <c r="L17" s="18"/>
      <c r="N17" s="23" t="s">
        <v>40</v>
      </c>
      <c r="O17" s="175">
        <f>+J14</f>
        <v>98.977624799414571</v>
      </c>
    </row>
    <row r="18" spans="1:15">
      <c r="A18" s="16"/>
      <c r="B18" s="11" t="s">
        <v>26</v>
      </c>
      <c r="C18" s="55">
        <v>0.69099999999999995</v>
      </c>
      <c r="D18" s="55">
        <v>0.73733333333333329</v>
      </c>
      <c r="E18" s="55">
        <v>2.1526666666666667</v>
      </c>
      <c r="F18" s="55">
        <v>0.33433333333333332</v>
      </c>
      <c r="G18" s="56">
        <v>0.85733333333333339</v>
      </c>
      <c r="H18" s="54">
        <f t="shared" si="0"/>
        <v>156.43070787637092</v>
      </c>
      <c r="I18" s="53">
        <f t="shared" si="5"/>
        <v>-84.468875812945186</v>
      </c>
      <c r="J18" s="54">
        <f t="shared" si="1"/>
        <v>9.8903562489401145E-2</v>
      </c>
      <c r="K18" s="53">
        <f t="shared" si="2"/>
        <v>3.801039279174398E-2</v>
      </c>
      <c r="L18" s="18"/>
    </row>
    <row r="19" spans="1:15">
      <c r="A19" s="16"/>
      <c r="B19" s="11" t="s">
        <v>21</v>
      </c>
      <c r="C19" s="25">
        <v>1.2643333333333333</v>
      </c>
      <c r="D19" s="25">
        <v>0.17900000000000002</v>
      </c>
      <c r="E19" s="25">
        <v>0.72299999999999998</v>
      </c>
      <c r="F19" s="25">
        <v>0.82100000000000006</v>
      </c>
      <c r="G19" s="26">
        <v>0.63366666666666671</v>
      </c>
      <c r="H19" s="28">
        <f t="shared" si="0"/>
        <v>-22.817701989443773</v>
      </c>
      <c r="I19" s="27">
        <f t="shared" si="5"/>
        <v>13.554633471645939</v>
      </c>
      <c r="J19" s="28">
        <f t="shared" si="1"/>
        <v>7.310096123341818E-2</v>
      </c>
      <c r="K19" s="27">
        <f t="shared" si="2"/>
        <v>9.3339578709935617E-2</v>
      </c>
      <c r="L19" s="18"/>
    </row>
    <row r="20" spans="1:15">
      <c r="A20" s="16"/>
      <c r="B20" s="11" t="s">
        <v>20</v>
      </c>
      <c r="C20" s="25">
        <v>0.68</v>
      </c>
      <c r="D20" s="25">
        <v>0.18100000000000002</v>
      </c>
      <c r="E20" s="25">
        <v>0.72166666666666668</v>
      </c>
      <c r="F20" s="25">
        <v>1.1759999999999999</v>
      </c>
      <c r="G20" s="26">
        <v>0.49366666666666664</v>
      </c>
      <c r="H20" s="28">
        <f t="shared" si="0"/>
        <v>-58.021541950113374</v>
      </c>
      <c r="I20" s="27">
        <f t="shared" si="5"/>
        <v>62.95612009237874</v>
      </c>
      <c r="J20" s="28">
        <f t="shared" si="1"/>
        <v>5.6950301728928093E-2</v>
      </c>
      <c r="K20" s="27">
        <f t="shared" si="2"/>
        <v>0.13369956706806854</v>
      </c>
      <c r="L20" s="18"/>
    </row>
    <row r="21" spans="1:15">
      <c r="A21" s="16"/>
      <c r="B21" s="11" t="s">
        <v>25</v>
      </c>
      <c r="C21" s="25">
        <v>0.78166666666666673</v>
      </c>
      <c r="D21" s="25">
        <v>0.60333333333333339</v>
      </c>
      <c r="E21" s="25">
        <v>0</v>
      </c>
      <c r="F21" s="25">
        <v>0.33666666666666667</v>
      </c>
      <c r="G21" s="26">
        <v>0.41233333333333338</v>
      </c>
      <c r="H21" s="28">
        <f t="shared" si="0"/>
        <v>22.475247524752497</v>
      </c>
      <c r="I21" s="27"/>
      <c r="J21" s="28">
        <f t="shared" si="1"/>
        <v>4.7567537635843392E-2</v>
      </c>
      <c r="K21" s="27">
        <f t="shared" si="2"/>
        <v>3.8275669710529828E-2</v>
      </c>
      <c r="L21" s="18"/>
    </row>
    <row r="22" spans="1:15">
      <c r="A22" s="16"/>
      <c r="B22" s="11" t="s">
        <v>22</v>
      </c>
      <c r="C22" s="25">
        <v>0.872</v>
      </c>
      <c r="D22" s="25">
        <v>0.749</v>
      </c>
      <c r="E22" s="25">
        <v>0.6253333333333333</v>
      </c>
      <c r="F22" s="25">
        <v>1.1426666666666667</v>
      </c>
      <c r="G22" s="26">
        <v>0.25866666666666666</v>
      </c>
      <c r="H22" s="28">
        <f t="shared" si="0"/>
        <v>-77.362893815635942</v>
      </c>
      <c r="I22" s="27">
        <f t="shared" si="5"/>
        <v>82.729211087420069</v>
      </c>
      <c r="J22" s="28">
        <f t="shared" si="1"/>
        <v>2.984026613210547E-2</v>
      </c>
      <c r="K22" s="27">
        <f t="shared" si="2"/>
        <v>0.12990989679969928</v>
      </c>
      <c r="L22" s="18"/>
    </row>
    <row r="23" spans="1:15">
      <c r="A23" s="16"/>
      <c r="B23" s="11" t="s">
        <v>8</v>
      </c>
      <c r="C23" s="25">
        <v>0.50233333333333341</v>
      </c>
      <c r="D23" s="25">
        <v>0.74299999999999999</v>
      </c>
      <c r="E23" s="25">
        <v>1.1096666666666666</v>
      </c>
      <c r="F23" s="25">
        <v>1.3276666666666668</v>
      </c>
      <c r="G23" s="26">
        <v>0.17533333333333334</v>
      </c>
      <c r="H23" s="28">
        <f t="shared" si="0"/>
        <v>-86.793873964348478</v>
      </c>
      <c r="I23" s="27">
        <f t="shared" si="5"/>
        <v>19.645539200961259</v>
      </c>
      <c r="J23" s="28">
        <f t="shared" si="1"/>
        <v>2.0226778331813761E-2</v>
      </c>
      <c r="K23" s="27">
        <f t="shared" si="2"/>
        <v>0.15094256678914883</v>
      </c>
      <c r="L23" s="18"/>
    </row>
    <row r="24" spans="1:15">
      <c r="A24" s="16"/>
      <c r="B24" s="11" t="s">
        <v>11</v>
      </c>
      <c r="C24" s="25">
        <v>0.06</v>
      </c>
      <c r="D24" s="25">
        <v>0.35233333333333333</v>
      </c>
      <c r="E24" s="25">
        <v>0.13266666666666668</v>
      </c>
      <c r="F24" s="25">
        <v>0.24133333333333332</v>
      </c>
      <c r="G24" s="26">
        <v>0.17400000000000002</v>
      </c>
      <c r="H24" s="28">
        <f t="shared" si="0"/>
        <v>-27.900552486187834</v>
      </c>
      <c r="I24" s="27">
        <f t="shared" si="5"/>
        <v>81.909547738693433</v>
      </c>
      <c r="J24" s="28">
        <f t="shared" si="1"/>
        <v>2.0072962527009096E-2</v>
      </c>
      <c r="K24" s="27">
        <f t="shared" si="2"/>
        <v>2.7437212742993655E-2</v>
      </c>
      <c r="L24" s="18"/>
    </row>
    <row r="25" spans="1:15">
      <c r="A25" s="16"/>
      <c r="B25" s="11" t="s">
        <v>9</v>
      </c>
      <c r="C25" s="25">
        <v>0.254</v>
      </c>
      <c r="D25" s="25">
        <v>0.17633333333333334</v>
      </c>
      <c r="E25" s="25">
        <v>0.36466666666666664</v>
      </c>
      <c r="F25" s="25">
        <v>0.17900000000000002</v>
      </c>
      <c r="G25" s="26">
        <v>7.5666666666666674E-2</v>
      </c>
      <c r="H25" s="54">
        <f t="shared" si="0"/>
        <v>-57.728119180633144</v>
      </c>
      <c r="I25" s="53">
        <f t="shared" si="5"/>
        <v>-50.914076782449726</v>
      </c>
      <c r="J25" s="54">
        <f t="shared" si="1"/>
        <v>8.729046922664874E-3</v>
      </c>
      <c r="K25" s="53">
        <f t="shared" si="2"/>
        <v>2.0350529341143092E-2</v>
      </c>
      <c r="L25" s="18"/>
    </row>
    <row r="26" spans="1:15">
      <c r="A26" s="16"/>
      <c r="B26" s="11" t="s">
        <v>6</v>
      </c>
      <c r="C26" s="167">
        <v>0</v>
      </c>
      <c r="D26" s="167">
        <v>0</v>
      </c>
      <c r="E26" s="167">
        <v>0</v>
      </c>
      <c r="F26" s="167">
        <v>0</v>
      </c>
      <c r="G26" s="168">
        <v>0</v>
      </c>
      <c r="H26" s="54" t="str">
        <f t="shared" ref="H26:H27" si="6">IF(OR(OR(G26=0,F26=0),G26=""),"",(G26/F26-1)*100)</f>
        <v/>
      </c>
      <c r="I26" s="53" t="str">
        <f t="shared" ref="I26:I27" si="7">IF(OR(OR(G26=0,F26=0),F26=""),"",(F26/E26-1)*100)</f>
        <v/>
      </c>
      <c r="J26" s="54" t="str">
        <f t="shared" ref="J26:J27" si="8">IF(G26=0,"",G26/$G$13*100)</f>
        <v/>
      </c>
      <c r="K26" s="53" t="str">
        <f t="shared" ref="K26:K27" si="9">IF(F26=0,"",F26/$F$13*100)</f>
        <v/>
      </c>
      <c r="L26" s="18"/>
    </row>
    <row r="27" spans="1:15">
      <c r="A27" s="16"/>
      <c r="B27" s="11" t="s">
        <v>27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si="6"/>
        <v/>
      </c>
      <c r="I27" s="53" t="str">
        <f t="shared" si="7"/>
        <v/>
      </c>
      <c r="J27" s="54" t="str">
        <f t="shared" si="8"/>
        <v/>
      </c>
      <c r="K27" s="53" t="str">
        <f t="shared" si="9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88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58.331999999999994</v>
      </c>
      <c r="D13" s="26">
        <v>36.155666666666669</v>
      </c>
      <c r="E13" s="26">
        <v>4.5606666666666671</v>
      </c>
      <c r="F13" s="26">
        <v>13.551666666666664</v>
      </c>
      <c r="G13" s="26">
        <v>29.412666666666667</v>
      </c>
      <c r="H13" s="28">
        <f t="shared" ref="H13:H24" si="0">IF(OR(OR(G13=0,F13=0),G13=""),"",(G13/F13-1)*100)</f>
        <v>117.04095437215601</v>
      </c>
      <c r="I13" s="27">
        <f>IF(OR(OR(G13=0,F13=0),F13=""),"",(F13/E13-1)*100)</f>
        <v>197.14223066803092</v>
      </c>
      <c r="J13" s="28">
        <f t="shared" ref="J13:J24" si="1">IF(G13=0,"",G13/$G$13*100)</f>
        <v>100</v>
      </c>
      <c r="K13" s="27">
        <f t="shared" ref="K13:K2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32.60733333333333</v>
      </c>
      <c r="D14" s="25">
        <f t="shared" ref="D14:G14" si="3">D13-SUM(D15:D27)</f>
        <v>23.979999999999997</v>
      </c>
      <c r="E14" s="25">
        <f t="shared" si="3"/>
        <v>1.3423333333333338</v>
      </c>
      <c r="F14" s="25">
        <f t="shared" si="3"/>
        <v>7.8023333333333298</v>
      </c>
      <c r="G14" s="26">
        <f t="shared" si="3"/>
        <v>13.820666666666668</v>
      </c>
      <c r="H14" s="28">
        <f>IF(OR(OR(G14=0,F14=0),G14=""),"",(G14/F14-1)*100)</f>
        <v>77.135045071987093</v>
      </c>
      <c r="I14" s="27">
        <f>IF(OR(OR(G14=0,F14=0),F14=""),"",(F14/E14-1)*100)</f>
        <v>481.2515520238386</v>
      </c>
      <c r="J14" s="28">
        <f t="shared" si="1"/>
        <v>46.98882567601261</v>
      </c>
      <c r="K14" s="27">
        <f t="shared" si="2"/>
        <v>57.574714057311503</v>
      </c>
      <c r="L14" s="18"/>
    </row>
    <row r="15" spans="1:15">
      <c r="A15" s="16"/>
      <c r="B15" s="12" t="s">
        <v>5</v>
      </c>
      <c r="C15" s="29">
        <v>7.8103333333333333</v>
      </c>
      <c r="D15" s="29">
        <v>2.8940000000000001</v>
      </c>
      <c r="E15" s="29">
        <v>0.80066666666666675</v>
      </c>
      <c r="F15" s="29">
        <v>0.51566666666666661</v>
      </c>
      <c r="G15" s="109">
        <v>4.3803333333333336</v>
      </c>
      <c r="H15" s="50">
        <f t="shared" si="0"/>
        <v>749.4505494505496</v>
      </c>
      <c r="I15" s="36"/>
      <c r="J15" s="50">
        <f t="shared" si="1"/>
        <v>14.892676624583515</v>
      </c>
      <c r="K15" s="36">
        <f t="shared" si="2"/>
        <v>3.8051900135284713</v>
      </c>
      <c r="L15" s="18"/>
    </row>
    <row r="16" spans="1:15">
      <c r="A16" s="16"/>
      <c r="B16" s="11" t="s">
        <v>25</v>
      </c>
      <c r="C16" s="55">
        <v>5.5970000000000004</v>
      </c>
      <c r="D16" s="55">
        <v>1.6286666666666667</v>
      </c>
      <c r="E16" s="55">
        <v>0.27</v>
      </c>
      <c r="F16" s="55">
        <v>0.38166666666666665</v>
      </c>
      <c r="G16" s="56">
        <v>3.5546666666666664</v>
      </c>
      <c r="H16" s="54">
        <f t="shared" si="0"/>
        <v>831.35371179039305</v>
      </c>
      <c r="I16" s="53">
        <f t="shared" ref="I16:I24" si="4">IF(OR(OR(G16=0,F16=0),F16=""),"",(F16/E16-1)*100)</f>
        <v>41.358024691358011</v>
      </c>
      <c r="J16" s="54">
        <f t="shared" si="1"/>
        <v>12.085496044787959</v>
      </c>
      <c r="K16" s="53">
        <f t="shared" si="2"/>
        <v>2.816381748862379</v>
      </c>
      <c r="L16" s="18"/>
      <c r="N16" s="23" t="s">
        <v>5</v>
      </c>
      <c r="O16" s="34">
        <f>J15</f>
        <v>14.892676624583515</v>
      </c>
    </row>
    <row r="17" spans="1:15">
      <c r="A17" s="16"/>
      <c r="B17" s="11" t="s">
        <v>26</v>
      </c>
      <c r="C17" s="55">
        <v>3.0166666666666662</v>
      </c>
      <c r="D17" s="55">
        <v>1.845666666666667</v>
      </c>
      <c r="E17" s="55">
        <v>0.25466666666666665</v>
      </c>
      <c r="F17" s="55">
        <v>1.2949999999999999</v>
      </c>
      <c r="G17" s="56">
        <v>2.0783333333333336</v>
      </c>
      <c r="H17" s="28">
        <f t="shared" si="0"/>
        <v>60.489060489060506</v>
      </c>
      <c r="I17" s="27">
        <f t="shared" si="4"/>
        <v>408.50785340314138</v>
      </c>
      <c r="J17" s="28">
        <f t="shared" si="1"/>
        <v>7.066116639089735</v>
      </c>
      <c r="K17" s="27">
        <f t="shared" si="2"/>
        <v>9.5560201697208225</v>
      </c>
      <c r="L17" s="18"/>
      <c r="N17" s="23" t="s">
        <v>40</v>
      </c>
      <c r="O17" s="34">
        <f>100-O16</f>
        <v>85.107323375416485</v>
      </c>
    </row>
    <row r="18" spans="1:15">
      <c r="A18" s="16"/>
      <c r="B18" s="11" t="s">
        <v>22</v>
      </c>
      <c r="C18" s="25">
        <v>4.5846666666666671</v>
      </c>
      <c r="D18" s="25">
        <v>2.9140000000000001</v>
      </c>
      <c r="E18" s="25">
        <v>9.8999999999999991E-2</v>
      </c>
      <c r="F18" s="25">
        <v>1.8630000000000002</v>
      </c>
      <c r="G18" s="26">
        <v>1.4890000000000001</v>
      </c>
      <c r="H18" s="28">
        <f t="shared" si="0"/>
        <v>-20.075147611379496</v>
      </c>
      <c r="I18" s="27">
        <f t="shared" si="4"/>
        <v>1781.8181818181824</v>
      </c>
      <c r="J18" s="28">
        <f t="shared" si="1"/>
        <v>5.0624447516942821</v>
      </c>
      <c r="K18" s="27">
        <f t="shared" si="2"/>
        <v>13.747386545320383</v>
      </c>
      <c r="L18" s="18"/>
    </row>
    <row r="19" spans="1:15">
      <c r="A19" s="16"/>
      <c r="B19" s="11" t="s">
        <v>21</v>
      </c>
      <c r="C19" s="25">
        <v>0.77133333333333332</v>
      </c>
      <c r="D19" s="25">
        <v>1.1689999999999998</v>
      </c>
      <c r="E19" s="25">
        <v>1.0626666666666666</v>
      </c>
      <c r="F19" s="25">
        <v>0.70266666666666666</v>
      </c>
      <c r="G19" s="26">
        <v>1.4863333333333333</v>
      </c>
      <c r="H19" s="28">
        <f t="shared" ref="H19:H23" si="5">IF(OR(OR(G19=0,F19=0),G19=""),"",(G19/F19-1)*100)</f>
        <v>111.52751423149905</v>
      </c>
      <c r="I19" s="27">
        <f t="shared" ref="I19:I23" si="6">IF(OR(OR(G19=0,F19=0),F19=""),"",(F19/E19-1)*100)</f>
        <v>-33.877038895859471</v>
      </c>
      <c r="J19" s="28">
        <f t="shared" ref="J19:J23" si="7">IF(G19=0,"",G19/$G$13*100)</f>
        <v>5.0533783630635325</v>
      </c>
      <c r="K19" s="27">
        <f t="shared" ref="K19:K23" si="8">IF(F19=0,"",F19/$F$13*100)</f>
        <v>5.1850940843684672</v>
      </c>
      <c r="L19" s="18"/>
    </row>
    <row r="20" spans="1:15">
      <c r="A20" s="16"/>
      <c r="B20" s="11" t="s">
        <v>27</v>
      </c>
      <c r="C20" s="25">
        <v>2.5226666666666668</v>
      </c>
      <c r="D20" s="25">
        <v>0.41633333333333339</v>
      </c>
      <c r="E20" s="25">
        <v>0</v>
      </c>
      <c r="F20" s="25">
        <v>0.20033333333333334</v>
      </c>
      <c r="G20" s="26">
        <v>0.84533333333333316</v>
      </c>
      <c r="H20" s="28">
        <f t="shared" si="5"/>
        <v>321.96339434276194</v>
      </c>
      <c r="I20" s="27"/>
      <c r="J20" s="28">
        <f t="shared" si="7"/>
        <v>2.8740451959473239</v>
      </c>
      <c r="K20" s="27">
        <f t="shared" si="8"/>
        <v>1.4782929528963229</v>
      </c>
      <c r="L20" s="18"/>
    </row>
    <row r="21" spans="1:15">
      <c r="A21" s="16"/>
      <c r="B21" s="11" t="s">
        <v>8</v>
      </c>
      <c r="C21" s="25">
        <v>0.43033333333333329</v>
      </c>
      <c r="D21" s="25">
        <v>0.24966666666666668</v>
      </c>
      <c r="E21" s="25">
        <v>0.37133333333333329</v>
      </c>
      <c r="F21" s="25">
        <v>0.18566666666666665</v>
      </c>
      <c r="G21" s="26">
        <v>0.61399999999999999</v>
      </c>
      <c r="H21" s="28">
        <f t="shared" si="5"/>
        <v>230.70017953321366</v>
      </c>
      <c r="I21" s="27">
        <f t="shared" si="6"/>
        <v>-50</v>
      </c>
      <c r="J21" s="28">
        <f t="shared" si="7"/>
        <v>2.0875359822298782</v>
      </c>
      <c r="K21" s="27">
        <f t="shared" si="8"/>
        <v>1.3700651826343624</v>
      </c>
      <c r="L21" s="18"/>
    </row>
    <row r="22" spans="1:15">
      <c r="A22" s="16"/>
      <c r="B22" s="11" t="s">
        <v>24</v>
      </c>
      <c r="C22" s="25">
        <v>0.123</v>
      </c>
      <c r="D22" s="25">
        <v>0.18966666666666665</v>
      </c>
      <c r="E22" s="25">
        <v>0.28233333333333333</v>
      </c>
      <c r="F22" s="25">
        <v>0</v>
      </c>
      <c r="G22" s="26">
        <v>0.36466666666666664</v>
      </c>
      <c r="H22" s="28" t="str">
        <f t="shared" si="5"/>
        <v/>
      </c>
      <c r="I22" s="27" t="str">
        <f t="shared" si="6"/>
        <v/>
      </c>
      <c r="J22" s="28">
        <f t="shared" si="7"/>
        <v>1.2398286452548788</v>
      </c>
      <c r="K22" s="27" t="str">
        <f t="shared" si="8"/>
        <v/>
      </c>
      <c r="L22" s="18"/>
    </row>
    <row r="23" spans="1:15">
      <c r="A23" s="16"/>
      <c r="B23" s="11" t="s">
        <v>9</v>
      </c>
      <c r="C23" s="25">
        <v>0.19500000000000001</v>
      </c>
      <c r="D23" s="25">
        <v>0.24399999999999999</v>
      </c>
      <c r="E23" s="25">
        <v>3.1666666666666669E-2</v>
      </c>
      <c r="F23" s="25">
        <v>9.8333333333333328E-2</v>
      </c>
      <c r="G23" s="26">
        <v>0.28599999999999998</v>
      </c>
      <c r="H23" s="28">
        <f t="shared" si="5"/>
        <v>190.84745762711864</v>
      </c>
      <c r="I23" s="27">
        <f t="shared" si="6"/>
        <v>210.52631578947364</v>
      </c>
      <c r="J23" s="28">
        <f t="shared" si="7"/>
        <v>0.97237018064779346</v>
      </c>
      <c r="K23" s="27">
        <f t="shared" si="8"/>
        <v>0.72561800516541641</v>
      </c>
      <c r="L23" s="18"/>
    </row>
    <row r="24" spans="1:15">
      <c r="A24" s="16"/>
      <c r="B24" s="11" t="s">
        <v>11</v>
      </c>
      <c r="C24" s="25">
        <v>0.217</v>
      </c>
      <c r="D24" s="25">
        <v>0.41766666666666663</v>
      </c>
      <c r="E24" s="25">
        <v>4.6000000000000006E-2</v>
      </c>
      <c r="F24" s="25">
        <v>0.128</v>
      </c>
      <c r="G24" s="26">
        <v>0.21166666666666667</v>
      </c>
      <c r="H24" s="28">
        <f t="shared" si="0"/>
        <v>65.364583333333329</v>
      </c>
      <c r="I24" s="27">
        <f t="shared" si="4"/>
        <v>178.26086956521735</v>
      </c>
      <c r="J24" s="28">
        <f t="shared" si="1"/>
        <v>0.71964459756567467</v>
      </c>
      <c r="K24" s="27">
        <f t="shared" si="2"/>
        <v>0.94453326774074553</v>
      </c>
      <c r="L24" s="18"/>
    </row>
    <row r="25" spans="1:15">
      <c r="A25" s="16"/>
      <c r="B25" s="11" t="s">
        <v>20</v>
      </c>
      <c r="C25" s="25">
        <v>0.39199999999999996</v>
      </c>
      <c r="D25" s="25">
        <v>4.3666666666666666E-2</v>
      </c>
      <c r="E25" s="25">
        <v>0</v>
      </c>
      <c r="F25" s="25">
        <v>0.317</v>
      </c>
      <c r="G25" s="26">
        <v>0.14133333333333334</v>
      </c>
      <c r="H25" s="28">
        <f t="shared" ref="H25:H27" si="9">IF(OR(OR(G25=0,F25=0),G25=""),"",(G25/F25-1)*100)</f>
        <v>-55.415352260778128</v>
      </c>
      <c r="I25" s="27"/>
      <c r="J25" s="28">
        <f t="shared" ref="J25:J27" si="10">IF(G25=0,"",G25/$G$13*100)</f>
        <v>0.48051859742967884</v>
      </c>
      <c r="K25" s="27">
        <f t="shared" ref="K25:K27" si="11">IF(F25=0,"",F25/$F$13*100)</f>
        <v>2.3391956708891897</v>
      </c>
      <c r="L25" s="18"/>
    </row>
    <row r="26" spans="1:15">
      <c r="A26" s="16"/>
      <c r="B26" s="11" t="s">
        <v>6</v>
      </c>
      <c r="C26" s="25">
        <v>0</v>
      </c>
      <c r="D26" s="25">
        <v>9.1666666666666674E-2</v>
      </c>
      <c r="E26" s="25">
        <v>0</v>
      </c>
      <c r="F26" s="25">
        <v>0</v>
      </c>
      <c r="G26" s="26">
        <v>0.14033333333333334</v>
      </c>
      <c r="H26" s="28" t="str">
        <f t="shared" si="9"/>
        <v/>
      </c>
      <c r="I26" s="27" t="str">
        <f t="shared" ref="I26:I27" si="12">IF(OR(OR(G26=0,F26=0),F26=""),"",(F26/E26-1)*100)</f>
        <v/>
      </c>
      <c r="J26" s="28">
        <f t="shared" si="10"/>
        <v>0.47711870169314813</v>
      </c>
      <c r="K26" s="27" t="str">
        <f t="shared" si="11"/>
        <v/>
      </c>
      <c r="L26" s="18"/>
    </row>
    <row r="27" spans="1:15">
      <c r="A27" s="16"/>
      <c r="B27" s="11" t="s">
        <v>23</v>
      </c>
      <c r="C27" s="25">
        <v>6.4666666666666664E-2</v>
      </c>
      <c r="D27" s="25">
        <v>7.166666666666667E-2</v>
      </c>
      <c r="E27" s="25">
        <v>0</v>
      </c>
      <c r="F27" s="25">
        <v>6.2E-2</v>
      </c>
      <c r="G27" s="26">
        <v>0</v>
      </c>
      <c r="H27" s="28" t="str">
        <f t="shared" si="9"/>
        <v/>
      </c>
      <c r="I27" s="27" t="str">
        <f t="shared" si="12"/>
        <v/>
      </c>
      <c r="J27" s="28" t="str">
        <f t="shared" si="10"/>
        <v/>
      </c>
      <c r="K27" s="27">
        <f t="shared" si="11"/>
        <v>0.45750830156192357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93" t="s">
        <v>182</v>
      </c>
      <c r="C7" s="193"/>
      <c r="D7" s="193"/>
      <c r="E7" s="193"/>
      <c r="F7" s="193"/>
      <c r="G7" s="193"/>
      <c r="H7" s="193"/>
      <c r="I7" s="193"/>
      <c r="J7" s="18"/>
    </row>
    <row r="8" spans="1:13">
      <c r="A8" s="16"/>
      <c r="B8" s="193" t="s">
        <v>189</v>
      </c>
      <c r="C8" s="193"/>
      <c r="D8" s="193"/>
      <c r="E8" s="193"/>
      <c r="F8" s="193"/>
      <c r="G8" s="193"/>
      <c r="H8" s="193"/>
      <c r="I8" s="193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4" t="s">
        <v>2</v>
      </c>
      <c r="D10" s="194"/>
      <c r="E10" s="194"/>
      <c r="F10" s="194"/>
      <c r="G10" s="195" t="s">
        <v>112</v>
      </c>
      <c r="H10" s="195"/>
      <c r="I10" s="195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5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184</v>
      </c>
      <c r="M12" s="34">
        <f>SUM(F13:F14)</f>
        <v>3657.5310000000004</v>
      </c>
    </row>
    <row r="13" spans="1:13">
      <c r="A13" s="16"/>
      <c r="B13" s="11" t="s">
        <v>119</v>
      </c>
      <c r="C13" s="25">
        <v>1990.172</v>
      </c>
      <c r="D13" s="25">
        <v>1911.85</v>
      </c>
      <c r="E13" s="25">
        <v>1926.3589999999999</v>
      </c>
      <c r="F13" s="93">
        <v>2021.7586666666666</v>
      </c>
      <c r="G13" s="73">
        <f>IF(OR(OR(F13=0,E13=0),F13=""),"",(F13/E13-1)*100)</f>
        <v>4.9523306230389474</v>
      </c>
      <c r="H13" s="26">
        <f>F13-E13</f>
        <v>95.39966666666669</v>
      </c>
      <c r="I13" s="28">
        <f>IF(F13=0,"",F13/$M$12*100)</f>
        <v>55.276596880974246</v>
      </c>
      <c r="J13" s="18"/>
      <c r="L13" s="23" t="s">
        <v>114</v>
      </c>
    </row>
    <row r="14" spans="1:13">
      <c r="A14" s="16"/>
      <c r="B14" s="11" t="s">
        <v>77</v>
      </c>
      <c r="C14" s="25">
        <v>1208.8223333333335</v>
      </c>
      <c r="D14" s="25">
        <v>1487.3000000000002</v>
      </c>
      <c r="E14" s="25">
        <v>1506.9753333333338</v>
      </c>
      <c r="F14" s="93">
        <v>1635.7723333333338</v>
      </c>
      <c r="G14" s="73">
        <f t="shared" ref="G14" si="0">IF(OR(OR(F14=0,E14=0),F14=""),"",(F14/E14-1)*100)</f>
        <v>8.5467225077340281</v>
      </c>
      <c r="H14" s="26">
        <f t="shared" ref="H14" si="1">F14-E14</f>
        <v>128.79700000000003</v>
      </c>
      <c r="I14" s="28">
        <f>IF(F14=0,"",F14/$M$12*100)</f>
        <v>44.723403119025747</v>
      </c>
      <c r="J14" s="18"/>
      <c r="L14" s="23" t="s">
        <v>115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93" t="s">
        <v>181</v>
      </c>
      <c r="C25" s="193"/>
      <c r="D25" s="193"/>
      <c r="E25" s="193"/>
      <c r="F25" s="193"/>
      <c r="G25" s="193"/>
      <c r="H25" s="193"/>
      <c r="I25" s="193"/>
      <c r="J25" s="91"/>
      <c r="K25" s="80"/>
      <c r="L25" s="23"/>
      <c r="M25" s="23"/>
    </row>
    <row r="26" spans="1:13" s="58" customFormat="1">
      <c r="A26" s="89"/>
      <c r="B26" s="193" t="s">
        <v>178</v>
      </c>
      <c r="C26" s="193"/>
      <c r="D26" s="193"/>
      <c r="E26" s="193"/>
      <c r="F26" s="193"/>
      <c r="G26" s="193"/>
      <c r="H26" s="193"/>
      <c r="I26" s="193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94" t="s">
        <v>2</v>
      </c>
      <c r="D28" s="194"/>
      <c r="E28" s="194"/>
      <c r="F28" s="194"/>
      <c r="G28" s="194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78</v>
      </c>
      <c r="C31" s="52">
        <v>60.161497611741794</v>
      </c>
      <c r="D31" s="52">
        <v>62.212426551135913</v>
      </c>
      <c r="E31" s="52">
        <v>56.244943588838382</v>
      </c>
      <c r="F31" s="52">
        <v>56.107527347322126</v>
      </c>
      <c r="G31" s="36">
        <v>55.276596880974253</v>
      </c>
      <c r="H31" s="8"/>
      <c r="I31" s="87"/>
      <c r="J31" s="18"/>
    </row>
    <row r="32" spans="1:13">
      <c r="A32" s="16"/>
      <c r="B32" s="11" t="s">
        <v>79</v>
      </c>
      <c r="C32" s="52">
        <v>60.161497611741794</v>
      </c>
      <c r="D32" s="52">
        <v>37.787573448864087</v>
      </c>
      <c r="E32" s="52">
        <v>43.755056411161618</v>
      </c>
      <c r="F32" s="52">
        <v>43.892472652677881</v>
      </c>
      <c r="G32" s="36">
        <v>44.723403119025747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194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120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80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0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0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6" t="s">
        <v>89</v>
      </c>
      <c r="D7" s="196"/>
      <c r="E7" s="196"/>
      <c r="F7" s="196"/>
      <c r="G7" s="196"/>
      <c r="H7" s="196"/>
      <c r="I7" s="196"/>
      <c r="J7" s="196"/>
      <c r="K7" s="196"/>
      <c r="L7" s="18"/>
      <c r="M7" s="16"/>
    </row>
    <row r="8" spans="1:15">
      <c r="A8" s="67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95"/>
      <c r="I11" s="195"/>
      <c r="J11" s="195"/>
      <c r="K11" s="195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28</v>
      </c>
      <c r="C13" s="26">
        <v>7174.3406666666669</v>
      </c>
      <c r="D13" s="26">
        <v>7832.9066666666668</v>
      </c>
      <c r="E13" s="26">
        <v>7200.3066666666673</v>
      </c>
      <c r="F13" s="26">
        <v>7267.3203333333331</v>
      </c>
      <c r="G13" s="26">
        <v>7512.2080000000005</v>
      </c>
      <c r="H13" s="28">
        <f t="shared" ref="H13:H27" si="0">IF(OR(OR(G13=0,F13=0),G13=""),"",(G13/F13-1)*100)</f>
        <v>3.3697106420840006</v>
      </c>
      <c r="I13" s="27">
        <f>IF(OR(OR(G13=0,F13=0),F13=""),"",(F13/E13-1)*100)</f>
        <v>0.93070572920042061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31</v>
      </c>
      <c r="C14" s="25">
        <f>C13-SUM(C15:C27)</f>
        <v>2776.1109999999999</v>
      </c>
      <c r="D14" s="25">
        <f t="shared" ref="D14:G14" si="3">D13-SUM(D15:D27)</f>
        <v>3149.4860000000017</v>
      </c>
      <c r="E14" s="25">
        <f t="shared" si="3"/>
        <v>2822.2460000000019</v>
      </c>
      <c r="F14" s="25">
        <f t="shared" si="3"/>
        <v>2707.3926666666666</v>
      </c>
      <c r="G14" s="26">
        <f t="shared" si="3"/>
        <v>2807.5873333333338</v>
      </c>
      <c r="H14" s="54">
        <f t="shared" ref="H14" si="4">IF(OR(OR(G14=0,F14=0),G14=""),"",(G14/F14-1)*100)</f>
        <v>3.7007807511729274</v>
      </c>
      <c r="I14" s="53">
        <f t="shared" ref="I14" si="5">IF(OR(OR(G14=0,F14=0),F14=""),"",(F14/E14-1)*100)</f>
        <v>-4.069572012267364</v>
      </c>
      <c r="J14" s="54">
        <f t="shared" ref="J14" si="6">IF(G14=0,"",G14/$G$13*100)</f>
        <v>37.373663420040202</v>
      </c>
      <c r="K14" s="53">
        <f t="shared" ref="K14" si="7">IF(F14=0,"",F14/$F$13*100)</f>
        <v>37.254346065475488</v>
      </c>
      <c r="L14" s="18"/>
      <c r="M14" s="16"/>
    </row>
    <row r="15" spans="1:15">
      <c r="A15" s="67"/>
      <c r="B15" s="12" t="s">
        <v>5</v>
      </c>
      <c r="C15" s="29">
        <v>1888.3663333333334</v>
      </c>
      <c r="D15" s="29">
        <v>1990.172</v>
      </c>
      <c r="E15" s="29">
        <v>1911.85</v>
      </c>
      <c r="F15" s="29">
        <v>1926.3589999999999</v>
      </c>
      <c r="G15" s="109">
        <v>2021.7586666666666</v>
      </c>
      <c r="H15" s="50">
        <f t="shared" si="0"/>
        <v>4.9523306230389474</v>
      </c>
      <c r="I15" s="36">
        <f>IF(OR(OR(G15=0,F15=0),F15=""),"",(F15/E15-1)*100)</f>
        <v>0.75889844914611704</v>
      </c>
      <c r="J15" s="50">
        <f t="shared" si="1"/>
        <v>26.912975075592509</v>
      </c>
      <c r="K15" s="36">
        <f t="shared" si="2"/>
        <v>26.507143095981135</v>
      </c>
      <c r="L15" s="18"/>
      <c r="M15" s="16"/>
      <c r="O15" s="58"/>
    </row>
    <row r="16" spans="1:15">
      <c r="A16" s="67"/>
      <c r="B16" s="11" t="s">
        <v>25</v>
      </c>
      <c r="C16" s="55">
        <v>801.78666666666663</v>
      </c>
      <c r="D16" s="55">
        <v>857.55833333333339</v>
      </c>
      <c r="E16" s="55">
        <v>789.83933333333323</v>
      </c>
      <c r="F16" s="55">
        <v>842.54000000000008</v>
      </c>
      <c r="G16" s="56">
        <v>856.62100000000009</v>
      </c>
      <c r="H16" s="54">
        <f t="shared" si="0"/>
        <v>1.6712559641085312</v>
      </c>
      <c r="I16" s="53">
        <f t="shared" ref="I16:I27" si="8">IF(OR(OR(G16=0,F16=0),F16=""),"",(F16/E16-1)*100)</f>
        <v>6.6723274522498155</v>
      </c>
      <c r="J16" s="54">
        <f t="shared" si="1"/>
        <v>11.403052205157259</v>
      </c>
      <c r="K16" s="53">
        <f t="shared" si="2"/>
        <v>11.593544268793069</v>
      </c>
      <c r="L16" s="18"/>
      <c r="M16" s="16"/>
      <c r="N16" s="23" t="s">
        <v>5</v>
      </c>
      <c r="O16" s="34">
        <f>J15</f>
        <v>26.912975075592509</v>
      </c>
    </row>
    <row r="17" spans="1:15">
      <c r="A17" s="67"/>
      <c r="B17" s="11" t="s">
        <v>26</v>
      </c>
      <c r="C17" s="55">
        <v>536.52833333333342</v>
      </c>
      <c r="D17" s="55">
        <v>531.05533333333335</v>
      </c>
      <c r="E17" s="55">
        <v>476.90566666666666</v>
      </c>
      <c r="F17" s="55">
        <v>506.38566666666668</v>
      </c>
      <c r="G17" s="56">
        <v>520.28233333333333</v>
      </c>
      <c r="H17" s="28">
        <f t="shared" si="0"/>
        <v>2.7442851528841183</v>
      </c>
      <c r="I17" s="27">
        <f t="shared" si="8"/>
        <v>6.1815159811479115</v>
      </c>
      <c r="J17" s="28">
        <f t="shared" si="1"/>
        <v>6.9258243825694565</v>
      </c>
      <c r="K17" s="27">
        <f t="shared" si="2"/>
        <v>6.9679832928790226</v>
      </c>
      <c r="L17" s="18"/>
      <c r="M17" s="16"/>
      <c r="N17" s="23" t="s">
        <v>40</v>
      </c>
      <c r="O17" s="34">
        <f>100-O16</f>
        <v>73.087024924407487</v>
      </c>
    </row>
    <row r="18" spans="1:15">
      <c r="A18" s="67"/>
      <c r="B18" s="11" t="s">
        <v>27</v>
      </c>
      <c r="C18" s="25">
        <v>230.69800000000001</v>
      </c>
      <c r="D18" s="25">
        <v>272.27</v>
      </c>
      <c r="E18" s="25">
        <v>265.30933333333331</v>
      </c>
      <c r="F18" s="25">
        <v>287.23599999999999</v>
      </c>
      <c r="G18" s="26">
        <v>308.78433333333339</v>
      </c>
      <c r="H18" s="28">
        <f t="shared" si="0"/>
        <v>7.5019612212025688</v>
      </c>
      <c r="I18" s="27">
        <f t="shared" si="8"/>
        <v>8.2645666442190837</v>
      </c>
      <c r="J18" s="28">
        <f t="shared" si="1"/>
        <v>4.1104337544079366</v>
      </c>
      <c r="K18" s="27">
        <f t="shared" si="2"/>
        <v>3.9524334531191938</v>
      </c>
      <c r="L18" s="18"/>
      <c r="M18" s="16"/>
    </row>
    <row r="19" spans="1:15">
      <c r="A19" s="67"/>
      <c r="B19" s="11" t="s">
        <v>21</v>
      </c>
      <c r="C19" s="25">
        <v>204.43299999999999</v>
      </c>
      <c r="D19" s="25">
        <v>232.50099999999998</v>
      </c>
      <c r="E19" s="25">
        <v>203.8546666666667</v>
      </c>
      <c r="F19" s="25">
        <v>207.68533333333335</v>
      </c>
      <c r="G19" s="26">
        <v>205.07599999999999</v>
      </c>
      <c r="H19" s="28">
        <f t="shared" si="0"/>
        <v>-1.2563878688272134</v>
      </c>
      <c r="I19" s="27">
        <f t="shared" si="8"/>
        <v>1.8791164947576933</v>
      </c>
      <c r="J19" s="28">
        <f t="shared" si="1"/>
        <v>2.7299031123738851</v>
      </c>
      <c r="K19" s="27">
        <f t="shared" si="2"/>
        <v>2.8577979751454472</v>
      </c>
      <c r="L19" s="18"/>
      <c r="M19" s="16"/>
    </row>
    <row r="20" spans="1:15">
      <c r="A20" s="67"/>
      <c r="B20" s="11" t="s">
        <v>22</v>
      </c>
      <c r="C20" s="25">
        <v>132.32866666666666</v>
      </c>
      <c r="D20" s="25">
        <v>155.25900000000001</v>
      </c>
      <c r="E20" s="25">
        <v>95.931666666666672</v>
      </c>
      <c r="F20" s="25">
        <v>135.22666666666669</v>
      </c>
      <c r="G20" s="26">
        <v>139.82766666666666</v>
      </c>
      <c r="H20" s="28">
        <f t="shared" si="0"/>
        <v>3.4024354170774762</v>
      </c>
      <c r="I20" s="27">
        <f t="shared" si="8"/>
        <v>40.961448253096847</v>
      </c>
      <c r="J20" s="28">
        <f t="shared" si="1"/>
        <v>1.861339125150244</v>
      </c>
      <c r="K20" s="27">
        <f t="shared" si="2"/>
        <v>1.8607500490437536</v>
      </c>
      <c r="L20" s="18"/>
      <c r="M20" s="16"/>
    </row>
    <row r="21" spans="1:15">
      <c r="A21" s="67"/>
      <c r="B21" s="11" t="s">
        <v>6</v>
      </c>
      <c r="C21" s="25">
        <v>116.949</v>
      </c>
      <c r="D21" s="25">
        <v>131.53066666666666</v>
      </c>
      <c r="E21" s="25">
        <v>114.76333333333332</v>
      </c>
      <c r="F21" s="25">
        <v>146.67633333333333</v>
      </c>
      <c r="G21" s="26">
        <v>137.14333333333332</v>
      </c>
      <c r="H21" s="28">
        <f t="shared" si="0"/>
        <v>-6.4993443613943764</v>
      </c>
      <c r="I21" s="27">
        <f t="shared" si="8"/>
        <v>27.807662145284517</v>
      </c>
      <c r="J21" s="28">
        <f t="shared" si="1"/>
        <v>1.8256061777487165</v>
      </c>
      <c r="K21" s="27">
        <f t="shared" si="2"/>
        <v>2.0183000969499947</v>
      </c>
      <c r="L21" s="18"/>
      <c r="M21" s="16"/>
    </row>
    <row r="22" spans="1:15">
      <c r="A22" s="67"/>
      <c r="B22" s="11" t="s">
        <v>24</v>
      </c>
      <c r="C22" s="25">
        <v>131.08300000000003</v>
      </c>
      <c r="D22" s="25">
        <v>128.90966666666668</v>
      </c>
      <c r="E22" s="25">
        <v>136.35433333333333</v>
      </c>
      <c r="F22" s="25">
        <v>128.64266666666668</v>
      </c>
      <c r="G22" s="26">
        <v>133.52600000000001</v>
      </c>
      <c r="H22" s="28">
        <f t="shared" si="0"/>
        <v>3.7960448581082495</v>
      </c>
      <c r="I22" s="27">
        <f t="shared" si="8"/>
        <v>-5.6556080603721082</v>
      </c>
      <c r="J22" s="28">
        <f t="shared" si="1"/>
        <v>1.7774534464434424</v>
      </c>
      <c r="K22" s="27">
        <f t="shared" si="2"/>
        <v>1.7701526940627039</v>
      </c>
      <c r="L22" s="18"/>
      <c r="M22" s="16"/>
    </row>
    <row r="23" spans="1:15">
      <c r="A23" s="67"/>
      <c r="B23" s="11" t="s">
        <v>8</v>
      </c>
      <c r="C23" s="25">
        <v>91.711333333333357</v>
      </c>
      <c r="D23" s="25">
        <v>107.60166666666666</v>
      </c>
      <c r="E23" s="25">
        <v>104.03333333333333</v>
      </c>
      <c r="F23" s="25">
        <v>98.383666666666684</v>
      </c>
      <c r="G23" s="26">
        <v>98.51466666666667</v>
      </c>
      <c r="H23" s="28">
        <f t="shared" si="0"/>
        <v>0.13315218311982235</v>
      </c>
      <c r="I23" s="27">
        <f t="shared" si="8"/>
        <v>-5.4306312079461572</v>
      </c>
      <c r="J23" s="28">
        <f t="shared" si="1"/>
        <v>1.311394288692042</v>
      </c>
      <c r="K23" s="27">
        <f t="shared" si="2"/>
        <v>1.3537818914546267</v>
      </c>
      <c r="L23" s="18"/>
      <c r="M23" s="16"/>
    </row>
    <row r="24" spans="1:15">
      <c r="A24" s="67"/>
      <c r="B24" s="11" t="s">
        <v>23</v>
      </c>
      <c r="C24" s="25">
        <v>84.86066666666666</v>
      </c>
      <c r="D24" s="25">
        <v>88.823666666666668</v>
      </c>
      <c r="E24" s="25">
        <v>92.200333333333333</v>
      </c>
      <c r="F24" s="25">
        <v>91.334999999999994</v>
      </c>
      <c r="G24" s="26">
        <v>89.75866666666667</v>
      </c>
      <c r="H24" s="28">
        <f t="shared" si="0"/>
        <v>-1.7258809145818454</v>
      </c>
      <c r="I24" s="27">
        <f t="shared" si="8"/>
        <v>-0.93853601396958197</v>
      </c>
      <c r="J24" s="28">
        <f t="shared" si="1"/>
        <v>1.1948373456468016</v>
      </c>
      <c r="K24" s="27">
        <f t="shared" si="2"/>
        <v>1.2567906162202565</v>
      </c>
      <c r="L24" s="18"/>
      <c r="M24" s="16"/>
    </row>
    <row r="25" spans="1:15">
      <c r="A25" s="67"/>
      <c r="B25" s="11" t="s">
        <v>20</v>
      </c>
      <c r="C25" s="25">
        <v>67.351333333333329</v>
      </c>
      <c r="D25" s="25">
        <v>77.341999999999999</v>
      </c>
      <c r="E25" s="25">
        <v>73.967333333333329</v>
      </c>
      <c r="F25" s="25">
        <v>77.591666666666669</v>
      </c>
      <c r="G25" s="26">
        <v>75.650333333333336</v>
      </c>
      <c r="H25" s="28">
        <f t="shared" si="0"/>
        <v>-2.5019868972183446</v>
      </c>
      <c r="I25" s="27">
        <f t="shared" si="8"/>
        <v>4.8999107714216228</v>
      </c>
      <c r="J25" s="28">
        <f t="shared" si="1"/>
        <v>1.0070319316682037</v>
      </c>
      <c r="K25" s="27">
        <f t="shared" si="2"/>
        <v>1.067679187207059</v>
      </c>
      <c r="L25" s="18"/>
      <c r="M25" s="16"/>
    </row>
    <row r="26" spans="1:15">
      <c r="A26" s="67"/>
      <c r="B26" s="11" t="s">
        <v>11</v>
      </c>
      <c r="C26" s="25">
        <v>64.147666666666666</v>
      </c>
      <c r="D26" s="25">
        <v>59.772333333333329</v>
      </c>
      <c r="E26" s="25">
        <v>62.928333333333335</v>
      </c>
      <c r="F26" s="25">
        <v>62.31133333333333</v>
      </c>
      <c r="G26" s="26">
        <v>66.634333333333331</v>
      </c>
      <c r="H26" s="28">
        <f t="shared" si="0"/>
        <v>6.9377427327292018</v>
      </c>
      <c r="I26" s="27">
        <f t="shared" si="8"/>
        <v>-0.98048044071298301</v>
      </c>
      <c r="J26" s="28">
        <f t="shared" si="1"/>
        <v>0.88701395559512353</v>
      </c>
      <c r="K26" s="27">
        <f t="shared" si="2"/>
        <v>0.85741828452954305</v>
      </c>
      <c r="L26" s="18"/>
      <c r="M26" s="16"/>
    </row>
    <row r="27" spans="1:15">
      <c r="A27" s="67"/>
      <c r="B27" s="11" t="s">
        <v>9</v>
      </c>
      <c r="C27" s="25">
        <v>47.98566666666666</v>
      </c>
      <c r="D27" s="25">
        <v>50.625000000000007</v>
      </c>
      <c r="E27" s="25">
        <v>50.123000000000005</v>
      </c>
      <c r="F27" s="25">
        <v>49.554333333333332</v>
      </c>
      <c r="G27" s="26">
        <v>51.043333333333337</v>
      </c>
      <c r="H27" s="28">
        <f t="shared" si="0"/>
        <v>3.0047826291679902</v>
      </c>
      <c r="I27" s="27">
        <f t="shared" si="8"/>
        <v>-1.1345423591298864</v>
      </c>
      <c r="J27" s="28">
        <f t="shared" si="1"/>
        <v>0.67947177891417987</v>
      </c>
      <c r="K27" s="27">
        <f t="shared" si="2"/>
        <v>0.68187902913870913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90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5"/>
      <c r="I11" s="195"/>
      <c r="J11" s="195"/>
      <c r="K11" s="195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9506.5433333333349</v>
      </c>
      <c r="D13" s="26">
        <v>9243.5770000000011</v>
      </c>
      <c r="E13" s="26">
        <v>10225.378666666664</v>
      </c>
      <c r="F13" s="26">
        <v>11054.039999999997</v>
      </c>
      <c r="G13" s="26">
        <v>11829.470333333333</v>
      </c>
      <c r="H13" s="28">
        <f t="shared" ref="H13:H27" si="0">IF(OR(OR(G13=0,F13=0),G13=""),"",(G13/F13-1)*100)</f>
        <v>7.0149043547276468</v>
      </c>
      <c r="I13" s="27">
        <f>IF(OR(OR(G13=0,F13=0),F13=""),"",(F13/E13-1)*100)</f>
        <v>8.1039672010842612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5870.4400000000023</v>
      </c>
      <c r="D14" s="25">
        <f t="shared" ref="D14:G14" si="3">D13-SUM(D15:D27)</f>
        <v>5523.8666666666677</v>
      </c>
      <c r="E14" s="25">
        <f t="shared" si="3"/>
        <v>5939.910666666663</v>
      </c>
      <c r="F14" s="25">
        <f t="shared" si="3"/>
        <v>6721.7599999999975</v>
      </c>
      <c r="G14" s="26">
        <f t="shared" si="3"/>
        <v>7201.1799999999994</v>
      </c>
      <c r="H14" s="54">
        <f t="shared" si="0"/>
        <v>7.1323581919021439</v>
      </c>
      <c r="I14" s="53">
        <f t="shared" ref="I14" si="4">IF(OR(OR(G14=0,F14=0),F14=""),"",(F14/E14-1)*100)</f>
        <v>13.162644645834209</v>
      </c>
      <c r="J14" s="54">
        <f t="shared" si="1"/>
        <v>60.87491491236392</v>
      </c>
      <c r="K14" s="53">
        <f t="shared" si="2"/>
        <v>60.808175110638274</v>
      </c>
      <c r="L14" s="18"/>
    </row>
    <row r="15" spans="1:15">
      <c r="A15" s="16"/>
      <c r="B15" s="12" t="s">
        <v>5</v>
      </c>
      <c r="C15" s="29">
        <v>1250.4623333333329</v>
      </c>
      <c r="D15" s="29">
        <v>1208.8223333333335</v>
      </c>
      <c r="E15" s="29">
        <v>1487.3000000000002</v>
      </c>
      <c r="F15" s="29">
        <v>1506.9753333333338</v>
      </c>
      <c r="G15" s="109">
        <v>1635.7723333333338</v>
      </c>
      <c r="H15" s="50">
        <f t="shared" si="0"/>
        <v>8.5467225077340281</v>
      </c>
      <c r="I15" s="36">
        <f>IF(OR(OR(G15=0,F15=0),F15=""),"",(F15/E15-1)*100)</f>
        <v>1.3228893520697671</v>
      </c>
      <c r="J15" s="50">
        <f t="shared" si="1"/>
        <v>13.827942310519346</v>
      </c>
      <c r="K15" s="36">
        <f t="shared" si="2"/>
        <v>13.632801521736255</v>
      </c>
      <c r="L15" s="18"/>
    </row>
    <row r="16" spans="1:15">
      <c r="A16" s="16"/>
      <c r="B16" s="11" t="s">
        <v>25</v>
      </c>
      <c r="C16" s="55">
        <v>500.46800000000007</v>
      </c>
      <c r="D16" s="55">
        <v>560.61099999999988</v>
      </c>
      <c r="E16" s="55">
        <v>651.09533333333354</v>
      </c>
      <c r="F16" s="55">
        <v>618.92733333333319</v>
      </c>
      <c r="G16" s="56">
        <v>717.14099999999985</v>
      </c>
      <c r="H16" s="54">
        <f t="shared" si="0"/>
        <v>15.868367961343877</v>
      </c>
      <c r="I16" s="53">
        <f t="shared" ref="I16:I27" si="5">IF(OR(OR(G16=0,F16=0),F16=""),"",(F16/E16-1)*100)</f>
        <v>-4.9405975366639048</v>
      </c>
      <c r="J16" s="54">
        <f t="shared" si="1"/>
        <v>6.0623255293115257</v>
      </c>
      <c r="K16" s="53">
        <f t="shared" si="2"/>
        <v>5.5991052441761866</v>
      </c>
      <c r="L16" s="18"/>
      <c r="N16" s="23" t="s">
        <v>5</v>
      </c>
      <c r="O16" s="34">
        <f>J15</f>
        <v>13.827942310519346</v>
      </c>
    </row>
    <row r="17" spans="1:15">
      <c r="A17" s="16"/>
      <c r="B17" s="11" t="s">
        <v>26</v>
      </c>
      <c r="C17" s="55">
        <v>454.32066666666663</v>
      </c>
      <c r="D17" s="55">
        <v>497.68366666666645</v>
      </c>
      <c r="E17" s="55">
        <v>551.00466666666682</v>
      </c>
      <c r="F17" s="55">
        <v>575.06900000000007</v>
      </c>
      <c r="G17" s="56">
        <v>563.35300000000007</v>
      </c>
      <c r="H17" s="28">
        <f t="shared" si="0"/>
        <v>-2.0373207389026371</v>
      </c>
      <c r="I17" s="27">
        <f t="shared" si="5"/>
        <v>4.3673556303818195</v>
      </c>
      <c r="J17" s="28">
        <f t="shared" si="1"/>
        <v>4.7622842285049058</v>
      </c>
      <c r="K17" s="27">
        <f t="shared" si="2"/>
        <v>5.2023423110464613</v>
      </c>
      <c r="L17" s="18"/>
      <c r="N17" s="23" t="s">
        <v>40</v>
      </c>
      <c r="O17" s="34">
        <f>100-O16</f>
        <v>86.172057689480653</v>
      </c>
    </row>
    <row r="18" spans="1:15">
      <c r="A18" s="16"/>
      <c r="B18" s="11" t="s">
        <v>27</v>
      </c>
      <c r="C18" s="25">
        <v>385.29533333333336</v>
      </c>
      <c r="D18" s="25">
        <v>365.755</v>
      </c>
      <c r="E18" s="25">
        <v>369.70800000000003</v>
      </c>
      <c r="F18" s="25">
        <v>380.31566666666663</v>
      </c>
      <c r="G18" s="26">
        <v>409.70033333333322</v>
      </c>
      <c r="H18" s="28">
        <f t="shared" si="0"/>
        <v>7.7263886929015868</v>
      </c>
      <c r="I18" s="27">
        <f t="shared" si="5"/>
        <v>2.8692012795683564</v>
      </c>
      <c r="J18" s="28">
        <f t="shared" si="1"/>
        <v>3.4633869631412906</v>
      </c>
      <c r="K18" s="27">
        <f t="shared" si="2"/>
        <v>3.4405128502037869</v>
      </c>
      <c r="L18" s="18"/>
    </row>
    <row r="19" spans="1:15">
      <c r="A19" s="16"/>
      <c r="B19" s="11" t="s">
        <v>21</v>
      </c>
      <c r="C19" s="25">
        <v>182.68466666666671</v>
      </c>
      <c r="D19" s="25">
        <v>198.98700000000002</v>
      </c>
      <c r="E19" s="25">
        <v>267.87666666666667</v>
      </c>
      <c r="F19" s="25">
        <v>289.42833333333328</v>
      </c>
      <c r="G19" s="26">
        <v>304.93399999999997</v>
      </c>
      <c r="H19" s="28">
        <f t="shared" si="0"/>
        <v>5.357342347270766</v>
      </c>
      <c r="I19" s="27">
        <f t="shared" si="5"/>
        <v>8.045369137538394</v>
      </c>
      <c r="J19" s="28">
        <f t="shared" si="1"/>
        <v>2.5777485500830117</v>
      </c>
      <c r="K19" s="27">
        <f t="shared" si="2"/>
        <v>2.6183036548929928</v>
      </c>
      <c r="L19" s="18"/>
    </row>
    <row r="20" spans="1:15">
      <c r="A20" s="16"/>
      <c r="B20" s="11" t="s">
        <v>6</v>
      </c>
      <c r="C20" s="25">
        <v>199.76933333333329</v>
      </c>
      <c r="D20" s="25">
        <v>204.84699999999998</v>
      </c>
      <c r="E20" s="25">
        <v>198.23133333333334</v>
      </c>
      <c r="F20" s="25">
        <v>190.07466666666664</v>
      </c>
      <c r="G20" s="26">
        <v>217.745</v>
      </c>
      <c r="H20" s="28">
        <f t="shared" si="0"/>
        <v>14.55761244703837</v>
      </c>
      <c r="I20" s="27">
        <f t="shared" si="5"/>
        <v>-4.1147211843401976</v>
      </c>
      <c r="J20" s="28">
        <f t="shared" si="1"/>
        <v>1.8406994891938107</v>
      </c>
      <c r="K20" s="27">
        <f t="shared" si="2"/>
        <v>1.7195040606571597</v>
      </c>
      <c r="L20" s="18"/>
    </row>
    <row r="21" spans="1:15">
      <c r="A21" s="16"/>
      <c r="B21" s="11" t="s">
        <v>22</v>
      </c>
      <c r="C21" s="25">
        <v>151.95300000000003</v>
      </c>
      <c r="D21" s="25">
        <v>164.26233333333329</v>
      </c>
      <c r="E21" s="25">
        <v>225.66033333333337</v>
      </c>
      <c r="F21" s="25">
        <v>181.23499999999996</v>
      </c>
      <c r="G21" s="26">
        <v>182.50733333333332</v>
      </c>
      <c r="H21" s="28">
        <f t="shared" si="0"/>
        <v>0.70203511095172644</v>
      </c>
      <c r="I21" s="27">
        <f t="shared" si="5"/>
        <v>-19.686815434997474</v>
      </c>
      <c r="J21" s="28">
        <f t="shared" si="1"/>
        <v>1.5428191473548929</v>
      </c>
      <c r="K21" s="27">
        <f t="shared" si="2"/>
        <v>1.6395363143248984</v>
      </c>
      <c r="L21" s="18"/>
    </row>
    <row r="22" spans="1:15">
      <c r="A22" s="16"/>
      <c r="B22" s="11" t="s">
        <v>24</v>
      </c>
      <c r="C22" s="25">
        <v>102.92699999999996</v>
      </c>
      <c r="D22" s="25">
        <v>100.80733333333333</v>
      </c>
      <c r="E22" s="25">
        <v>105.02066666666667</v>
      </c>
      <c r="F22" s="25">
        <v>111.108</v>
      </c>
      <c r="G22" s="26">
        <v>117.92166666666668</v>
      </c>
      <c r="H22" s="28">
        <f t="shared" si="0"/>
        <v>6.1324717092078762</v>
      </c>
      <c r="I22" s="27">
        <f t="shared" si="5"/>
        <v>5.7963194545835428</v>
      </c>
      <c r="J22" s="28">
        <f t="shared" si="1"/>
        <v>0.99684654801816874</v>
      </c>
      <c r="K22" s="27">
        <f t="shared" si="2"/>
        <v>1.0051347742544812</v>
      </c>
      <c r="L22" s="18"/>
    </row>
    <row r="23" spans="1:15">
      <c r="A23" s="16"/>
      <c r="B23" s="11" t="s">
        <v>8</v>
      </c>
      <c r="C23" s="25">
        <v>104.01966666666664</v>
      </c>
      <c r="D23" s="25">
        <v>109.20866666666669</v>
      </c>
      <c r="E23" s="25">
        <v>107.38266666666669</v>
      </c>
      <c r="F23" s="25">
        <v>125.63299999999997</v>
      </c>
      <c r="G23" s="26">
        <v>115.29900000000001</v>
      </c>
      <c r="H23" s="28">
        <f t="shared" si="0"/>
        <v>-8.2255458358870381</v>
      </c>
      <c r="I23" s="27">
        <f t="shared" si="5"/>
        <v>16.995604504761719</v>
      </c>
      <c r="J23" s="28">
        <f t="shared" si="1"/>
        <v>0.97467593012265341</v>
      </c>
      <c r="K23" s="27">
        <f t="shared" si="2"/>
        <v>1.1365346968167294</v>
      </c>
      <c r="L23" s="18"/>
    </row>
    <row r="24" spans="1:15">
      <c r="A24" s="16"/>
      <c r="B24" s="11" t="s">
        <v>20</v>
      </c>
      <c r="C24" s="25">
        <v>89.254333333333349</v>
      </c>
      <c r="D24" s="25">
        <v>90.015333333333345</v>
      </c>
      <c r="E24" s="25">
        <v>96.539000000000016</v>
      </c>
      <c r="F24" s="25">
        <v>107.09266666666667</v>
      </c>
      <c r="G24" s="26">
        <v>107.80199999999998</v>
      </c>
      <c r="H24" s="28">
        <f t="shared" si="0"/>
        <v>0.66235472083364666</v>
      </c>
      <c r="I24" s="27">
        <f t="shared" si="5"/>
        <v>10.932024017927123</v>
      </c>
      <c r="J24" s="28">
        <f t="shared" si="1"/>
        <v>0.91130031152986801</v>
      </c>
      <c r="K24" s="27">
        <f t="shared" si="2"/>
        <v>0.96881019669430091</v>
      </c>
      <c r="L24" s="18"/>
    </row>
    <row r="25" spans="1:15">
      <c r="A25" s="16"/>
      <c r="B25" s="11" t="s">
        <v>9</v>
      </c>
      <c r="C25" s="25">
        <v>75.152333333333331</v>
      </c>
      <c r="D25" s="25">
        <v>76.091999999999985</v>
      </c>
      <c r="E25" s="25">
        <v>86.602666666666678</v>
      </c>
      <c r="F25" s="25">
        <v>90.11466666666665</v>
      </c>
      <c r="G25" s="26">
        <v>95.312999999999974</v>
      </c>
      <c r="H25" s="28">
        <f t="shared" si="0"/>
        <v>5.7685763323765071</v>
      </c>
      <c r="I25" s="27">
        <f t="shared" si="5"/>
        <v>4.0553023771400021</v>
      </c>
      <c r="J25" s="28">
        <f t="shared" si="1"/>
        <v>0.80572500132508029</v>
      </c>
      <c r="K25" s="27">
        <f t="shared" si="2"/>
        <v>0.81521929237334656</v>
      </c>
      <c r="L25" s="18"/>
    </row>
    <row r="26" spans="1:15">
      <c r="A26" s="16"/>
      <c r="B26" s="11" t="s">
        <v>11</v>
      </c>
      <c r="C26" s="25">
        <v>73.205333333333343</v>
      </c>
      <c r="D26" s="25">
        <v>74.699333333333328</v>
      </c>
      <c r="E26" s="25">
        <v>77.370333333333321</v>
      </c>
      <c r="F26" s="25">
        <v>84.109666666666669</v>
      </c>
      <c r="G26" s="26">
        <v>89.780333333333317</v>
      </c>
      <c r="H26" s="28">
        <f t="shared" si="0"/>
        <v>6.7419916061966401</v>
      </c>
      <c r="I26" s="27">
        <f t="shared" si="5"/>
        <v>8.7104876546135515</v>
      </c>
      <c r="J26" s="28">
        <f t="shared" si="1"/>
        <v>0.7589548035836261</v>
      </c>
      <c r="K26" s="27">
        <f t="shared" si="2"/>
        <v>0.76089526242592476</v>
      </c>
      <c r="L26" s="18"/>
    </row>
    <row r="27" spans="1:15">
      <c r="A27" s="16"/>
      <c r="B27" s="11" t="s">
        <v>23</v>
      </c>
      <c r="C27" s="25">
        <v>66.591333333333338</v>
      </c>
      <c r="D27" s="25">
        <v>67.919333333333327</v>
      </c>
      <c r="E27" s="25">
        <v>61.676333333333332</v>
      </c>
      <c r="F27" s="25">
        <v>72.196666666666673</v>
      </c>
      <c r="G27" s="26">
        <v>71.021333333333331</v>
      </c>
      <c r="H27" s="28">
        <f t="shared" si="0"/>
        <v>-1.6279606630038468</v>
      </c>
      <c r="I27" s="27">
        <f t="shared" si="5"/>
        <v>17.057326148873962</v>
      </c>
      <c r="J27" s="28">
        <f t="shared" si="1"/>
        <v>0.6003762749478978</v>
      </c>
      <c r="K27" s="27">
        <f t="shared" si="2"/>
        <v>0.65312470975920733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6" t="s">
        <v>91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6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7" t="s">
        <v>2</v>
      </c>
      <c r="D10" s="197"/>
      <c r="E10" s="197"/>
      <c r="F10" s="197"/>
      <c r="G10" s="197"/>
      <c r="H10" s="197"/>
      <c r="I10" s="197"/>
      <c r="J10" s="197"/>
      <c r="K10" s="195" t="s">
        <v>54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5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68" t="s">
        <v>23</v>
      </c>
      <c r="C13" s="143">
        <v>49.36179284248675</v>
      </c>
      <c r="D13" s="143">
        <v>53.88702568795258</v>
      </c>
      <c r="E13" s="143">
        <v>53.355383713658824</v>
      </c>
      <c r="F13" s="143">
        <v>56.031393884971251</v>
      </c>
      <c r="G13" s="144">
        <v>56.668346699161475</v>
      </c>
      <c r="H13" s="144">
        <v>59.918332863981973</v>
      </c>
      <c r="I13" s="144">
        <v>55.851567993966512</v>
      </c>
      <c r="J13" s="153">
        <v>55.827009992951034</v>
      </c>
      <c r="K13" s="183">
        <v>1</v>
      </c>
      <c r="L13" s="18"/>
    </row>
    <row r="14" spans="1:16" s="51" customFormat="1">
      <c r="A14" s="94"/>
      <c r="B14" s="155" t="s">
        <v>5</v>
      </c>
      <c r="C14" s="184">
        <v>55.851516174789893</v>
      </c>
      <c r="D14" s="184">
        <v>58.614640871774803</v>
      </c>
      <c r="E14" s="184">
        <v>59.844247431831334</v>
      </c>
      <c r="F14" s="184">
        <v>60.161497611741794</v>
      </c>
      <c r="G14" s="185">
        <v>62.212426551135913</v>
      </c>
      <c r="H14" s="185">
        <v>56.244943588838382</v>
      </c>
      <c r="I14" s="182">
        <v>56.107527347322126</v>
      </c>
      <c r="J14" s="154">
        <v>55.276596880974253</v>
      </c>
      <c r="K14" s="186">
        <v>2</v>
      </c>
      <c r="L14" s="95"/>
      <c r="N14" s="81"/>
      <c r="O14" s="81"/>
      <c r="P14" s="81"/>
    </row>
    <row r="15" spans="1:16">
      <c r="A15" s="16"/>
      <c r="B15" s="68" t="s">
        <v>25</v>
      </c>
      <c r="C15" s="143">
        <v>55.223172651060302</v>
      </c>
      <c r="D15" s="143">
        <v>57.113104550861635</v>
      </c>
      <c r="E15" s="143">
        <v>59.154222528458334</v>
      </c>
      <c r="F15" s="143">
        <v>61.569114489638984</v>
      </c>
      <c r="G15" s="144">
        <v>60.46938917496454</v>
      </c>
      <c r="H15" s="144">
        <v>54.814375113930666</v>
      </c>
      <c r="I15" s="142">
        <v>57.650279331137988</v>
      </c>
      <c r="J15" s="153">
        <v>54.43141974453571</v>
      </c>
      <c r="K15" s="150">
        <v>3</v>
      </c>
      <c r="L15" s="18"/>
    </row>
    <row r="16" spans="1:16">
      <c r="A16" s="16"/>
      <c r="B16" s="68" t="s">
        <v>24</v>
      </c>
      <c r="C16" s="143">
        <v>54.756398805470283</v>
      </c>
      <c r="D16" s="143">
        <v>53.864977975768362</v>
      </c>
      <c r="E16" s="143">
        <v>56.230323160722492</v>
      </c>
      <c r="F16" s="143">
        <v>56.01598222298194</v>
      </c>
      <c r="G16" s="144">
        <v>56.116729134834017</v>
      </c>
      <c r="H16" s="144">
        <v>56.490661142758498</v>
      </c>
      <c r="I16" s="142">
        <v>53.656854621189794</v>
      </c>
      <c r="J16" s="153">
        <v>53.102898813934772</v>
      </c>
      <c r="K16" s="150">
        <v>4</v>
      </c>
      <c r="L16" s="18"/>
    </row>
    <row r="17" spans="1:16">
      <c r="A17" s="16"/>
      <c r="B17" s="68" t="s">
        <v>26</v>
      </c>
      <c r="C17" s="143">
        <v>51.334231858331385</v>
      </c>
      <c r="D17" s="143">
        <v>55.057040958731136</v>
      </c>
      <c r="E17" s="143">
        <v>52.673066309684216</v>
      </c>
      <c r="F17" s="143">
        <v>54.14834483693614</v>
      </c>
      <c r="G17" s="144">
        <v>51.621969550423714</v>
      </c>
      <c r="H17" s="144">
        <v>46.395648647693321</v>
      </c>
      <c r="I17" s="142">
        <v>46.824493182639181</v>
      </c>
      <c r="J17" s="153">
        <v>48.012677081404377</v>
      </c>
      <c r="K17" s="150">
        <v>5</v>
      </c>
      <c r="L17" s="18"/>
    </row>
    <row r="18" spans="1:16">
      <c r="A18" s="16"/>
      <c r="B18" s="68" t="s">
        <v>8</v>
      </c>
      <c r="C18" s="143">
        <v>43.866099306553423</v>
      </c>
      <c r="D18" s="143">
        <v>45.866518586312502</v>
      </c>
      <c r="E18" s="143">
        <v>48.3751678580633</v>
      </c>
      <c r="F18" s="143">
        <v>46.855803798751019</v>
      </c>
      <c r="G18" s="144">
        <v>49.629399582738209</v>
      </c>
      <c r="H18" s="144">
        <v>49.207880828950188</v>
      </c>
      <c r="I18" s="142">
        <v>43.918012052674662</v>
      </c>
      <c r="J18" s="153">
        <v>46.075009237014783</v>
      </c>
      <c r="K18" s="150">
        <v>6</v>
      </c>
      <c r="L18" s="18"/>
    </row>
    <row r="19" spans="1:16">
      <c r="A19" s="16"/>
      <c r="B19" s="68" t="s">
        <v>22</v>
      </c>
      <c r="C19" s="143">
        <v>40.447581138651081</v>
      </c>
      <c r="D19" s="143">
        <v>44.333327439574227</v>
      </c>
      <c r="E19" s="143">
        <v>47.212362880401585</v>
      </c>
      <c r="F19" s="143">
        <v>46.548434944216119</v>
      </c>
      <c r="G19" s="144">
        <v>48.5911217195722</v>
      </c>
      <c r="H19" s="144">
        <v>29.83024038740599</v>
      </c>
      <c r="I19" s="142">
        <v>42.730820478520315</v>
      </c>
      <c r="J19" s="153">
        <v>43.379610239864327</v>
      </c>
      <c r="K19" s="150">
        <v>7</v>
      </c>
      <c r="L19" s="18"/>
    </row>
    <row r="20" spans="1:16">
      <c r="A20" s="16"/>
      <c r="B20" s="68" t="s">
        <v>27</v>
      </c>
      <c r="C20" s="143">
        <v>40.110473725223358</v>
      </c>
      <c r="D20" s="143">
        <v>38.236681683209525</v>
      </c>
      <c r="E20" s="143">
        <v>39.464520070597814</v>
      </c>
      <c r="F20" s="143">
        <v>37.451379343932295</v>
      </c>
      <c r="G20" s="144">
        <v>42.673876415500963</v>
      </c>
      <c r="H20" s="144">
        <v>41.779856927789893</v>
      </c>
      <c r="I20" s="142">
        <v>43.028279958355284</v>
      </c>
      <c r="J20" s="153">
        <v>42.977163975663608</v>
      </c>
      <c r="K20" s="150">
        <v>8</v>
      </c>
      <c r="L20" s="18"/>
    </row>
    <row r="21" spans="1:16">
      <c r="A21" s="16"/>
      <c r="B21" s="68" t="s">
        <v>11</v>
      </c>
      <c r="C21" s="145">
        <v>41.963878476500042</v>
      </c>
      <c r="D21" s="145">
        <v>43.815030390439894</v>
      </c>
      <c r="E21" s="145">
        <v>42.72252321489011</v>
      </c>
      <c r="F21" s="145">
        <v>46.702778000237828</v>
      </c>
      <c r="G21" s="146">
        <v>44.449760172527043</v>
      </c>
      <c r="H21" s="146">
        <v>44.853122861704556</v>
      </c>
      <c r="I21" s="142">
        <v>42.556281771968045</v>
      </c>
      <c r="J21" s="153">
        <v>42.601077477815387</v>
      </c>
      <c r="K21" s="150">
        <v>9</v>
      </c>
      <c r="L21" s="18"/>
    </row>
    <row r="22" spans="1:16" s="51" customFormat="1">
      <c r="A22" s="94"/>
      <c r="B22" s="68" t="s">
        <v>20</v>
      </c>
      <c r="C22" s="143">
        <v>40.588469037915971</v>
      </c>
      <c r="D22" s="143">
        <v>40.862853198587658</v>
      </c>
      <c r="E22" s="143">
        <v>39.696678888095988</v>
      </c>
      <c r="F22" s="143">
        <v>43.006958028338687</v>
      </c>
      <c r="G22" s="144">
        <v>46.21369046670597</v>
      </c>
      <c r="H22" s="144">
        <v>43.380988780475398</v>
      </c>
      <c r="I22" s="142">
        <v>42.013128707903398</v>
      </c>
      <c r="J22" s="153">
        <v>41.237051586515669</v>
      </c>
      <c r="K22" s="150">
        <v>10</v>
      </c>
      <c r="L22" s="95"/>
      <c r="N22" s="81"/>
      <c r="O22" s="81"/>
      <c r="P22" s="81"/>
    </row>
    <row r="23" spans="1:16">
      <c r="A23" s="16"/>
      <c r="B23" s="68" t="s">
        <v>21</v>
      </c>
      <c r="C23" s="143">
        <v>48.153763545287674</v>
      </c>
      <c r="D23" s="143">
        <v>49.74740207447104</v>
      </c>
      <c r="E23" s="143">
        <v>51.608415716404295</v>
      </c>
      <c r="F23" s="143">
        <v>52.809008113812069</v>
      </c>
      <c r="G23" s="144">
        <v>53.883537896766533</v>
      </c>
      <c r="H23" s="144">
        <v>43.214145905084401</v>
      </c>
      <c r="I23" s="142">
        <v>41.778238511514132</v>
      </c>
      <c r="J23" s="153">
        <v>40.210191957020449</v>
      </c>
      <c r="K23" s="150">
        <v>11</v>
      </c>
      <c r="L23" s="18"/>
      <c r="O23" s="78"/>
    </row>
    <row r="24" spans="1:16" s="51" customFormat="1">
      <c r="A24" s="94"/>
      <c r="B24" s="155" t="s">
        <v>28</v>
      </c>
      <c r="C24" s="147">
        <v>39.982480964004239</v>
      </c>
      <c r="D24" s="147">
        <v>39.90134740548833</v>
      </c>
      <c r="E24" s="147">
        <v>42.067778534889179</v>
      </c>
      <c r="F24" s="147">
        <v>43.00935529955526</v>
      </c>
      <c r="G24" s="148">
        <v>45.869552652438145</v>
      </c>
      <c r="H24" s="148">
        <v>41.320077396860306</v>
      </c>
      <c r="I24" s="149">
        <v>39.665833765145649</v>
      </c>
      <c r="J24" s="154">
        <v>38.839483681483351</v>
      </c>
      <c r="K24" s="150" t="s">
        <v>63</v>
      </c>
      <c r="L24" s="95"/>
      <c r="N24" s="81"/>
      <c r="O24" s="138"/>
      <c r="P24" s="81"/>
    </row>
    <row r="25" spans="1:16">
      <c r="A25" s="16"/>
      <c r="B25" s="68" t="s">
        <v>6</v>
      </c>
      <c r="C25" s="143">
        <v>36.080274925063669</v>
      </c>
      <c r="D25" s="143">
        <v>32.393281453808498</v>
      </c>
      <c r="E25" s="143">
        <v>37.103752248579099</v>
      </c>
      <c r="F25" s="143">
        <v>36.925238513716188</v>
      </c>
      <c r="G25" s="144">
        <v>39.102080696994349</v>
      </c>
      <c r="H25" s="144">
        <v>36.666226474572511</v>
      </c>
      <c r="I25" s="142">
        <v>43.556317080968832</v>
      </c>
      <c r="J25" s="153">
        <v>38.644080532374034</v>
      </c>
      <c r="K25" s="150">
        <v>12</v>
      </c>
      <c r="L25" s="18"/>
    </row>
    <row r="26" spans="1:16">
      <c r="A26" s="16"/>
      <c r="B26" s="68" t="s">
        <v>9</v>
      </c>
      <c r="C26" s="143">
        <v>31.903604607536248</v>
      </c>
      <c r="D26" s="143">
        <v>33.955979943755565</v>
      </c>
      <c r="E26" s="143">
        <v>35.983508430992558</v>
      </c>
      <c r="F26" s="143">
        <v>38.969015792579597</v>
      </c>
      <c r="G26" s="144">
        <v>39.951229906011037</v>
      </c>
      <c r="H26" s="144">
        <v>36.659539662145853</v>
      </c>
      <c r="I26" s="142">
        <v>35.479836852367626</v>
      </c>
      <c r="J26" s="153">
        <v>34.876067315160043</v>
      </c>
      <c r="K26" s="150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194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188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6" t="s">
        <v>92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6">
      <c r="A8" s="16"/>
      <c r="B8" s="10"/>
      <c r="C8" s="193" t="s">
        <v>190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4" t="s">
        <v>2</v>
      </c>
      <c r="D10" s="194"/>
      <c r="E10" s="194"/>
      <c r="F10" s="194"/>
      <c r="G10" s="194"/>
      <c r="H10" s="194"/>
      <c r="I10" s="194"/>
      <c r="J10" s="194"/>
      <c r="K10" s="198" t="s">
        <v>54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9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68" t="s">
        <v>9</v>
      </c>
      <c r="C13" s="143">
        <v>68.096395392463748</v>
      </c>
      <c r="D13" s="143">
        <v>66.044020056244435</v>
      </c>
      <c r="E13" s="143">
        <v>64.016491569007442</v>
      </c>
      <c r="F13" s="143">
        <v>61.03098420742041</v>
      </c>
      <c r="G13" s="144">
        <v>60.048770093988956</v>
      </c>
      <c r="H13" s="144">
        <v>63.340460337854147</v>
      </c>
      <c r="I13" s="144">
        <v>64.520163147632374</v>
      </c>
      <c r="J13" s="139">
        <v>65.123932684839957</v>
      </c>
      <c r="K13" s="172">
        <v>1</v>
      </c>
      <c r="L13" s="18"/>
    </row>
    <row r="14" spans="1:16" s="12" customFormat="1">
      <c r="A14" s="94"/>
      <c r="B14" s="68" t="s">
        <v>6</v>
      </c>
      <c r="C14" s="140">
        <v>63.919725074936345</v>
      </c>
      <c r="D14" s="140">
        <v>67.606718546191502</v>
      </c>
      <c r="E14" s="140">
        <v>62.896247751420908</v>
      </c>
      <c r="F14" s="140">
        <v>63.074761486283812</v>
      </c>
      <c r="G14" s="141">
        <v>60.897919303005644</v>
      </c>
      <c r="H14" s="141">
        <v>63.333773525427489</v>
      </c>
      <c r="I14" s="142">
        <v>56.443682919031168</v>
      </c>
      <c r="J14" s="152">
        <v>61.355919467625966</v>
      </c>
      <c r="K14" s="151">
        <v>2</v>
      </c>
      <c r="L14" s="95"/>
      <c r="N14" s="82"/>
      <c r="O14" s="82"/>
      <c r="P14" s="82"/>
    </row>
    <row r="15" spans="1:16">
      <c r="A15" s="16"/>
      <c r="B15" s="155" t="s">
        <v>28</v>
      </c>
      <c r="C15" s="147">
        <v>60.017519035995761</v>
      </c>
      <c r="D15" s="147">
        <v>60.098652594511677</v>
      </c>
      <c r="E15" s="147">
        <v>57.932221465110828</v>
      </c>
      <c r="F15" s="147">
        <v>56.990644700444733</v>
      </c>
      <c r="G15" s="148">
        <v>54.130447347561855</v>
      </c>
      <c r="H15" s="148">
        <v>58.679922603139694</v>
      </c>
      <c r="I15" s="149">
        <v>60.334166234854358</v>
      </c>
      <c r="J15" s="182">
        <v>61.160516318516649</v>
      </c>
      <c r="K15" s="151"/>
      <c r="L15" s="18"/>
    </row>
    <row r="16" spans="1:16">
      <c r="A16" s="16"/>
      <c r="B16" s="68" t="s">
        <v>21</v>
      </c>
      <c r="C16" s="143">
        <v>51.846236454712319</v>
      </c>
      <c r="D16" s="143">
        <v>50.25259792552896</v>
      </c>
      <c r="E16" s="143">
        <v>48.391584283595705</v>
      </c>
      <c r="F16" s="143">
        <v>47.190991886187923</v>
      </c>
      <c r="G16" s="144">
        <v>46.116462103233467</v>
      </c>
      <c r="H16" s="144">
        <v>56.785854094915614</v>
      </c>
      <c r="I16" s="142">
        <v>58.221761488485861</v>
      </c>
      <c r="J16" s="152">
        <v>59.789808042979544</v>
      </c>
      <c r="K16" s="151">
        <v>3</v>
      </c>
      <c r="L16" s="18"/>
    </row>
    <row r="17" spans="1:16">
      <c r="A17" s="16"/>
      <c r="B17" s="68" t="s">
        <v>20</v>
      </c>
      <c r="C17" s="143">
        <v>59.411530962084029</v>
      </c>
      <c r="D17" s="143">
        <v>59.137146801412335</v>
      </c>
      <c r="E17" s="143">
        <v>60.303321111904005</v>
      </c>
      <c r="F17" s="143">
        <v>56.993041971661306</v>
      </c>
      <c r="G17" s="144">
        <v>53.786309533294038</v>
      </c>
      <c r="H17" s="144">
        <v>56.619011219524594</v>
      </c>
      <c r="I17" s="142">
        <v>57.986871292096602</v>
      </c>
      <c r="J17" s="152">
        <v>58.762948413484331</v>
      </c>
      <c r="K17" s="151">
        <v>4</v>
      </c>
      <c r="L17" s="18"/>
    </row>
    <row r="18" spans="1:16">
      <c r="A18" s="16"/>
      <c r="B18" s="68" t="s">
        <v>11</v>
      </c>
      <c r="C18" s="143">
        <v>58.036121523499965</v>
      </c>
      <c r="D18" s="143">
        <v>56.184969609560113</v>
      </c>
      <c r="E18" s="143">
        <v>57.27747678510989</v>
      </c>
      <c r="F18" s="143">
        <v>53.297221999762179</v>
      </c>
      <c r="G18" s="144">
        <v>55.550239827472943</v>
      </c>
      <c r="H18" s="144">
        <v>55.146877138295437</v>
      </c>
      <c r="I18" s="142">
        <v>57.443718228031962</v>
      </c>
      <c r="J18" s="152">
        <v>57.398922522184613</v>
      </c>
      <c r="K18" s="151">
        <v>5</v>
      </c>
      <c r="L18" s="18"/>
    </row>
    <row r="19" spans="1:16">
      <c r="A19" s="16"/>
      <c r="B19" s="68" t="s">
        <v>27</v>
      </c>
      <c r="C19" s="143">
        <v>59.889526274776642</v>
      </c>
      <c r="D19" s="143">
        <v>61.763318316790475</v>
      </c>
      <c r="E19" s="143">
        <v>60.535479929402186</v>
      </c>
      <c r="F19" s="143">
        <v>62.548620656067705</v>
      </c>
      <c r="G19" s="144">
        <v>57.326123584499044</v>
      </c>
      <c r="H19" s="144">
        <v>58.220143072210107</v>
      </c>
      <c r="I19" s="142">
        <v>56.971720041644723</v>
      </c>
      <c r="J19" s="152">
        <v>57.022836024336399</v>
      </c>
      <c r="K19" s="151">
        <v>6</v>
      </c>
      <c r="L19" s="18"/>
    </row>
    <row r="20" spans="1:16">
      <c r="A20" s="16"/>
      <c r="B20" s="68" t="s">
        <v>22</v>
      </c>
      <c r="C20" s="143">
        <v>59.552418861348919</v>
      </c>
      <c r="D20" s="143">
        <v>55.666672560425766</v>
      </c>
      <c r="E20" s="143">
        <v>52.787637119598415</v>
      </c>
      <c r="F20" s="143">
        <v>53.451565055783881</v>
      </c>
      <c r="G20" s="144">
        <v>51.4088782804278</v>
      </c>
      <c r="H20" s="144">
        <v>70.169759612594007</v>
      </c>
      <c r="I20" s="142">
        <v>57.269179521479685</v>
      </c>
      <c r="J20" s="152">
        <v>56.62038976013568</v>
      </c>
      <c r="K20" s="151">
        <v>7</v>
      </c>
      <c r="L20" s="18"/>
    </row>
    <row r="21" spans="1:16">
      <c r="A21" s="16"/>
      <c r="B21" s="68" t="s">
        <v>8</v>
      </c>
      <c r="C21" s="145">
        <v>56.133900693446577</v>
      </c>
      <c r="D21" s="145">
        <v>54.133481413687491</v>
      </c>
      <c r="E21" s="145">
        <v>51.6248321419367</v>
      </c>
      <c r="F21" s="145">
        <v>53.144196201248981</v>
      </c>
      <c r="G21" s="146">
        <v>50.370600417261791</v>
      </c>
      <c r="H21" s="146">
        <v>50.792119171049819</v>
      </c>
      <c r="I21" s="142">
        <v>56.081987947325338</v>
      </c>
      <c r="J21" s="152">
        <v>53.924990762985217</v>
      </c>
      <c r="K21" s="151">
        <v>8</v>
      </c>
      <c r="L21" s="18"/>
    </row>
    <row r="22" spans="1:16" s="12" customFormat="1">
      <c r="A22" s="94"/>
      <c r="B22" s="68" t="s">
        <v>26</v>
      </c>
      <c r="C22" s="143">
        <v>48.665768141668615</v>
      </c>
      <c r="D22" s="143">
        <v>44.942959041268864</v>
      </c>
      <c r="E22" s="143">
        <v>47.326933690315784</v>
      </c>
      <c r="F22" s="143">
        <v>45.85165516306386</v>
      </c>
      <c r="G22" s="144">
        <v>48.378030449576286</v>
      </c>
      <c r="H22" s="144">
        <v>53.604351352306679</v>
      </c>
      <c r="I22" s="142">
        <v>53.175506817360819</v>
      </c>
      <c r="J22" s="152">
        <v>51.987322918595616</v>
      </c>
      <c r="K22" s="151">
        <v>9</v>
      </c>
      <c r="L22" s="95"/>
      <c r="N22" s="82"/>
      <c r="O22" s="82"/>
      <c r="P22" s="82"/>
    </row>
    <row r="23" spans="1:16">
      <c r="A23" s="16"/>
      <c r="B23" s="68" t="s">
        <v>24</v>
      </c>
      <c r="C23" s="143">
        <v>45.24360119452971</v>
      </c>
      <c r="D23" s="143">
        <v>46.135022024231645</v>
      </c>
      <c r="E23" s="143">
        <v>43.769676839277508</v>
      </c>
      <c r="F23" s="143">
        <v>43.984017777018067</v>
      </c>
      <c r="G23" s="144">
        <v>43.883270865165976</v>
      </c>
      <c r="H23" s="144">
        <v>43.509338857241502</v>
      </c>
      <c r="I23" s="142">
        <v>46.343145378810206</v>
      </c>
      <c r="J23" s="152">
        <v>46.897101186065228</v>
      </c>
      <c r="K23" s="151">
        <v>10</v>
      </c>
      <c r="L23" s="18"/>
      <c r="O23" s="83"/>
    </row>
    <row r="24" spans="1:16">
      <c r="A24" s="16"/>
      <c r="B24" s="68" t="s">
        <v>25</v>
      </c>
      <c r="C24" s="143">
        <v>44.776827348939698</v>
      </c>
      <c r="D24" s="143">
        <v>42.886895449138372</v>
      </c>
      <c r="E24" s="143">
        <v>40.845777471541666</v>
      </c>
      <c r="F24" s="143">
        <v>38.430885510361009</v>
      </c>
      <c r="G24" s="144">
        <v>39.530610825035467</v>
      </c>
      <c r="H24" s="144">
        <v>45.185624886069334</v>
      </c>
      <c r="I24" s="142">
        <v>42.34972066886202</v>
      </c>
      <c r="J24" s="152">
        <v>45.56858025546429</v>
      </c>
      <c r="K24" s="151">
        <v>11</v>
      </c>
      <c r="L24" s="18"/>
      <c r="O24" s="83"/>
    </row>
    <row r="25" spans="1:16">
      <c r="A25" s="16"/>
      <c r="B25" s="155" t="s">
        <v>5</v>
      </c>
      <c r="C25" s="184">
        <v>44.148483825210107</v>
      </c>
      <c r="D25" s="184">
        <v>41.385359128225197</v>
      </c>
      <c r="E25" s="184">
        <v>40.155752568168666</v>
      </c>
      <c r="F25" s="184">
        <v>39.838502388258199</v>
      </c>
      <c r="G25" s="185">
        <v>37.787573448864087</v>
      </c>
      <c r="H25" s="185">
        <v>43.755056411161618</v>
      </c>
      <c r="I25" s="182">
        <v>43.892472652677881</v>
      </c>
      <c r="J25" s="182">
        <v>44.723403119025747</v>
      </c>
      <c r="K25" s="132">
        <v>12</v>
      </c>
      <c r="L25" s="18"/>
    </row>
    <row r="26" spans="1:16">
      <c r="A26" s="16"/>
      <c r="B26" s="68" t="s">
        <v>23</v>
      </c>
      <c r="C26" s="143">
        <v>50.638207157513243</v>
      </c>
      <c r="D26" s="143">
        <v>46.11297431204742</v>
      </c>
      <c r="E26" s="143">
        <v>46.644616286341169</v>
      </c>
      <c r="F26" s="143">
        <v>43.968606115028749</v>
      </c>
      <c r="G26" s="144">
        <v>43.331653300838525</v>
      </c>
      <c r="H26" s="144">
        <v>40.081667136018019</v>
      </c>
      <c r="I26" s="142">
        <v>44.148432006033495</v>
      </c>
      <c r="J26" s="152">
        <v>44.172990007048966</v>
      </c>
      <c r="K26" s="187">
        <v>13</v>
      </c>
      <c r="L26" s="18"/>
    </row>
    <row r="27" spans="1:16">
      <c r="A27" s="16"/>
      <c r="C27" s="4"/>
      <c r="D27" s="4"/>
      <c r="E27" s="4"/>
      <c r="F27" s="5"/>
      <c r="G27" s="5"/>
      <c r="H27" s="5"/>
      <c r="I27" s="8"/>
      <c r="J27" s="8"/>
      <c r="K27" s="8"/>
      <c r="L27" s="18"/>
      <c r="N27" s="61" t="str">
        <f>IF(F27="","",1)</f>
        <v/>
      </c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  <c r="N28" s="61" t="str">
        <f>IF(F28="","",1)</f>
        <v/>
      </c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  <c r="N29" s="61" t="str">
        <f>IF(F29="","",1)</f>
        <v/>
      </c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  <c r="N30" s="61" t="str">
        <f>IF(F30="","",1)</f>
        <v/>
      </c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  <c r="N32" s="61" t="str">
        <f>IF(F32="","",1)</f>
        <v/>
      </c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  <c r="N33" s="61" t="str">
        <f>IF(F33="","",1)</f>
        <v/>
      </c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  <c r="N34" s="61" t="str">
        <f>IF(F34="","",1)</f>
        <v/>
      </c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  <c r="N35" s="61" t="str">
        <f>IF(F35="","",1)</f>
        <v/>
      </c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6"/>
      <c r="L38" s="18"/>
    </row>
    <row r="39" spans="1:14">
      <c r="A39" s="16"/>
      <c r="L39" s="18"/>
    </row>
    <row r="40" spans="1:14">
      <c r="A40" s="16"/>
      <c r="L40" s="18"/>
    </row>
    <row r="41" spans="1:14">
      <c r="A41" s="16"/>
      <c r="B41" s="74" t="s">
        <v>194</v>
      </c>
      <c r="L41" s="18"/>
    </row>
    <row r="42" spans="1:14">
      <c r="A42" s="16"/>
      <c r="B42" s="74" t="s">
        <v>110</v>
      </c>
      <c r="L42" s="18"/>
    </row>
    <row r="43" spans="1:14">
      <c r="A43" s="16"/>
      <c r="B43" s="74" t="s">
        <v>107</v>
      </c>
      <c r="L43" s="18"/>
    </row>
    <row r="44" spans="1:14">
      <c r="A44" s="16"/>
      <c r="B44" s="74" t="s">
        <v>108</v>
      </c>
      <c r="L44" s="18"/>
    </row>
    <row r="45" spans="1:14">
      <c r="A45" s="20"/>
      <c r="B45" s="92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  <row r="46" spans="1:14">
      <c r="B46" s="63"/>
      <c r="C46" s="63"/>
      <c r="D46" s="63"/>
      <c r="E46" s="63"/>
    </row>
    <row r="47" spans="1:14">
      <c r="B47" s="63"/>
      <c r="C47" s="63"/>
      <c r="D47" s="63"/>
      <c r="E47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62"/>
      <c r="G2" s="162"/>
      <c r="H2" s="162"/>
      <c r="I2" s="10"/>
      <c r="J2" s="17"/>
      <c r="K2" s="33"/>
    </row>
    <row r="3" spans="1:22">
      <c r="A3" s="16"/>
      <c r="B3" s="10"/>
      <c r="C3" s="10"/>
      <c r="D3" s="11"/>
      <c r="E3" s="10"/>
      <c r="F3" s="162"/>
      <c r="G3" s="162"/>
      <c r="H3" s="162"/>
      <c r="I3" s="10"/>
      <c r="J3" s="17"/>
      <c r="K3" s="33"/>
    </row>
    <row r="4" spans="1:22">
      <c r="A4" s="16"/>
      <c r="B4" s="10"/>
      <c r="C4" s="10"/>
      <c r="D4" s="11"/>
      <c r="E4" s="10"/>
      <c r="F4" s="162"/>
      <c r="G4" s="162"/>
      <c r="H4" s="162"/>
      <c r="I4" s="10"/>
      <c r="J4" s="18"/>
    </row>
    <row r="5" spans="1:22">
      <c r="A5" s="16"/>
      <c r="B5" s="10"/>
      <c r="C5" s="10"/>
      <c r="D5" s="10"/>
      <c r="E5" s="10"/>
      <c r="F5" s="162"/>
      <c r="G5" s="162"/>
      <c r="H5" s="162"/>
      <c r="I5" s="10"/>
      <c r="J5" s="18"/>
    </row>
    <row r="6" spans="1:22">
      <c r="A6" s="16"/>
      <c r="B6" s="10"/>
      <c r="C6" s="10"/>
      <c r="D6" s="10"/>
      <c r="E6" s="10"/>
      <c r="F6" s="162"/>
      <c r="G6" s="162"/>
      <c r="H6" s="162"/>
      <c r="I6" s="10"/>
      <c r="J6" s="18"/>
    </row>
    <row r="7" spans="1:22">
      <c r="A7" s="16"/>
      <c r="B7" s="193" t="s">
        <v>179</v>
      </c>
      <c r="C7" s="193"/>
      <c r="D7" s="193"/>
      <c r="E7" s="193"/>
      <c r="F7" s="193"/>
      <c r="G7" s="193"/>
      <c r="H7" s="193"/>
      <c r="I7" s="193"/>
      <c r="J7" s="18"/>
    </row>
    <row r="8" spans="1:22">
      <c r="A8" s="16"/>
      <c r="B8" s="193" t="s">
        <v>189</v>
      </c>
      <c r="C8" s="193"/>
      <c r="D8" s="193"/>
      <c r="E8" s="193"/>
      <c r="F8" s="193"/>
      <c r="G8" s="193"/>
      <c r="H8" s="193"/>
      <c r="I8" s="193"/>
      <c r="J8" s="18"/>
    </row>
    <row r="9" spans="1:22">
      <c r="A9" s="16"/>
      <c r="B9" s="10"/>
      <c r="C9" s="119"/>
      <c r="D9" s="10"/>
      <c r="E9" s="10"/>
      <c r="F9" s="162"/>
      <c r="G9" s="162"/>
      <c r="H9" s="162"/>
      <c r="I9" s="10"/>
      <c r="J9" s="18"/>
    </row>
    <row r="10" spans="1:22" ht="15.75" customHeight="1">
      <c r="A10" s="16"/>
      <c r="B10" s="11"/>
      <c r="C10" s="194" t="s">
        <v>2</v>
      </c>
      <c r="D10" s="194"/>
      <c r="E10" s="194"/>
      <c r="F10" s="194"/>
      <c r="G10" s="195" t="s">
        <v>112</v>
      </c>
      <c r="H10" s="195"/>
      <c r="I10" s="195" t="s">
        <v>29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1" t="s">
        <v>111</v>
      </c>
      <c r="H11" s="161" t="s">
        <v>113</v>
      </c>
      <c r="I11" s="195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60"/>
      <c r="H12" s="160"/>
      <c r="I12" s="160"/>
      <c r="J12" s="18"/>
    </row>
    <row r="13" spans="1:22">
      <c r="A13" s="16"/>
      <c r="B13" s="120" t="s">
        <v>126</v>
      </c>
      <c r="C13" s="27">
        <v>1.6819999999999997</v>
      </c>
      <c r="D13" s="27">
        <v>5.823666666666667</v>
      </c>
      <c r="E13" s="27">
        <v>6.5956666666666663</v>
      </c>
      <c r="F13" s="36">
        <v>2.1320000000000001</v>
      </c>
      <c r="G13" s="28">
        <f>IF(OR(OR(F13=0,E13=0),F13=""),"",(F13/E13-1)*100)</f>
        <v>-67.675746702380351</v>
      </c>
      <c r="H13" s="26">
        <f>F13-E13</f>
        <v>-4.4636666666666667</v>
      </c>
      <c r="I13" s="28">
        <f>IF(F13=0,"",F13/$L$13*100)</f>
        <v>5.8290709694858722E-2</v>
      </c>
      <c r="J13" s="18"/>
      <c r="K13" s="174" t="s">
        <v>184</v>
      </c>
      <c r="L13" s="87">
        <f>SUM(F13:F23)</f>
        <v>3657.5296666666663</v>
      </c>
      <c r="M13" s="191">
        <f>F13/'Población económicamente activa'!$G$15</f>
        <v>5.2301806939115253E-4</v>
      </c>
      <c r="N13" s="190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163</v>
      </c>
      <c r="C14" s="27">
        <v>23.302333333333333</v>
      </c>
      <c r="D14" s="27">
        <v>39.401333333333334</v>
      </c>
      <c r="E14" s="27">
        <v>15.239666666666666</v>
      </c>
      <c r="F14" s="36">
        <v>28.213333333333335</v>
      </c>
      <c r="G14" s="28">
        <f>IF(OR(OR(F14=0,E14=0),F14=""),"",(F14/E14-1)*100)</f>
        <v>85.130908375073815</v>
      </c>
      <c r="H14" s="26">
        <f>F14-E14</f>
        <v>12.973666666666668</v>
      </c>
      <c r="I14" s="28">
        <f t="shared" ref="I14:I23" si="0">IF(F14=0,"",F14/$L$13*100)</f>
        <v>0.77137674618086949</v>
      </c>
      <c r="J14" s="18"/>
      <c r="K14" s="120"/>
      <c r="L14" s="23"/>
      <c r="M14" s="191">
        <f>F14/'Población económicamente activa'!$G$15</f>
        <v>6.921239742537077E-3</v>
      </c>
      <c r="N14" s="190"/>
    </row>
    <row r="15" spans="1:22">
      <c r="A15" s="16"/>
      <c r="B15" s="120" t="s">
        <v>128</v>
      </c>
      <c r="C15" s="53">
        <v>11.395666666666665</v>
      </c>
      <c r="D15" s="53">
        <v>12.328666666666669</v>
      </c>
      <c r="E15" s="53">
        <v>9.3766666666666669</v>
      </c>
      <c r="F15" s="36">
        <v>17.901999999999997</v>
      </c>
      <c r="G15" s="28">
        <f t="shared" ref="G15:G23" si="1">IF(OR(OR(F15=0,E15=0),F15=""),"",(F15/E15-1)*100)</f>
        <v>90.920725204408086</v>
      </c>
      <c r="H15" s="26">
        <f t="shared" ref="H15:H23" si="2">F15-E15</f>
        <v>8.5253333333333305</v>
      </c>
      <c r="I15" s="28">
        <f t="shared" si="0"/>
        <v>0.48945604360101336</v>
      </c>
      <c r="J15" s="18"/>
      <c r="K15" s="120"/>
      <c r="M15" s="191">
        <f>F15/'Población económicamente activa'!$G$15</f>
        <v>4.3916836201878095E-3</v>
      </c>
      <c r="N15" s="190"/>
    </row>
    <row r="16" spans="1:22">
      <c r="A16" s="16"/>
      <c r="B16" s="121" t="s">
        <v>129</v>
      </c>
      <c r="C16" s="27">
        <v>553.01199999999994</v>
      </c>
      <c r="D16" s="27">
        <v>560.91800000000001</v>
      </c>
      <c r="E16" s="27">
        <v>614.00799999999992</v>
      </c>
      <c r="F16" s="36">
        <v>565.82933333333324</v>
      </c>
      <c r="G16" s="28">
        <f t="shared" si="1"/>
        <v>-7.8465861465431548</v>
      </c>
      <c r="H16" s="26">
        <f t="shared" si="2"/>
        <v>-48.178666666666686</v>
      </c>
      <c r="I16" s="28">
        <f t="shared" si="0"/>
        <v>15.470259571373719</v>
      </c>
      <c r="J16" s="18"/>
      <c r="K16" s="121"/>
      <c r="M16" s="191">
        <f>F16/'Población económicamente activa'!$G$15</f>
        <v>0.13880814518052664</v>
      </c>
      <c r="N16" s="190"/>
    </row>
    <row r="17" spans="1:14">
      <c r="A17" s="16"/>
      <c r="B17" s="120" t="s">
        <v>165</v>
      </c>
      <c r="C17" s="27">
        <v>16.753</v>
      </c>
      <c r="D17" s="27">
        <v>14.342666666666666</v>
      </c>
      <c r="E17" s="27">
        <v>14.533666666666667</v>
      </c>
      <c r="F17" s="36">
        <v>10.514333333333333</v>
      </c>
      <c r="G17" s="28">
        <f t="shared" si="1"/>
        <v>-27.655329006215457</v>
      </c>
      <c r="H17" s="26">
        <f t="shared" si="2"/>
        <v>-4.0193333333333339</v>
      </c>
      <c r="I17" s="28">
        <f t="shared" si="0"/>
        <v>0.28747089679564231</v>
      </c>
      <c r="J17" s="18"/>
      <c r="K17" s="120"/>
      <c r="M17" s="191">
        <f>F17/'Población económicamente activa'!$G$15</f>
        <v>2.5793556852415763E-3</v>
      </c>
      <c r="N17" s="190"/>
    </row>
    <row r="18" spans="1:14">
      <c r="A18" s="16"/>
      <c r="B18" s="120" t="s">
        <v>131</v>
      </c>
      <c r="C18" s="27">
        <v>200.31066666666666</v>
      </c>
      <c r="D18" s="27">
        <v>176.62633333333329</v>
      </c>
      <c r="E18" s="27">
        <v>184.08666666666667</v>
      </c>
      <c r="F18" s="36">
        <v>240.78866666666667</v>
      </c>
      <c r="G18" s="28">
        <f t="shared" si="1"/>
        <v>30.801796255386947</v>
      </c>
      <c r="H18" s="26">
        <f t="shared" si="2"/>
        <v>56.701999999999998</v>
      </c>
      <c r="I18" s="28">
        <f t="shared" si="0"/>
        <v>6.58336879290749</v>
      </c>
      <c r="J18" s="18"/>
      <c r="K18" s="120"/>
      <c r="M18" s="191">
        <f>F18/'Población económicamente activa'!$G$15</f>
        <v>5.9069804676955794E-2</v>
      </c>
      <c r="N18" s="190"/>
    </row>
    <row r="19" spans="1:14">
      <c r="A19" s="16"/>
      <c r="B19" s="120" t="s">
        <v>132</v>
      </c>
      <c r="C19" s="27">
        <v>812.99200000000008</v>
      </c>
      <c r="D19" s="27">
        <v>976.9283333333334</v>
      </c>
      <c r="E19" s="27">
        <v>910.3516666666668</v>
      </c>
      <c r="F19" s="36">
        <v>1031.9016666666666</v>
      </c>
      <c r="G19" s="28">
        <f t="shared" si="1"/>
        <v>13.351983024874992</v>
      </c>
      <c r="H19" s="26">
        <f t="shared" si="2"/>
        <v>121.54999999999984</v>
      </c>
      <c r="I19" s="28">
        <f t="shared" si="0"/>
        <v>28.213077150707093</v>
      </c>
      <c r="J19" s="18"/>
      <c r="K19" s="120"/>
      <c r="M19" s="191">
        <f>F19/'Población económicamente activa'!$G$15</f>
        <v>0.25314409826524981</v>
      </c>
      <c r="N19" s="190"/>
    </row>
    <row r="20" spans="1:14">
      <c r="A20" s="16"/>
      <c r="B20" s="120" t="s">
        <v>167</v>
      </c>
      <c r="C20" s="27">
        <v>343.91033333333331</v>
      </c>
      <c r="D20" s="27">
        <v>291.95233333333334</v>
      </c>
      <c r="E20" s="27">
        <v>319.31533333333334</v>
      </c>
      <c r="F20" s="36">
        <v>369.11333333333329</v>
      </c>
      <c r="G20" s="28">
        <f t="shared" si="1"/>
        <v>15.595242320548319</v>
      </c>
      <c r="H20" s="26">
        <f t="shared" si="2"/>
        <v>49.797999999999945</v>
      </c>
      <c r="I20" s="28">
        <f t="shared" si="0"/>
        <v>10.091875308552977</v>
      </c>
      <c r="J20" s="18"/>
      <c r="K20" s="120"/>
      <c r="M20" s="191">
        <f>F20/'Población económicamente activa'!$G$15</f>
        <v>9.0550160875484467E-2</v>
      </c>
      <c r="N20" s="190"/>
    </row>
    <row r="21" spans="1:14">
      <c r="A21" s="16"/>
      <c r="B21" s="120" t="s">
        <v>134</v>
      </c>
      <c r="C21" s="27">
        <v>83.661333333333332</v>
      </c>
      <c r="D21" s="27">
        <v>86.700666666666677</v>
      </c>
      <c r="E21" s="27">
        <v>95.777000000000001</v>
      </c>
      <c r="F21" s="36">
        <v>110.43233333333335</v>
      </c>
      <c r="G21" s="28">
        <f t="shared" si="1"/>
        <v>15.301516369622515</v>
      </c>
      <c r="H21" s="26">
        <f t="shared" si="2"/>
        <v>14.655333333333346</v>
      </c>
      <c r="I21" s="28">
        <f t="shared" si="0"/>
        <v>3.0193147670071308</v>
      </c>
      <c r="J21" s="18"/>
      <c r="K21" s="120"/>
      <c r="M21" s="191">
        <f>F21/'Población económicamente activa'!$G$15</f>
        <v>2.7091043986097664E-2</v>
      </c>
      <c r="N21" s="190"/>
    </row>
    <row r="22" spans="1:14">
      <c r="A22" s="16"/>
      <c r="B22" s="120" t="s">
        <v>135</v>
      </c>
      <c r="C22" s="27">
        <v>364.73533333333336</v>
      </c>
      <c r="D22" s="27">
        <v>432.44499999999999</v>
      </c>
      <c r="E22" s="27">
        <v>454.77700000000004</v>
      </c>
      <c r="F22" s="36">
        <v>462.44266666666664</v>
      </c>
      <c r="G22" s="28">
        <f t="shared" si="1"/>
        <v>1.685588028125129</v>
      </c>
      <c r="H22" s="26">
        <f t="shared" si="2"/>
        <v>7.6656666666665956</v>
      </c>
      <c r="I22" s="28">
        <f t="shared" si="0"/>
        <v>12.643579377665562</v>
      </c>
      <c r="J22" s="18"/>
      <c r="K22" s="120"/>
      <c r="M22" s="191">
        <f>F22/'Población económicamente activa'!$G$15</f>
        <v>0.11344553035839411</v>
      </c>
      <c r="N22" s="190"/>
    </row>
    <row r="23" spans="1:14">
      <c r="A23" s="16"/>
      <c r="B23" s="120" t="s">
        <v>169</v>
      </c>
      <c r="C23" s="27">
        <v>787.23900000000003</v>
      </c>
      <c r="D23" s="27">
        <v>801.68333333333339</v>
      </c>
      <c r="E23" s="27">
        <v>809.27333333333343</v>
      </c>
      <c r="F23" s="36">
        <v>818.26</v>
      </c>
      <c r="G23" s="28">
        <f t="shared" si="1"/>
        <v>1.1104612368297406</v>
      </c>
      <c r="H23" s="26">
        <f t="shared" si="2"/>
        <v>8.9866666666665651</v>
      </c>
      <c r="I23" s="28">
        <f t="shared" si="0"/>
        <v>22.371930635513642</v>
      </c>
      <c r="J23" s="18"/>
      <c r="K23" s="120"/>
      <c r="M23" s="191">
        <f>F23/'Población económicamente activa'!$G$15</f>
        <v>0.20073394252345422</v>
      </c>
      <c r="N23" s="190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164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166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168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170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194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188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159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1409.3443333333335</v>
      </c>
      <c r="D13" s="28">
        <v>8.4633333333333329</v>
      </c>
      <c r="E13" s="28">
        <v>26.903333333333332</v>
      </c>
      <c r="F13" s="28">
        <v>13.356999999999999</v>
      </c>
      <c r="G13" s="28">
        <v>8.0843333333333334</v>
      </c>
      <c r="H13" s="28">
        <f t="shared" ref="H13:H27" si="0">IF(OR(OR(G13=0,F13=0),G13=""),"",(G13/F13-1)*100)</f>
        <v>-39.474931995707621</v>
      </c>
      <c r="I13" s="27">
        <f>IF(OR(OR(G13=0,F13=0),F13=""),"",(F13/E13-1)*100)</f>
        <v>-50.351877090818988</v>
      </c>
      <c r="J13" s="28">
        <f>IF(G13=0,"",G13/$G$13*100)</f>
        <v>100</v>
      </c>
      <c r="K13" s="27">
        <f>IF(F13=0,"",F13/$F$13*100)</f>
        <v>100</v>
      </c>
      <c r="L13" s="18"/>
      <c r="N13" s="177">
        <f>SUM(G15:G27)</f>
        <v>2.1756666666666669</v>
      </c>
    </row>
    <row r="14" spans="1:15">
      <c r="A14" s="16"/>
      <c r="B14" s="11" t="s">
        <v>31</v>
      </c>
      <c r="C14" s="25">
        <f>C13-SUM(C15:C27)</f>
        <v>1390.6216666666669</v>
      </c>
      <c r="D14" s="27">
        <f>D13-SUM(D15:D27)</f>
        <v>5.1989999999999998</v>
      </c>
      <c r="E14" s="27">
        <f>E13-SUM(E15:E27)</f>
        <v>11.983999999999998</v>
      </c>
      <c r="F14" s="27">
        <f>F13-SUM(F15:F27)</f>
        <v>3.5869999999999997</v>
      </c>
      <c r="G14" s="28">
        <f>G13-SUM(G15:G27)</f>
        <v>5.908666666666667</v>
      </c>
      <c r="H14" s="28">
        <f>IF(OR(OR(G14=0,F14=0),G14=""),"",(G14/F14-1)*100)</f>
        <v>64.724467986246651</v>
      </c>
      <c r="I14" s="27">
        <f>IF(OR(OR(G14=0,F14=0),F14=""),"",(F14/E14-1)*100)</f>
        <v>-70.068424566088112</v>
      </c>
      <c r="J14" s="28">
        <f>IF(G14=0,"",G14/$G$13*100)</f>
        <v>73.08786541871109</v>
      </c>
      <c r="K14" s="27">
        <f t="shared" ref="K14:K27" si="1">IF(F14=0,"",F14/$F$13*100)</f>
        <v>26.854832672007184</v>
      </c>
      <c r="L14" s="18"/>
      <c r="N14" s="124"/>
    </row>
    <row r="15" spans="1:15">
      <c r="A15" s="16"/>
      <c r="B15" s="12" t="s">
        <v>5</v>
      </c>
      <c r="C15" s="36">
        <v>2.9556666666666662</v>
      </c>
      <c r="D15" s="36">
        <v>1.6819999999999997</v>
      </c>
      <c r="E15" s="36">
        <v>5.823666666666667</v>
      </c>
      <c r="F15" s="36">
        <v>6.5956666666666663</v>
      </c>
      <c r="G15" s="50">
        <v>2.1320000000000001</v>
      </c>
      <c r="H15" s="50">
        <f t="shared" si="0"/>
        <v>-67.675746702380351</v>
      </c>
      <c r="I15" s="36">
        <f t="shared" ref="I15:I27" si="2">IF(OR(OR(G15=0,F15=0),F15=""),"",(F15/E15-1)*100)</f>
        <v>13.256253219621073</v>
      </c>
      <c r="J15" s="50">
        <f>IF(G15=0,"",G15/$G$13*100)</f>
        <v>26.371995217086546</v>
      </c>
      <c r="K15" s="36">
        <f t="shared" si="1"/>
        <v>49.379850764892311</v>
      </c>
      <c r="L15" s="18"/>
      <c r="N15" s="23" t="s">
        <v>5</v>
      </c>
      <c r="O15" s="34">
        <f>J15</f>
        <v>26.371995217086546</v>
      </c>
    </row>
    <row r="16" spans="1:15">
      <c r="A16" s="16"/>
      <c r="B16" s="11" t="s">
        <v>23</v>
      </c>
      <c r="C16" s="53">
        <v>1.0093333333333334</v>
      </c>
      <c r="D16" s="53">
        <v>6.0666666666666667E-2</v>
      </c>
      <c r="E16" s="53">
        <v>0.47599999999999998</v>
      </c>
      <c r="F16" s="53">
        <v>0</v>
      </c>
      <c r="G16" s="54">
        <v>4.3666666666666666E-2</v>
      </c>
      <c r="H16" s="28" t="str">
        <f t="shared" si="0"/>
        <v/>
      </c>
      <c r="I16" s="27" t="str">
        <f t="shared" si="2"/>
        <v/>
      </c>
      <c r="J16" s="28">
        <f t="shared" ref="J16:J27" si="3">IF(G16=0,"",G16/$G$13*100)</f>
        <v>0.54013936420236663</v>
      </c>
      <c r="K16" s="27" t="str">
        <f t="shared" si="1"/>
        <v/>
      </c>
      <c r="L16" s="18"/>
      <c r="N16" s="23" t="s">
        <v>40</v>
      </c>
      <c r="O16" s="34">
        <f>100-O15</f>
        <v>73.62800478291345</v>
      </c>
    </row>
    <row r="17" spans="1:14">
      <c r="A17" s="16"/>
      <c r="B17" s="11" t="s">
        <v>21</v>
      </c>
      <c r="C17" s="27">
        <v>0.41699999999999998</v>
      </c>
      <c r="D17" s="27">
        <v>0.28000000000000003</v>
      </c>
      <c r="E17" s="27">
        <v>0.56066666666666665</v>
      </c>
      <c r="F17" s="27">
        <v>0.34666666666666668</v>
      </c>
      <c r="G17" s="28">
        <v>0</v>
      </c>
      <c r="H17" s="28" t="str">
        <f t="shared" si="0"/>
        <v/>
      </c>
      <c r="I17" s="27" t="str">
        <f t="shared" si="2"/>
        <v/>
      </c>
      <c r="J17" s="28" t="str">
        <f t="shared" si="3"/>
        <v/>
      </c>
      <c r="K17" s="27">
        <f t="shared" si="1"/>
        <v>2.5953931771106289</v>
      </c>
      <c r="L17" s="18"/>
    </row>
    <row r="18" spans="1:14">
      <c r="A18" s="16"/>
      <c r="B18" s="11" t="s">
        <v>6</v>
      </c>
      <c r="C18" s="27">
        <v>0.71899999999999997</v>
      </c>
      <c r="D18" s="27">
        <v>0.17900000000000002</v>
      </c>
      <c r="E18" s="27">
        <v>1.4553333333333331</v>
      </c>
      <c r="F18" s="27">
        <v>0.60133333333333339</v>
      </c>
      <c r="G18" s="28">
        <v>0</v>
      </c>
      <c r="H18" s="28" t="str">
        <f t="shared" si="0"/>
        <v/>
      </c>
      <c r="I18" s="27" t="str">
        <f t="shared" si="2"/>
        <v/>
      </c>
      <c r="J18" s="28" t="str">
        <f t="shared" si="3"/>
        <v/>
      </c>
      <c r="K18" s="27">
        <f t="shared" si="1"/>
        <v>4.502008934141899</v>
      </c>
      <c r="L18" s="18"/>
      <c r="N18" s="176"/>
    </row>
    <row r="19" spans="1:14">
      <c r="A19" s="16"/>
      <c r="B19" s="11" t="s">
        <v>22</v>
      </c>
      <c r="C19" s="27">
        <v>0.36266666666666669</v>
      </c>
      <c r="D19" s="27">
        <v>0</v>
      </c>
      <c r="E19" s="27">
        <v>0.29233333333333333</v>
      </c>
      <c r="F19" s="27">
        <v>5.6666666666666671E-2</v>
      </c>
      <c r="G19" s="28">
        <v>0</v>
      </c>
      <c r="H19" s="28" t="str">
        <f t="shared" si="0"/>
        <v/>
      </c>
      <c r="I19" s="27"/>
      <c r="J19" s="28" t="str">
        <f t="shared" si="3"/>
        <v/>
      </c>
      <c r="K19" s="27">
        <f t="shared" si="1"/>
        <v>0.42424696164308356</v>
      </c>
      <c r="L19" s="18"/>
      <c r="N19" s="176"/>
    </row>
    <row r="20" spans="1:14">
      <c r="A20" s="16"/>
      <c r="B20" s="11" t="s">
        <v>8</v>
      </c>
      <c r="C20" s="27">
        <v>0.34566666666666662</v>
      </c>
      <c r="D20" s="27">
        <v>0.11366666666666668</v>
      </c>
      <c r="E20" s="27">
        <v>8.1333333333333327E-2</v>
      </c>
      <c r="F20" s="27">
        <v>0</v>
      </c>
      <c r="G20" s="28">
        <v>0</v>
      </c>
      <c r="H20" s="28" t="str">
        <f t="shared" si="0"/>
        <v/>
      </c>
      <c r="I20" s="27" t="str">
        <f t="shared" si="2"/>
        <v/>
      </c>
      <c r="J20" s="28" t="str">
        <f t="shared" si="3"/>
        <v/>
      </c>
      <c r="K20" s="27" t="str">
        <f t="shared" si="1"/>
        <v/>
      </c>
      <c r="L20" s="18"/>
    </row>
    <row r="21" spans="1:14">
      <c r="A21" s="16"/>
      <c r="B21" s="11" t="s">
        <v>9</v>
      </c>
      <c r="C21" s="27">
        <v>0.37833333333333335</v>
      </c>
      <c r="D21" s="27">
        <v>0</v>
      </c>
      <c r="E21" s="27">
        <v>0.123</v>
      </c>
      <c r="F21" s="27">
        <v>0.13566666666666666</v>
      </c>
      <c r="G21" s="28">
        <v>0</v>
      </c>
      <c r="H21" s="28" t="str">
        <f t="shared" si="0"/>
        <v/>
      </c>
      <c r="I21" s="27" t="str">
        <f t="shared" si="2"/>
        <v/>
      </c>
      <c r="J21" s="28" t="str">
        <f t="shared" si="3"/>
        <v/>
      </c>
      <c r="K21" s="27">
        <f t="shared" si="1"/>
        <v>1.0156971375807942</v>
      </c>
      <c r="L21" s="18"/>
    </row>
    <row r="22" spans="1:14">
      <c r="A22" s="16"/>
      <c r="B22" s="11" t="s">
        <v>11</v>
      </c>
      <c r="C22" s="27">
        <v>0.41066666666666668</v>
      </c>
      <c r="D22" s="27">
        <v>0</v>
      </c>
      <c r="E22" s="27">
        <v>0.13300000000000001</v>
      </c>
      <c r="F22" s="27">
        <v>0</v>
      </c>
      <c r="G22" s="28">
        <v>0</v>
      </c>
      <c r="H22" s="27" t="str">
        <f t="shared" si="0"/>
        <v/>
      </c>
      <c r="I22" s="27" t="str">
        <f t="shared" si="2"/>
        <v/>
      </c>
      <c r="J22" s="28" t="str">
        <f t="shared" si="3"/>
        <v/>
      </c>
      <c r="K22" s="27" t="str">
        <f t="shared" si="1"/>
        <v/>
      </c>
      <c r="L22" s="18"/>
    </row>
    <row r="23" spans="1:14">
      <c r="A23" s="16"/>
      <c r="B23" s="11" t="s">
        <v>24</v>
      </c>
      <c r="C23" s="27">
        <v>0.59600000000000009</v>
      </c>
      <c r="D23" s="27">
        <v>8.4666666666666668E-2</v>
      </c>
      <c r="E23" s="27">
        <v>6.5666666666666665E-2</v>
      </c>
      <c r="F23" s="27">
        <v>3.6333333333333336E-2</v>
      </c>
      <c r="G23" s="28">
        <v>0</v>
      </c>
      <c r="H23" s="27" t="str">
        <f t="shared" si="0"/>
        <v/>
      </c>
      <c r="I23" s="27" t="str">
        <f t="shared" si="2"/>
        <v/>
      </c>
      <c r="J23" s="28" t="str">
        <f t="shared" si="3"/>
        <v/>
      </c>
      <c r="K23" s="27">
        <f t="shared" si="1"/>
        <v>0.27201716952409477</v>
      </c>
      <c r="L23" s="18"/>
    </row>
    <row r="24" spans="1:14">
      <c r="A24" s="16"/>
      <c r="B24" s="11" t="s">
        <v>20</v>
      </c>
      <c r="C24" s="27">
        <v>0.71566666666666678</v>
      </c>
      <c r="D24" s="27">
        <v>8.4000000000000005E-2</v>
      </c>
      <c r="E24" s="27">
        <v>0.10599999999999998</v>
      </c>
      <c r="F24" s="27">
        <v>0.20099999999999998</v>
      </c>
      <c r="G24" s="28">
        <v>0</v>
      </c>
      <c r="H24" s="27" t="str">
        <f t="shared" si="0"/>
        <v/>
      </c>
      <c r="I24" s="27" t="str">
        <f t="shared" si="2"/>
        <v/>
      </c>
      <c r="J24" s="28" t="str">
        <f t="shared" si="3"/>
        <v/>
      </c>
      <c r="K24" s="27">
        <f t="shared" si="1"/>
        <v>1.5048289286516434</v>
      </c>
      <c r="L24" s="18"/>
    </row>
    <row r="25" spans="1:14">
      <c r="A25" s="16"/>
      <c r="B25" s="11" t="s">
        <v>25</v>
      </c>
      <c r="C25" s="27">
        <v>5.5086666666666666</v>
      </c>
      <c r="D25" s="27">
        <v>0.49133333333333334</v>
      </c>
      <c r="E25" s="27">
        <v>3.574666666666666</v>
      </c>
      <c r="F25" s="27">
        <v>1.3146666666666667</v>
      </c>
      <c r="G25" s="28">
        <v>0</v>
      </c>
      <c r="H25" s="27" t="str">
        <f t="shared" si="0"/>
        <v/>
      </c>
      <c r="I25" s="27" t="str">
        <f t="shared" si="2"/>
        <v/>
      </c>
      <c r="J25" s="28" t="str">
        <f t="shared" si="3"/>
        <v/>
      </c>
      <c r="K25" s="27">
        <f t="shared" si="1"/>
        <v>9.8425295101195385</v>
      </c>
      <c r="L25" s="18"/>
    </row>
    <row r="26" spans="1:14" s="23" customFormat="1">
      <c r="A26" s="16"/>
      <c r="B26" s="11" t="s">
        <v>26</v>
      </c>
      <c r="C26" s="27">
        <v>3.7486666666666664</v>
      </c>
      <c r="D26" s="27">
        <v>0</v>
      </c>
      <c r="E26" s="27">
        <v>1.1603333333333332</v>
      </c>
      <c r="F26" s="27">
        <v>0.32400000000000001</v>
      </c>
      <c r="G26" s="28">
        <v>0</v>
      </c>
      <c r="H26" s="27" t="str">
        <f t="shared" si="0"/>
        <v/>
      </c>
      <c r="I26" s="27" t="str">
        <f t="shared" si="2"/>
        <v/>
      </c>
      <c r="J26" s="28" t="str">
        <f t="shared" si="3"/>
        <v/>
      </c>
      <c r="K26" s="27">
        <f t="shared" si="1"/>
        <v>2.4256943924533956</v>
      </c>
      <c r="L26" s="18"/>
      <c r="M26" s="9"/>
    </row>
    <row r="27" spans="1:14" s="23" customFormat="1">
      <c r="A27" s="16"/>
      <c r="B27" s="11" t="s">
        <v>27</v>
      </c>
      <c r="C27" s="27">
        <v>1.5553333333333335</v>
      </c>
      <c r="D27" s="27">
        <v>0.28899999999999998</v>
      </c>
      <c r="E27" s="27">
        <v>1.0673333333333332</v>
      </c>
      <c r="F27" s="27">
        <v>0.158</v>
      </c>
      <c r="G27" s="28">
        <v>0</v>
      </c>
      <c r="H27" s="27" t="str">
        <f t="shared" si="0"/>
        <v/>
      </c>
      <c r="I27" s="27" t="str">
        <f t="shared" si="2"/>
        <v/>
      </c>
      <c r="J27" s="28" t="str">
        <f t="shared" si="3"/>
        <v/>
      </c>
      <c r="K27" s="27">
        <f t="shared" si="1"/>
        <v>1.1829003518754213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2941.3983333333331</v>
      </c>
      <c r="D13" s="26">
        <v>3035.0093333333334</v>
      </c>
      <c r="E13" s="26">
        <v>3054.5120000000002</v>
      </c>
      <c r="F13" s="26">
        <v>3424.9013333333332</v>
      </c>
      <c r="G13" s="26">
        <v>3581.7266666666669</v>
      </c>
      <c r="H13" s="28">
        <f t="shared" ref="H13:H27" si="0">IF(OR(OR(G13=0,F13=0),G13=""),"",(G13/F13-1)*100)</f>
        <v>4.578973759244076</v>
      </c>
      <c r="I13" s="27">
        <f>IF(OR(OR(G13=0,F13=0),F13=""),"",(F13/E13-1)*100)</f>
        <v>12.125974078128788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2834.6713333333332</v>
      </c>
      <c r="D14" s="25">
        <f>D13-SUM(D15:D27)</f>
        <v>2965.003666666667</v>
      </c>
      <c r="E14" s="25">
        <f>E13-SUM(E15:E27)</f>
        <v>2953.904</v>
      </c>
      <c r="F14" s="25">
        <f>F13-SUM(F15:F27)</f>
        <v>3340.8939999999998</v>
      </c>
      <c r="G14" s="26">
        <f>G13-SUM(G15:G27)</f>
        <v>3478.2946666666671</v>
      </c>
      <c r="H14" s="28">
        <f t="shared" si="0"/>
        <v>4.1126915929289298</v>
      </c>
      <c r="I14" s="27">
        <f>IF(OR(OR(G14=0,F14=0),F14=""),"",(F14/E14-1)*100)</f>
        <v>13.100967397721796</v>
      </c>
      <c r="J14" s="28">
        <f t="shared" si="1"/>
        <v>97.112230786268825</v>
      </c>
      <c r="K14" s="27">
        <f t="shared" si="2"/>
        <v>97.547160482676674</v>
      </c>
      <c r="L14" s="18"/>
    </row>
    <row r="15" spans="1:15">
      <c r="A15" s="16"/>
      <c r="B15" s="12" t="s">
        <v>5</v>
      </c>
      <c r="C15" s="29">
        <v>43.062666666666672</v>
      </c>
      <c r="D15" s="29">
        <v>23.302333333333333</v>
      </c>
      <c r="E15" s="29">
        <v>39.401333333333334</v>
      </c>
      <c r="F15" s="29">
        <v>15.239666666666666</v>
      </c>
      <c r="G15" s="109">
        <v>28.213333333333335</v>
      </c>
      <c r="H15" s="50">
        <f t="shared" si="0"/>
        <v>85.130908375073815</v>
      </c>
      <c r="I15" s="36">
        <f t="shared" ref="I15:I27" si="3">IF(OR(OR(G15=0,F15=0),F15=""),"",(F15/E15-1)*100)</f>
        <v>-61.321951879801027</v>
      </c>
      <c r="J15" s="50">
        <f t="shared" si="1"/>
        <v>0.78770202081305285</v>
      </c>
      <c r="K15" s="36">
        <f t="shared" si="2"/>
        <v>0.44496658979178377</v>
      </c>
      <c r="L15" s="18"/>
      <c r="N15" s="23" t="s">
        <v>5</v>
      </c>
      <c r="O15" s="175">
        <f>J15</f>
        <v>0.78770202081305285</v>
      </c>
    </row>
    <row r="16" spans="1:15">
      <c r="A16" s="16"/>
      <c r="B16" s="11" t="s">
        <v>21</v>
      </c>
      <c r="C16" s="55">
        <v>10.181666666666667</v>
      </c>
      <c r="D16" s="55">
        <v>5.7283333333333326</v>
      </c>
      <c r="E16" s="55">
        <v>8.7646666666666668</v>
      </c>
      <c r="F16" s="55">
        <v>10.275666666666666</v>
      </c>
      <c r="G16" s="56">
        <v>14.337999999999999</v>
      </c>
      <c r="H16" s="28">
        <f t="shared" si="0"/>
        <v>39.533525805300542</v>
      </c>
      <c r="I16" s="27">
        <f t="shared" si="3"/>
        <v>17.239674450444966</v>
      </c>
      <c r="J16" s="28">
        <f t="shared" si="1"/>
        <v>0.4003097202652724</v>
      </c>
      <c r="K16" s="27">
        <f t="shared" si="2"/>
        <v>0.30002810786568646</v>
      </c>
      <c r="L16" s="18"/>
      <c r="N16" s="23" t="s">
        <v>40</v>
      </c>
      <c r="O16" s="175">
        <f>100-O15</f>
        <v>99.212297979186943</v>
      </c>
    </row>
    <row r="17" spans="1:14">
      <c r="A17" s="16"/>
      <c r="B17" s="11" t="s">
        <v>26</v>
      </c>
      <c r="C17" s="25">
        <v>6.8709999999999996</v>
      </c>
      <c r="D17" s="25">
        <v>4.9036666666666671</v>
      </c>
      <c r="E17" s="25">
        <v>10.668666666666667</v>
      </c>
      <c r="F17" s="25">
        <v>11.833999999999998</v>
      </c>
      <c r="G17" s="26">
        <v>12.723666666666666</v>
      </c>
      <c r="H17" s="28">
        <f t="shared" si="0"/>
        <v>7.5178863162638887</v>
      </c>
      <c r="I17" s="27">
        <f t="shared" si="3"/>
        <v>10.922951946510008</v>
      </c>
      <c r="J17" s="28">
        <f t="shared" si="1"/>
        <v>0.35523834872938376</v>
      </c>
      <c r="K17" s="27">
        <f t="shared" si="2"/>
        <v>0.34552820207764617</v>
      </c>
      <c r="L17" s="18"/>
    </row>
    <row r="18" spans="1:14">
      <c r="A18" s="16"/>
      <c r="B18" s="11" t="s">
        <v>25</v>
      </c>
      <c r="C18" s="25">
        <v>11.198333333333332</v>
      </c>
      <c r="D18" s="25">
        <v>8.8710000000000004</v>
      </c>
      <c r="E18" s="25">
        <v>14.057666666666668</v>
      </c>
      <c r="F18" s="25">
        <v>10.812666666666667</v>
      </c>
      <c r="G18" s="26">
        <v>12.028666666666666</v>
      </c>
      <c r="H18" s="28">
        <f t="shared" si="0"/>
        <v>11.24606942474875</v>
      </c>
      <c r="I18" s="27">
        <f t="shared" si="3"/>
        <v>-23.083489436369241</v>
      </c>
      <c r="J18" s="28">
        <f t="shared" si="1"/>
        <v>0.33583429965807921</v>
      </c>
      <c r="K18" s="27">
        <f t="shared" si="2"/>
        <v>0.31570739166792544</v>
      </c>
      <c r="L18" s="18"/>
    </row>
    <row r="19" spans="1:14">
      <c r="A19" s="16"/>
      <c r="B19" s="11" t="s">
        <v>24</v>
      </c>
      <c r="C19" s="25">
        <v>6.3156666666666661</v>
      </c>
      <c r="D19" s="25">
        <v>4.6290000000000004</v>
      </c>
      <c r="E19" s="25">
        <v>5.6060000000000008</v>
      </c>
      <c r="F19" s="25">
        <v>6.3066666666666675</v>
      </c>
      <c r="G19" s="26">
        <v>6.8790000000000004</v>
      </c>
      <c r="H19" s="28">
        <f t="shared" si="0"/>
        <v>9.0750528541226227</v>
      </c>
      <c r="I19" s="27">
        <f t="shared" si="3"/>
        <v>12.49851349744322</v>
      </c>
      <c r="J19" s="28">
        <f t="shared" si="1"/>
        <v>0.1920582065633149</v>
      </c>
      <c r="K19" s="27">
        <f t="shared" si="2"/>
        <v>0.18414155775193136</v>
      </c>
      <c r="L19" s="18"/>
    </row>
    <row r="20" spans="1:14">
      <c r="A20" s="16"/>
      <c r="B20" s="11" t="s">
        <v>27</v>
      </c>
      <c r="C20" s="25">
        <v>4.2763333333333335</v>
      </c>
      <c r="D20" s="25">
        <v>3.3553333333333337</v>
      </c>
      <c r="E20" s="25">
        <v>4.2416666666666671</v>
      </c>
      <c r="F20" s="25">
        <v>2.11</v>
      </c>
      <c r="G20" s="26">
        <v>5.4596666666666671</v>
      </c>
      <c r="H20" s="28">
        <f t="shared" si="0"/>
        <v>158.75197472353872</v>
      </c>
      <c r="I20" s="27">
        <f t="shared" si="3"/>
        <v>-50.255402750491164</v>
      </c>
      <c r="J20" s="28">
        <f t="shared" si="1"/>
        <v>0.15243113656541815</v>
      </c>
      <c r="K20" s="27">
        <f t="shared" si="2"/>
        <v>6.1607614195017202E-2</v>
      </c>
      <c r="L20" s="18"/>
    </row>
    <row r="21" spans="1:14">
      <c r="A21" s="16"/>
      <c r="B21" s="11" t="s">
        <v>8</v>
      </c>
      <c r="C21" s="25">
        <v>4.4706666666666663</v>
      </c>
      <c r="D21" s="25">
        <v>5.0903333333333327</v>
      </c>
      <c r="E21" s="25">
        <v>3.3149999999999999</v>
      </c>
      <c r="F21" s="25">
        <v>6.9233333333333329</v>
      </c>
      <c r="G21" s="26">
        <v>5.123333333333334</v>
      </c>
      <c r="H21" s="28">
        <f t="shared" si="0"/>
        <v>-25.999037072700993</v>
      </c>
      <c r="I21" s="27">
        <f t="shared" si="3"/>
        <v>108.84866767219705</v>
      </c>
      <c r="J21" s="28">
        <f t="shared" si="1"/>
        <v>0.14304087972467655</v>
      </c>
      <c r="K21" s="27">
        <f t="shared" si="2"/>
        <v>0.2021469426272523</v>
      </c>
      <c r="L21" s="18"/>
    </row>
    <row r="22" spans="1:14">
      <c r="A22" s="16"/>
      <c r="B22" s="11" t="s">
        <v>23</v>
      </c>
      <c r="C22" s="25">
        <v>3.5046666666666666</v>
      </c>
      <c r="D22" s="25">
        <v>1.6243333333333334</v>
      </c>
      <c r="E22" s="25">
        <v>1.9379999999999999</v>
      </c>
      <c r="F22" s="25">
        <v>2.5299999999999998</v>
      </c>
      <c r="G22" s="26">
        <v>3.7313333333333336</v>
      </c>
      <c r="H22" s="28">
        <f t="shared" si="0"/>
        <v>47.483530961791857</v>
      </c>
      <c r="I22" s="27">
        <f t="shared" si="3"/>
        <v>30.546955624354986</v>
      </c>
      <c r="J22" s="28">
        <f>IF(G22=0,"",G22/$G$13*100)</f>
        <v>0.10417694259193425</v>
      </c>
      <c r="K22" s="27">
        <f t="shared" si="2"/>
        <v>7.3870741191181755E-2</v>
      </c>
      <c r="L22" s="18"/>
    </row>
    <row r="23" spans="1:14">
      <c r="A23" s="16"/>
      <c r="B23" s="11" t="s">
        <v>22</v>
      </c>
      <c r="C23" s="25">
        <v>3.4060000000000001</v>
      </c>
      <c r="D23" s="25">
        <v>3.4753333333333334</v>
      </c>
      <c r="E23" s="25">
        <v>2.2273333333333336</v>
      </c>
      <c r="F23" s="25">
        <v>5.5826666666666656</v>
      </c>
      <c r="G23" s="26">
        <v>3.6493333333333333</v>
      </c>
      <c r="H23" s="28">
        <f t="shared" si="0"/>
        <v>-34.631000716503443</v>
      </c>
      <c r="I23" s="27">
        <f t="shared" si="3"/>
        <v>150.6435199042202</v>
      </c>
      <c r="J23" s="28">
        <f t="shared" si="1"/>
        <v>0.10188754399647097</v>
      </c>
      <c r="K23" s="27">
        <f t="shared" si="2"/>
        <v>0.16300226264425718</v>
      </c>
      <c r="L23" s="18"/>
    </row>
    <row r="24" spans="1:14">
      <c r="A24" s="16"/>
      <c r="B24" s="11" t="s">
        <v>20</v>
      </c>
      <c r="C24" s="25">
        <v>4.3073333333333332</v>
      </c>
      <c r="D24" s="25">
        <v>2.9253333333333331</v>
      </c>
      <c r="E24" s="25">
        <v>3.698</v>
      </c>
      <c r="F24" s="25">
        <v>4.5826666666666664</v>
      </c>
      <c r="G24" s="26">
        <v>3.4796666666666667</v>
      </c>
      <c r="H24" s="28">
        <f t="shared" si="0"/>
        <v>-24.068955484434095</v>
      </c>
      <c r="I24" s="27">
        <f t="shared" si="3"/>
        <v>23.922841175410127</v>
      </c>
      <c r="J24" s="28">
        <f t="shared" si="1"/>
        <v>9.7150536333500223E-2</v>
      </c>
      <c r="K24" s="27">
        <f t="shared" si="2"/>
        <v>0.13380434122481777</v>
      </c>
      <c r="L24" s="18"/>
    </row>
    <row r="25" spans="1:14">
      <c r="A25" s="16"/>
      <c r="B25" s="11" t="s">
        <v>11</v>
      </c>
      <c r="C25" s="25">
        <v>1.4179999999999999</v>
      </c>
      <c r="D25" s="25">
        <v>1.107</v>
      </c>
      <c r="E25" s="25">
        <v>2.4146666666666667</v>
      </c>
      <c r="F25" s="25">
        <v>1.7056666666666667</v>
      </c>
      <c r="G25" s="26">
        <v>2.8983333333333334</v>
      </c>
      <c r="H25" s="28">
        <f t="shared" si="0"/>
        <v>69.923783466875136</v>
      </c>
      <c r="I25" s="27">
        <f t="shared" si="3"/>
        <v>-29.362230811706247</v>
      </c>
      <c r="J25" s="28">
        <f t="shared" si="1"/>
        <v>8.0920003201435428E-2</v>
      </c>
      <c r="K25" s="27">
        <f t="shared" si="2"/>
        <v>4.9801921301090527E-2</v>
      </c>
      <c r="L25" s="18"/>
    </row>
    <row r="26" spans="1:14">
      <c r="A26" s="16"/>
      <c r="B26" s="11" t="s">
        <v>6</v>
      </c>
      <c r="C26" s="25">
        <v>5.3780000000000001</v>
      </c>
      <c r="D26" s="25">
        <v>2.8603333333333332</v>
      </c>
      <c r="E26" s="25">
        <v>2.1693333333333333</v>
      </c>
      <c r="F26" s="25">
        <v>3.4849999999999999</v>
      </c>
      <c r="G26" s="26">
        <v>2.4929999999999999</v>
      </c>
      <c r="H26" s="28">
        <f t="shared" si="0"/>
        <v>-28.4648493543759</v>
      </c>
      <c r="I26" s="27">
        <f t="shared" si="3"/>
        <v>60.648432698217583</v>
      </c>
      <c r="J26" s="28">
        <f t="shared" si="1"/>
        <v>6.9603301201096673E-2</v>
      </c>
      <c r="K26" s="27">
        <f t="shared" si="2"/>
        <v>0.10175475614674642</v>
      </c>
      <c r="L26" s="18"/>
    </row>
    <row r="27" spans="1:14">
      <c r="A27" s="16"/>
      <c r="B27" s="11" t="s">
        <v>9</v>
      </c>
      <c r="C27" s="25">
        <v>2.3366666666666664</v>
      </c>
      <c r="D27" s="25">
        <v>2.1333333333333333</v>
      </c>
      <c r="E27" s="25">
        <v>2.1056666666666666</v>
      </c>
      <c r="F27" s="25">
        <v>2.6193333333333331</v>
      </c>
      <c r="G27" s="26">
        <v>2.4146666666666667</v>
      </c>
      <c r="H27" s="28">
        <f t="shared" si="0"/>
        <v>-7.8136930516670811</v>
      </c>
      <c r="I27" s="27">
        <f t="shared" si="3"/>
        <v>24.394491055880941</v>
      </c>
      <c r="J27" s="28">
        <f t="shared" si="1"/>
        <v>6.7416274087544359E-2</v>
      </c>
      <c r="K27" s="27">
        <f t="shared" si="2"/>
        <v>7.6479088837985015E-2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157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109.24466666666666</v>
      </c>
      <c r="D13" s="26">
        <v>103.22333333333334</v>
      </c>
      <c r="E13" s="26">
        <v>149.09633333333332</v>
      </c>
      <c r="F13" s="26">
        <v>243.75566666666668</v>
      </c>
      <c r="G13" s="26">
        <v>291.46566666666666</v>
      </c>
      <c r="H13" s="28">
        <f t="shared" ref="H13:H27" si="0">IF(OR(OR(G13=0,F13=0),G13=""),"",(G13/F13-1)*100)</f>
        <v>19.572878305735109</v>
      </c>
      <c r="I13" s="27">
        <f>IF(OR(OR(G13=0,F13=0),F13=""),"",(F13/E13-1)*100)</f>
        <v>63.488706406819787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91.148999999999987</v>
      </c>
      <c r="D14" s="25">
        <f>D13-SUM(D15:D27)</f>
        <v>82.52300000000001</v>
      </c>
      <c r="E14" s="25">
        <f>E13-SUM(E15:E27)</f>
        <v>127.97666666666665</v>
      </c>
      <c r="F14" s="25">
        <f>F13-SUM(F15:F27)</f>
        <v>223.69800000000004</v>
      </c>
      <c r="G14" s="26">
        <f>G13-SUM(G15:G27)</f>
        <v>263.76600000000002</v>
      </c>
      <c r="H14" s="28">
        <f t="shared" si="0"/>
        <v>17.911648740712916</v>
      </c>
      <c r="I14" s="27">
        <f>IF(OR(OR(G14=0,F14=0),F14=""),"",(F14/E14-1)*100)</f>
        <v>74.795926340739257</v>
      </c>
      <c r="J14" s="28">
        <f t="shared" si="1"/>
        <v>90.496422105748309</v>
      </c>
      <c r="K14" s="27">
        <f t="shared" si="2"/>
        <v>91.771404972465604</v>
      </c>
      <c r="L14" s="18"/>
    </row>
    <row r="15" spans="1:15">
      <c r="A15" s="16"/>
      <c r="B15" s="12" t="s">
        <v>5</v>
      </c>
      <c r="C15" s="29">
        <v>8.1326666666666672</v>
      </c>
      <c r="D15" s="29">
        <v>11.395666666666665</v>
      </c>
      <c r="E15" s="29">
        <v>12.328666666666669</v>
      </c>
      <c r="F15" s="29">
        <v>9.3766666666666669</v>
      </c>
      <c r="G15" s="109">
        <v>17.901999999999997</v>
      </c>
      <c r="H15" s="50">
        <f t="shared" si="0"/>
        <v>90.920725204408086</v>
      </c>
      <c r="I15" s="36">
        <f t="shared" ref="I15:I26" si="3">IF(OR(OR(G15=0,F15=0),F15=""),"",(F15/E15-1)*100)</f>
        <v>-23.944195100848976</v>
      </c>
      <c r="J15" s="50">
        <f t="shared" si="1"/>
        <v>6.1420613291216686</v>
      </c>
      <c r="K15" s="36">
        <f t="shared" si="2"/>
        <v>3.8467481781620121</v>
      </c>
      <c r="L15" s="18"/>
      <c r="N15" s="23" t="s">
        <v>5</v>
      </c>
      <c r="O15" s="34">
        <f>J15</f>
        <v>6.1420613291216686</v>
      </c>
    </row>
    <row r="16" spans="1:15">
      <c r="A16" s="16"/>
      <c r="B16" s="11" t="s">
        <v>21</v>
      </c>
      <c r="C16" s="55">
        <v>1.2070000000000001</v>
      </c>
      <c r="D16" s="55">
        <v>0.97066666666666679</v>
      </c>
      <c r="E16" s="55">
        <v>0.81933333333333336</v>
      </c>
      <c r="F16" s="55">
        <v>1.4109999999999998</v>
      </c>
      <c r="G16" s="56">
        <v>2.6736666666666671</v>
      </c>
      <c r="H16" s="28">
        <f t="shared" si="0"/>
        <v>89.487361209544105</v>
      </c>
      <c r="I16" s="27">
        <f t="shared" si="3"/>
        <v>72.213181448331952</v>
      </c>
      <c r="J16" s="28">
        <f t="shared" si="1"/>
        <v>0.91731787734861869</v>
      </c>
      <c r="K16" s="27">
        <f t="shared" si="2"/>
        <v>0.57885833765232109</v>
      </c>
      <c r="L16" s="18"/>
      <c r="N16" s="23" t="s">
        <v>40</v>
      </c>
      <c r="O16" s="34">
        <f>100-O15</f>
        <v>93.857938670878326</v>
      </c>
    </row>
    <row r="17" spans="1:14">
      <c r="A17" s="16"/>
      <c r="B17" s="11" t="s">
        <v>20</v>
      </c>
      <c r="C17" s="25">
        <v>0.64800000000000002</v>
      </c>
      <c r="D17" s="25">
        <v>1.2913333333333332</v>
      </c>
      <c r="E17" s="25">
        <v>1.2053333333333334</v>
      </c>
      <c r="F17" s="25">
        <v>1.8379999999999999</v>
      </c>
      <c r="G17" s="26">
        <v>1.327</v>
      </c>
      <c r="H17" s="28">
        <f t="shared" si="0"/>
        <v>-27.801958650707292</v>
      </c>
      <c r="I17" s="27">
        <f t="shared" si="3"/>
        <v>52.488938053097336</v>
      </c>
      <c r="J17" s="28">
        <f t="shared" si="1"/>
        <v>0.45528518510470645</v>
      </c>
      <c r="K17" s="27">
        <f t="shared" si="2"/>
        <v>0.75403375237772241</v>
      </c>
      <c r="L17" s="18"/>
    </row>
    <row r="18" spans="1:14">
      <c r="A18" s="16"/>
      <c r="B18" s="11" t="s">
        <v>6</v>
      </c>
      <c r="C18" s="25">
        <v>9.3333333333333338E-2</v>
      </c>
      <c r="D18" s="25">
        <v>1.4826666666666668</v>
      </c>
      <c r="E18" s="25">
        <v>0.70566666666666666</v>
      </c>
      <c r="F18" s="25">
        <v>1.2770000000000001</v>
      </c>
      <c r="G18" s="26">
        <v>1.2350000000000001</v>
      </c>
      <c r="H18" s="28">
        <f t="shared" si="0"/>
        <v>-3.2889584964761132</v>
      </c>
      <c r="I18" s="27">
        <f t="shared" si="3"/>
        <v>80.96362777515354</v>
      </c>
      <c r="J18" s="28">
        <f t="shared" si="1"/>
        <v>0.42372057543655806</v>
      </c>
      <c r="K18" s="27">
        <f t="shared" si="2"/>
        <v>0.52388525668463093</v>
      </c>
      <c r="L18" s="18"/>
    </row>
    <row r="19" spans="1:14">
      <c r="A19" s="16"/>
      <c r="B19" s="11" t="s">
        <v>22</v>
      </c>
      <c r="C19" s="25">
        <v>2.3729999999999998</v>
      </c>
      <c r="D19" s="25">
        <v>1.1843333333333332</v>
      </c>
      <c r="E19" s="25">
        <v>1.3816666666666666</v>
      </c>
      <c r="F19" s="25">
        <v>1.409</v>
      </c>
      <c r="G19" s="26">
        <v>1.0703333333333334</v>
      </c>
      <c r="H19" s="28">
        <f t="shared" si="0"/>
        <v>-24.035959309202749</v>
      </c>
      <c r="I19" s="27">
        <f t="shared" si="3"/>
        <v>1.978287092882991</v>
      </c>
      <c r="J19" s="28">
        <f t="shared" si="1"/>
        <v>0.36722449871168361</v>
      </c>
      <c r="K19" s="27">
        <f t="shared" si="2"/>
        <v>0.57803784390653479</v>
      </c>
      <c r="L19" s="18"/>
    </row>
    <row r="20" spans="1:14">
      <c r="A20" s="16"/>
      <c r="B20" s="11" t="s">
        <v>8</v>
      </c>
      <c r="C20" s="25">
        <v>0.85533333333333339</v>
      </c>
      <c r="D20" s="25">
        <v>0.63099999999999989</v>
      </c>
      <c r="E20" s="25">
        <v>0.60466666666666669</v>
      </c>
      <c r="F20" s="25">
        <v>0.60233333333333328</v>
      </c>
      <c r="G20" s="26">
        <v>0.67466666666666664</v>
      </c>
      <c r="H20" s="28">
        <f t="shared" si="0"/>
        <v>12.008854454897634</v>
      </c>
      <c r="I20" s="27">
        <f t="shared" si="3"/>
        <v>-0.38588754134510905</v>
      </c>
      <c r="J20" s="28">
        <f t="shared" si="1"/>
        <v>0.23147380423308864</v>
      </c>
      <c r="K20" s="27">
        <f t="shared" si="2"/>
        <v>0.24710536643934425</v>
      </c>
      <c r="L20" s="18"/>
    </row>
    <row r="21" spans="1:14">
      <c r="A21" s="16"/>
      <c r="B21" s="11" t="s">
        <v>25</v>
      </c>
      <c r="C21" s="25">
        <v>1.0593333333333332</v>
      </c>
      <c r="D21" s="25">
        <v>1.3786666666666667</v>
      </c>
      <c r="E21" s="25">
        <v>1.6796666666666669</v>
      </c>
      <c r="F21" s="25">
        <v>2.045666666666667</v>
      </c>
      <c r="G21" s="26">
        <v>0.57733333333333337</v>
      </c>
      <c r="H21" s="28">
        <f t="shared" si="0"/>
        <v>-71.777741567541156</v>
      </c>
      <c r="I21" s="27">
        <f t="shared" si="3"/>
        <v>21.790037705894029</v>
      </c>
      <c r="J21" s="28">
        <f t="shared" si="1"/>
        <v>0.19807936212040983</v>
      </c>
      <c r="K21" s="27">
        <f t="shared" si="2"/>
        <v>0.83922835298187948</v>
      </c>
      <c r="L21" s="18"/>
    </row>
    <row r="22" spans="1:14">
      <c r="A22" s="16"/>
      <c r="B22" s="11" t="s">
        <v>26</v>
      </c>
      <c r="C22" s="25">
        <v>1.0323333333333331</v>
      </c>
      <c r="D22" s="25">
        <v>0.9906666666666667</v>
      </c>
      <c r="E22" s="25">
        <v>0.72099999999999997</v>
      </c>
      <c r="F22" s="25">
        <v>0.61099999999999999</v>
      </c>
      <c r="G22" s="26">
        <v>0.56300000000000006</v>
      </c>
      <c r="H22" s="28">
        <f t="shared" si="0"/>
        <v>-7.8559738134206132</v>
      </c>
      <c r="I22" s="27">
        <f t="shared" si="3"/>
        <v>-15.256588072122046</v>
      </c>
      <c r="J22" s="28">
        <f t="shared" si="1"/>
        <v>0.19316168742573456</v>
      </c>
      <c r="K22" s="27">
        <f t="shared" si="2"/>
        <v>0.25066083933775213</v>
      </c>
      <c r="L22" s="18"/>
    </row>
    <row r="23" spans="1:14">
      <c r="A23" s="16"/>
      <c r="B23" s="11" t="s">
        <v>24</v>
      </c>
      <c r="C23" s="25">
        <v>0.47733333333333333</v>
      </c>
      <c r="D23" s="25">
        <v>0.29833333333333334</v>
      </c>
      <c r="E23" s="25">
        <v>0.34633333333333333</v>
      </c>
      <c r="F23" s="25">
        <v>0.42666666666666669</v>
      </c>
      <c r="G23" s="26">
        <v>0.48499999999999999</v>
      </c>
      <c r="H23" s="28">
        <f t="shared" si="0"/>
        <v>13.671875</v>
      </c>
      <c r="I23" s="27">
        <f t="shared" si="3"/>
        <v>23.195380173243517</v>
      </c>
      <c r="J23" s="28">
        <f t="shared" si="1"/>
        <v>0.16640038792447823</v>
      </c>
      <c r="K23" s="27">
        <f t="shared" si="2"/>
        <v>0.17503866576777019</v>
      </c>
      <c r="L23" s="18"/>
    </row>
    <row r="24" spans="1:14">
      <c r="A24" s="16"/>
      <c r="B24" s="11" t="s">
        <v>27</v>
      </c>
      <c r="C24" s="25">
        <v>1.2203333333333335</v>
      </c>
      <c r="D24" s="25">
        <v>0.48166666666666669</v>
      </c>
      <c r="E24" s="25">
        <v>0.90233333333333332</v>
      </c>
      <c r="F24" s="25">
        <v>0.3793333333333333</v>
      </c>
      <c r="G24" s="26">
        <v>0.4363333333333333</v>
      </c>
      <c r="H24" s="28">
        <f t="shared" si="0"/>
        <v>15.02636203866432</v>
      </c>
      <c r="I24" s="27">
        <f t="shared" si="3"/>
        <v>-57.960842260805322</v>
      </c>
      <c r="J24" s="28">
        <f t="shared" si="1"/>
        <v>0.14970316686813884</v>
      </c>
      <c r="K24" s="27">
        <f t="shared" si="2"/>
        <v>0.15562031378415817</v>
      </c>
      <c r="L24" s="18"/>
    </row>
    <row r="25" spans="1:14">
      <c r="A25" s="16"/>
      <c r="B25" s="11" t="s">
        <v>9</v>
      </c>
      <c r="C25" s="25">
        <v>0.40199999999999997</v>
      </c>
      <c r="D25" s="25">
        <v>0.38200000000000006</v>
      </c>
      <c r="E25" s="25">
        <v>0.255</v>
      </c>
      <c r="F25" s="25">
        <v>0.38</v>
      </c>
      <c r="G25" s="26">
        <v>0.3753333333333333</v>
      </c>
      <c r="H25" s="28">
        <f t="shared" si="0"/>
        <v>-1.2280701754386114</v>
      </c>
      <c r="I25" s="27">
        <f t="shared" si="3"/>
        <v>49.019607843137258</v>
      </c>
      <c r="J25" s="28">
        <f t="shared" si="1"/>
        <v>0.128774458283823</v>
      </c>
      <c r="K25" s="27">
        <f t="shared" si="2"/>
        <v>0.15589381169942032</v>
      </c>
      <c r="L25" s="18"/>
    </row>
    <row r="26" spans="1:14">
      <c r="A26" s="16"/>
      <c r="B26" s="11" t="s">
        <v>23</v>
      </c>
      <c r="C26" s="25">
        <v>0.59499999999999997</v>
      </c>
      <c r="D26" s="25">
        <v>0.10699999999999998</v>
      </c>
      <c r="E26" s="25">
        <v>0.17</v>
      </c>
      <c r="F26" s="25">
        <v>0.23166666666666669</v>
      </c>
      <c r="G26" s="26">
        <v>0.27433333333333332</v>
      </c>
      <c r="H26" s="28">
        <f t="shared" si="0"/>
        <v>18.417266187050352</v>
      </c>
      <c r="I26" s="27">
        <f t="shared" si="3"/>
        <v>36.274509803921575</v>
      </c>
      <c r="J26" s="28">
        <f t="shared" si="1"/>
        <v>9.4122006365529615E-2</v>
      </c>
      <c r="K26" s="27">
        <f t="shared" si="2"/>
        <v>9.5040525553593977E-2</v>
      </c>
      <c r="L26" s="18"/>
    </row>
    <row r="27" spans="1:14" s="23" customFormat="1">
      <c r="A27" s="16"/>
      <c r="B27" s="11" t="s">
        <v>11</v>
      </c>
      <c r="C27" s="25">
        <v>0</v>
      </c>
      <c r="D27" s="25">
        <v>0.10633333333333334</v>
      </c>
      <c r="E27" s="25">
        <v>0</v>
      </c>
      <c r="F27" s="25">
        <v>6.933333333333333E-2</v>
      </c>
      <c r="G27" s="26">
        <v>0.10566666666666667</v>
      </c>
      <c r="H27" s="28">
        <f t="shared" si="0"/>
        <v>52.403846153846168</v>
      </c>
      <c r="I27" s="27"/>
      <c r="J27" s="28">
        <f t="shared" si="1"/>
        <v>3.6253555307257462E-2</v>
      </c>
      <c r="K27" s="27">
        <f t="shared" si="2"/>
        <v>2.844378318726265E-2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2084.4046666666668</v>
      </c>
      <c r="D13" s="26">
        <v>2361.3733333333334</v>
      </c>
      <c r="E13" s="26">
        <v>2335.576</v>
      </c>
      <c r="F13" s="26">
        <v>2346.1403333333333</v>
      </c>
      <c r="G13" s="26">
        <v>2387.4140000000002</v>
      </c>
      <c r="H13" s="28">
        <f t="shared" ref="H13:H27" si="0">IF(OR(OR(G13=0,F13=0),G13=""),"",(G13/F13-1)*100)</f>
        <v>1.7592155967936618</v>
      </c>
      <c r="I13" s="27">
        <f>IF(OR(OR(G13=0,F13=0),F13=""),"",(F13/E13-1)*100)</f>
        <v>0.45232239641670446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587.86300000000028</v>
      </c>
      <c r="D14" s="25">
        <f>D13-SUM(D15:D27)</f>
        <v>763.80800000000045</v>
      </c>
      <c r="E14" s="25">
        <f>E13-SUM(E15:E27)</f>
        <v>769.69533333333311</v>
      </c>
      <c r="F14" s="25">
        <f>F13-SUM(F15:F27)</f>
        <v>762.78366666666648</v>
      </c>
      <c r="G14" s="26">
        <f>G13-SUM(G15:G27)</f>
        <v>788.00566666666691</v>
      </c>
      <c r="H14" s="28">
        <f t="shared" si="0"/>
        <v>3.3065731611978011</v>
      </c>
      <c r="I14" s="27">
        <f>IF(OR(OR(G14=0,F14=0),F14=""),"",(F14/E14-1)*100)</f>
        <v>-0.8979743500241999</v>
      </c>
      <c r="J14" s="28">
        <f t="shared" si="1"/>
        <v>33.006661880455873</v>
      </c>
      <c r="K14" s="27">
        <f t="shared" si="2"/>
        <v>32.512277966890579</v>
      </c>
      <c r="L14" s="18"/>
    </row>
    <row r="15" spans="1:15">
      <c r="A15" s="16"/>
      <c r="B15" s="12" t="s">
        <v>5</v>
      </c>
      <c r="C15" s="29">
        <v>547.08799999999997</v>
      </c>
      <c r="D15" s="29">
        <v>553.01199999999994</v>
      </c>
      <c r="E15" s="29">
        <v>560.91800000000001</v>
      </c>
      <c r="F15" s="29">
        <v>614.00799999999992</v>
      </c>
      <c r="G15" s="109">
        <v>565.82933333333324</v>
      </c>
      <c r="H15" s="50">
        <f t="shared" si="0"/>
        <v>-7.8465861465431548</v>
      </c>
      <c r="I15" s="36">
        <f t="shared" ref="I15:I27" si="3">IF(OR(OR(G15=0,F15=0),F15=""),"",(F15/E15-1)*100)</f>
        <v>9.4648415632944349</v>
      </c>
      <c r="J15" s="50">
        <f t="shared" si="1"/>
        <v>23.70051165542856</v>
      </c>
      <c r="K15" s="36">
        <f t="shared" si="2"/>
        <v>26.170983520309456</v>
      </c>
      <c r="L15" s="18"/>
      <c r="N15" s="23" t="s">
        <v>5</v>
      </c>
      <c r="O15" s="34">
        <f>J15</f>
        <v>23.70051165542856</v>
      </c>
    </row>
    <row r="16" spans="1:15">
      <c r="A16" s="16"/>
      <c r="B16" s="11" t="s">
        <v>25</v>
      </c>
      <c r="C16" s="55">
        <v>317.29333333333335</v>
      </c>
      <c r="D16" s="55">
        <v>363.82</v>
      </c>
      <c r="E16" s="55">
        <v>333.93399999999997</v>
      </c>
      <c r="F16" s="55">
        <v>294.90066666666667</v>
      </c>
      <c r="G16" s="56">
        <v>336.30333333333334</v>
      </c>
      <c r="H16" s="28">
        <f t="shared" si="0"/>
        <v>14.039529694744669</v>
      </c>
      <c r="I16" s="27">
        <f t="shared" si="3"/>
        <v>-11.688936536361471</v>
      </c>
      <c r="J16" s="28">
        <f t="shared" si="1"/>
        <v>14.086510899799251</v>
      </c>
      <c r="K16" s="27">
        <f t="shared" si="2"/>
        <v>12.569609007474829</v>
      </c>
      <c r="L16" s="18"/>
      <c r="N16" s="23" t="s">
        <v>40</v>
      </c>
      <c r="O16" s="34">
        <f>100-O15</f>
        <v>76.299488344571444</v>
      </c>
    </row>
    <row r="17" spans="1:14">
      <c r="A17" s="16"/>
      <c r="B17" s="11" t="s">
        <v>26</v>
      </c>
      <c r="C17" s="25">
        <v>204.691</v>
      </c>
      <c r="D17" s="25">
        <v>216.96233333333331</v>
      </c>
      <c r="E17" s="25">
        <v>197.01200000000003</v>
      </c>
      <c r="F17" s="25">
        <v>209.13800000000001</v>
      </c>
      <c r="G17" s="26">
        <v>217.87366666666665</v>
      </c>
      <c r="H17" s="28">
        <f t="shared" si="0"/>
        <v>4.1769868061598769</v>
      </c>
      <c r="I17" s="27">
        <f t="shared" si="3"/>
        <v>6.1549550281201126</v>
      </c>
      <c r="J17" s="28">
        <f t="shared" si="1"/>
        <v>9.1259273283421578</v>
      </c>
      <c r="K17" s="27">
        <f t="shared" si="2"/>
        <v>8.9141300300166755</v>
      </c>
      <c r="L17" s="18"/>
    </row>
    <row r="18" spans="1:14">
      <c r="A18" s="16"/>
      <c r="B18" s="11" t="s">
        <v>27</v>
      </c>
      <c r="C18" s="25">
        <v>90.647333333333336</v>
      </c>
      <c r="D18" s="25">
        <v>104.51966666666665</v>
      </c>
      <c r="E18" s="25">
        <v>101.62766666666668</v>
      </c>
      <c r="F18" s="25">
        <v>111.23133333333334</v>
      </c>
      <c r="G18" s="26">
        <v>126.56700000000001</v>
      </c>
      <c r="H18" s="28">
        <f t="shared" si="0"/>
        <v>13.78718226878517</v>
      </c>
      <c r="I18" s="27">
        <f t="shared" si="3"/>
        <v>9.4498545343623555</v>
      </c>
      <c r="J18" s="28">
        <f t="shared" si="1"/>
        <v>5.3014265644752019</v>
      </c>
      <c r="K18" s="27">
        <f t="shared" si="2"/>
        <v>4.7410349565619914</v>
      </c>
      <c r="L18" s="18"/>
    </row>
    <row r="19" spans="1:14">
      <c r="A19" s="16"/>
      <c r="B19" s="11" t="s">
        <v>21</v>
      </c>
      <c r="C19" s="25">
        <v>81.887333333333345</v>
      </c>
      <c r="D19" s="25">
        <v>96.328999999999994</v>
      </c>
      <c r="E19" s="25">
        <v>104.996</v>
      </c>
      <c r="F19" s="25">
        <v>100.786</v>
      </c>
      <c r="G19" s="26">
        <v>96.916333333333341</v>
      </c>
      <c r="H19" s="28">
        <f t="shared" si="0"/>
        <v>-3.8394882887173409</v>
      </c>
      <c r="I19" s="27">
        <f t="shared" si="3"/>
        <v>-4.009676559107012</v>
      </c>
      <c r="J19" s="28">
        <f t="shared" si="1"/>
        <v>4.0594690880313733</v>
      </c>
      <c r="K19" s="27">
        <f t="shared" si="2"/>
        <v>4.2958214633651499</v>
      </c>
      <c r="L19" s="18"/>
    </row>
    <row r="20" spans="1:14">
      <c r="A20" s="16"/>
      <c r="B20" s="11" t="s">
        <v>22</v>
      </c>
      <c r="C20" s="25">
        <v>69.338999999999999</v>
      </c>
      <c r="D20" s="25">
        <v>67.422000000000011</v>
      </c>
      <c r="E20" s="25">
        <v>71.013666666666666</v>
      </c>
      <c r="F20" s="25">
        <v>54.821333333333335</v>
      </c>
      <c r="G20" s="26">
        <v>53.454333333333331</v>
      </c>
      <c r="H20" s="28">
        <f t="shared" si="0"/>
        <v>-2.4935548205078373</v>
      </c>
      <c r="I20" s="27">
        <f t="shared" si="3"/>
        <v>-22.801714224022607</v>
      </c>
      <c r="J20" s="28">
        <f t="shared" si="1"/>
        <v>2.2390056074620208</v>
      </c>
      <c r="K20" s="27">
        <f t="shared" si="2"/>
        <v>2.3366604526782355</v>
      </c>
      <c r="L20" s="18"/>
    </row>
    <row r="21" spans="1:14">
      <c r="A21" s="16"/>
      <c r="B21" s="11" t="s">
        <v>6</v>
      </c>
      <c r="C21" s="25">
        <v>36.562000000000005</v>
      </c>
      <c r="D21" s="25">
        <v>37.950000000000003</v>
      </c>
      <c r="E21" s="25">
        <v>34.703666666666663</v>
      </c>
      <c r="F21" s="25">
        <v>38.716333333333331</v>
      </c>
      <c r="G21" s="26">
        <v>45.917333333333339</v>
      </c>
      <c r="H21" s="28">
        <f t="shared" si="0"/>
        <v>18.599385272365687</v>
      </c>
      <c r="I21" s="27">
        <f t="shared" si="3"/>
        <v>11.562659085015037</v>
      </c>
      <c r="J21" s="28">
        <f t="shared" si="1"/>
        <v>1.923308371875734</v>
      </c>
      <c r="K21" s="27">
        <f t="shared" si="2"/>
        <v>1.6502138760952207</v>
      </c>
      <c r="L21" s="18"/>
    </row>
    <row r="22" spans="1:14">
      <c r="A22" s="16"/>
      <c r="B22" s="11" t="s">
        <v>24</v>
      </c>
      <c r="C22" s="25">
        <v>45.350999999999999</v>
      </c>
      <c r="D22" s="25">
        <v>41.520999999999994</v>
      </c>
      <c r="E22" s="25">
        <v>46.933</v>
      </c>
      <c r="F22" s="25">
        <v>42.708333333333336</v>
      </c>
      <c r="G22" s="26">
        <v>41.873333333333335</v>
      </c>
      <c r="H22" s="28">
        <f t="shared" si="0"/>
        <v>-1.9551219512195184</v>
      </c>
      <c r="I22" s="27">
        <f t="shared" si="3"/>
        <v>-9.0014843855425024</v>
      </c>
      <c r="J22" s="28">
        <f t="shared" si="1"/>
        <v>1.7539200713966381</v>
      </c>
      <c r="K22" s="27">
        <f t="shared" si="2"/>
        <v>1.820365675767335</v>
      </c>
      <c r="L22" s="18"/>
    </row>
    <row r="23" spans="1:14">
      <c r="A23" s="16"/>
      <c r="B23" s="11" t="s">
        <v>8</v>
      </c>
      <c r="C23" s="25">
        <v>32.951666666666668</v>
      </c>
      <c r="D23" s="25">
        <v>36.349333333333334</v>
      </c>
      <c r="E23" s="25">
        <v>34.294666666666664</v>
      </c>
      <c r="F23" s="25">
        <v>32.673333333333332</v>
      </c>
      <c r="G23" s="26">
        <v>35.685000000000002</v>
      </c>
      <c r="H23" s="28">
        <f t="shared" si="0"/>
        <v>9.2175066312997433</v>
      </c>
      <c r="I23" s="27">
        <f t="shared" si="3"/>
        <v>-4.7276544457836023</v>
      </c>
      <c r="J23" s="28">
        <f t="shared" si="1"/>
        <v>1.4947135268537421</v>
      </c>
      <c r="K23" s="27">
        <f t="shared" si="2"/>
        <v>1.3926419007899642</v>
      </c>
      <c r="L23" s="18"/>
    </row>
    <row r="24" spans="1:14">
      <c r="A24" s="16"/>
      <c r="B24" s="11" t="s">
        <v>23</v>
      </c>
      <c r="C24" s="25">
        <v>26.964666666666663</v>
      </c>
      <c r="D24" s="25">
        <v>30.574666666666669</v>
      </c>
      <c r="E24" s="25">
        <v>28.248666666666665</v>
      </c>
      <c r="F24" s="25">
        <v>26.276</v>
      </c>
      <c r="G24" s="26">
        <v>25.745333333333335</v>
      </c>
      <c r="H24" s="28">
        <f t="shared" si="0"/>
        <v>-2.0195869487999119</v>
      </c>
      <c r="I24" s="27">
        <f t="shared" si="3"/>
        <v>-6.9832204469827408</v>
      </c>
      <c r="J24" s="28">
        <f t="shared" si="1"/>
        <v>1.0783774131061197</v>
      </c>
      <c r="K24" s="27">
        <f t="shared" si="2"/>
        <v>1.1199671062586338</v>
      </c>
      <c r="L24" s="18"/>
    </row>
    <row r="25" spans="1:14">
      <c r="A25" s="16"/>
      <c r="B25" s="11" t="s">
        <v>20</v>
      </c>
      <c r="C25" s="25">
        <v>12.432333333333332</v>
      </c>
      <c r="D25" s="25">
        <v>17.868333333333332</v>
      </c>
      <c r="E25" s="25">
        <v>16.912666666666667</v>
      </c>
      <c r="F25" s="25">
        <v>18.306000000000001</v>
      </c>
      <c r="G25" s="26">
        <v>18.892666666666667</v>
      </c>
      <c r="H25" s="28">
        <f t="shared" si="0"/>
        <v>3.2047780327032926</v>
      </c>
      <c r="I25" s="27">
        <f t="shared" si="3"/>
        <v>8.2384011983129177</v>
      </c>
      <c r="J25" s="28">
        <f t="shared" si="1"/>
        <v>0.79134438629691639</v>
      </c>
      <c r="K25" s="27">
        <f t="shared" si="2"/>
        <v>0.78026023166275515</v>
      </c>
      <c r="L25" s="18"/>
    </row>
    <row r="26" spans="1:14">
      <c r="A26" s="16"/>
      <c r="B26" s="11" t="s">
        <v>9</v>
      </c>
      <c r="C26" s="25">
        <v>14.112333333333334</v>
      </c>
      <c r="D26" s="25">
        <v>15.522</v>
      </c>
      <c r="E26" s="25">
        <v>19.853333333333335</v>
      </c>
      <c r="F26" s="25">
        <v>21.323333333333334</v>
      </c>
      <c r="G26" s="26">
        <v>17.927333333333333</v>
      </c>
      <c r="H26" s="28">
        <f t="shared" si="0"/>
        <v>-15.926215413475065</v>
      </c>
      <c r="I26" s="27">
        <f t="shared" si="3"/>
        <v>7.4042981867024737</v>
      </c>
      <c r="J26" s="28">
        <f t="shared" si="1"/>
        <v>0.75091012004341651</v>
      </c>
      <c r="K26" s="27">
        <f t="shared" si="2"/>
        <v>0.90886862266408908</v>
      </c>
      <c r="L26" s="18"/>
    </row>
    <row r="27" spans="1:14">
      <c r="A27" s="16"/>
      <c r="B27" s="11" t="s">
        <v>11</v>
      </c>
      <c r="C27" s="25">
        <v>17.221666666666668</v>
      </c>
      <c r="D27" s="25">
        <v>15.715</v>
      </c>
      <c r="E27" s="25">
        <v>15.433333333333332</v>
      </c>
      <c r="F27" s="25">
        <v>18.468</v>
      </c>
      <c r="G27" s="26">
        <v>16.423333333333332</v>
      </c>
      <c r="H27" s="28">
        <f t="shared" si="0"/>
        <v>-11.071402786802409</v>
      </c>
      <c r="I27" s="27">
        <f t="shared" si="3"/>
        <v>19.663066954643639</v>
      </c>
      <c r="J27" s="28">
        <f t="shared" si="1"/>
        <v>0.68791308643299109</v>
      </c>
      <c r="K27" s="27">
        <f t="shared" si="2"/>
        <v>0.78716518946508029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65.359333333333339</v>
      </c>
      <c r="D13" s="26">
        <v>83.669333333333341</v>
      </c>
      <c r="E13" s="26">
        <v>78.698333333333338</v>
      </c>
      <c r="F13" s="26">
        <v>65.018333333333331</v>
      </c>
      <c r="G13" s="26">
        <v>102.31099999999999</v>
      </c>
      <c r="H13" s="28">
        <f t="shared" ref="H13:H27" si="0">IF(OR(OR(G13=0,F13=0),G13=""),"",(G13/F13-1)*100)</f>
        <v>57.357155674040648</v>
      </c>
      <c r="I13" s="27">
        <f>IF(OR(OR(G13=0,F13=0),F13=""),"",(F13/E13-1)*100)</f>
        <v>-17.382833181558276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29.811666666666675</v>
      </c>
      <c r="D14" s="25">
        <f>D13-SUM(D15:D27)</f>
        <v>44.331666666666678</v>
      </c>
      <c r="E14" s="25">
        <f>E13-SUM(E15:E27)</f>
        <v>41.33633333333335</v>
      </c>
      <c r="F14" s="25">
        <f>F13-SUM(F15:F27)</f>
        <v>26.097333333333339</v>
      </c>
      <c r="G14" s="26">
        <f>G13-SUM(G15:G27)</f>
        <v>51.077333333333328</v>
      </c>
      <c r="H14" s="28">
        <f t="shared" si="0"/>
        <v>95.718591937873555</v>
      </c>
      <c r="I14" s="27">
        <f>IF(OR(OR(G14=0,F14=0),F14=""),"",(F14/E14-1)*100)</f>
        <v>-36.865872638276265</v>
      </c>
      <c r="J14" s="28">
        <f t="shared" si="1"/>
        <v>49.923598961336843</v>
      </c>
      <c r="K14" s="27">
        <f t="shared" si="2"/>
        <v>40.138422496219022</v>
      </c>
      <c r="L14" s="18"/>
    </row>
    <row r="15" spans="1:15">
      <c r="A15" s="16"/>
      <c r="B15" s="11" t="s">
        <v>25</v>
      </c>
      <c r="C15" s="25">
        <v>12.413333333333332</v>
      </c>
      <c r="D15" s="25">
        <v>3.9950000000000001</v>
      </c>
      <c r="E15" s="25">
        <v>3.1869999999999998</v>
      </c>
      <c r="F15" s="25">
        <v>2.0663333333333331</v>
      </c>
      <c r="G15" s="26">
        <v>12.746</v>
      </c>
      <c r="H15" s="28">
        <f t="shared" si="0"/>
        <v>516.84142603645751</v>
      </c>
      <c r="I15" s="27">
        <f t="shared" ref="I15:I27" si="3">IF(OR(OR(G15=0,F15=0),F15=""),"",(F15/E15-1)*100)</f>
        <v>-35.163685806923958</v>
      </c>
      <c r="J15" s="28">
        <f t="shared" si="1"/>
        <v>12.458093460136253</v>
      </c>
      <c r="K15" s="27">
        <f t="shared" si="2"/>
        <v>3.1780779780062032</v>
      </c>
      <c r="L15" s="18"/>
      <c r="N15" s="23" t="s">
        <v>5</v>
      </c>
      <c r="O15" s="34">
        <f>J16</f>
        <v>10.276835661202934</v>
      </c>
    </row>
    <row r="16" spans="1:15">
      <c r="A16" s="16"/>
      <c r="B16" s="12" t="s">
        <v>5</v>
      </c>
      <c r="C16" s="29">
        <v>4.4473333333333329</v>
      </c>
      <c r="D16" s="29">
        <v>16.753</v>
      </c>
      <c r="E16" s="29">
        <v>14.342666666666666</v>
      </c>
      <c r="F16" s="29">
        <v>14.533666666666667</v>
      </c>
      <c r="G16" s="109">
        <v>10.514333333333333</v>
      </c>
      <c r="H16" s="50">
        <f t="shared" si="0"/>
        <v>-27.655329006215457</v>
      </c>
      <c r="I16" s="36">
        <f t="shared" si="3"/>
        <v>1.3316909919122377</v>
      </c>
      <c r="J16" s="50">
        <f t="shared" si="1"/>
        <v>10.276835661202934</v>
      </c>
      <c r="K16" s="36">
        <f t="shared" si="2"/>
        <v>22.353182435723259</v>
      </c>
      <c r="L16" s="18"/>
      <c r="N16" s="23" t="s">
        <v>40</v>
      </c>
      <c r="O16" s="34">
        <f>100-O15</f>
        <v>89.723164338797062</v>
      </c>
    </row>
    <row r="17" spans="1:14">
      <c r="A17" s="16"/>
      <c r="B17" s="11" t="s">
        <v>27</v>
      </c>
      <c r="C17" s="167">
        <v>4.8153333333333324</v>
      </c>
      <c r="D17" s="167">
        <v>3.6933333333333334</v>
      </c>
      <c r="E17" s="167">
        <v>5.3946666666666667</v>
      </c>
      <c r="F17" s="167">
        <v>6.823666666666667</v>
      </c>
      <c r="G17" s="168">
        <v>8.1766666666666676</v>
      </c>
      <c r="H17" s="169">
        <f t="shared" si="0"/>
        <v>19.828049435787221</v>
      </c>
      <c r="I17" s="49">
        <f t="shared" si="3"/>
        <v>26.489125061789419</v>
      </c>
      <c r="J17" s="169">
        <f t="shared" si="1"/>
        <v>7.9919721893703208</v>
      </c>
      <c r="K17" s="49">
        <f t="shared" si="2"/>
        <v>10.49498859296096</v>
      </c>
      <c r="L17" s="18"/>
    </row>
    <row r="18" spans="1:14">
      <c r="A18" s="16"/>
      <c r="B18" s="11" t="s">
        <v>26</v>
      </c>
      <c r="C18" s="25">
        <v>2.3593333333333333</v>
      </c>
      <c r="D18" s="25">
        <v>4.2433333333333332</v>
      </c>
      <c r="E18" s="25">
        <v>1.4790000000000001</v>
      </c>
      <c r="F18" s="25">
        <v>1.5416666666666667</v>
      </c>
      <c r="G18" s="26">
        <v>5.3496666666666668</v>
      </c>
      <c r="H18" s="28">
        <f t="shared" si="0"/>
        <v>247.00540540540538</v>
      </c>
      <c r="I18" s="27">
        <f t="shared" si="3"/>
        <v>4.2370971377056588</v>
      </c>
      <c r="J18" s="28">
        <f t="shared" si="1"/>
        <v>5.2288284413862316</v>
      </c>
      <c r="K18" s="27">
        <f t="shared" si="2"/>
        <v>2.3711260926405373</v>
      </c>
      <c r="L18" s="18"/>
    </row>
    <row r="19" spans="1:14">
      <c r="A19" s="16"/>
      <c r="B19" s="11" t="s">
        <v>21</v>
      </c>
      <c r="C19" s="25">
        <v>2.1919999999999997</v>
      </c>
      <c r="D19" s="25">
        <v>1.9596666666666664</v>
      </c>
      <c r="E19" s="25">
        <v>3.1936666666666667</v>
      </c>
      <c r="F19" s="25">
        <v>2.3563333333333332</v>
      </c>
      <c r="G19" s="26">
        <v>2.847</v>
      </c>
      <c r="H19" s="28">
        <f t="shared" si="0"/>
        <v>20.823313057009486</v>
      </c>
      <c r="I19" s="27">
        <f t="shared" si="3"/>
        <v>-26.218557561841148</v>
      </c>
      <c r="J19" s="28">
        <f t="shared" si="1"/>
        <v>2.7826919881537666</v>
      </c>
      <c r="K19" s="27">
        <f t="shared" si="2"/>
        <v>3.6241060213785854</v>
      </c>
      <c r="L19" s="18"/>
    </row>
    <row r="20" spans="1:14">
      <c r="A20" s="16"/>
      <c r="B20" s="11" t="s">
        <v>22</v>
      </c>
      <c r="C20" s="25">
        <v>0.23799999999999999</v>
      </c>
      <c r="D20" s="25">
        <v>0.75900000000000001</v>
      </c>
      <c r="E20" s="25">
        <v>0.83700000000000008</v>
      </c>
      <c r="F20" s="25">
        <v>2.6303333333333332</v>
      </c>
      <c r="G20" s="26">
        <v>2.4083333333333332</v>
      </c>
      <c r="H20" s="28">
        <f t="shared" si="0"/>
        <v>-8.4399949309339704</v>
      </c>
      <c r="I20" s="27">
        <f t="shared" si="3"/>
        <v>214.25726802070884</v>
      </c>
      <c r="J20" s="28">
        <f t="shared" si="1"/>
        <v>2.3539339204321466</v>
      </c>
      <c r="K20" s="27">
        <f t="shared" si="2"/>
        <v>4.0455256209786983</v>
      </c>
      <c r="L20" s="18"/>
    </row>
    <row r="21" spans="1:14">
      <c r="A21" s="16"/>
      <c r="B21" s="11" t="s">
        <v>23</v>
      </c>
      <c r="C21" s="25">
        <v>1.619</v>
      </c>
      <c r="D21" s="25">
        <v>1.1156666666666666</v>
      </c>
      <c r="E21" s="25">
        <v>1.0660000000000001</v>
      </c>
      <c r="F21" s="25">
        <v>1.6006666666666665</v>
      </c>
      <c r="G21" s="26">
        <v>2.028</v>
      </c>
      <c r="H21" s="28">
        <f t="shared" si="0"/>
        <v>26.697209496043328</v>
      </c>
      <c r="I21" s="27">
        <f t="shared" si="3"/>
        <v>50.156347717323293</v>
      </c>
      <c r="J21" s="28">
        <f t="shared" si="1"/>
        <v>1.9821915532054231</v>
      </c>
      <c r="K21" s="27">
        <f t="shared" si="2"/>
        <v>2.4618697290507803</v>
      </c>
      <c r="L21" s="18"/>
    </row>
    <row r="22" spans="1:14">
      <c r="A22" s="16"/>
      <c r="B22" s="11" t="s">
        <v>24</v>
      </c>
      <c r="C22" s="25">
        <v>1.0980000000000001</v>
      </c>
      <c r="D22" s="25">
        <v>1.6003333333333334</v>
      </c>
      <c r="E22" s="25">
        <v>1.397</v>
      </c>
      <c r="F22" s="25">
        <v>1.3653333333333333</v>
      </c>
      <c r="G22" s="26">
        <v>1.7393333333333334</v>
      </c>
      <c r="H22" s="28">
        <f t="shared" si="0"/>
        <v>27.392578125</v>
      </c>
      <c r="I22" s="27">
        <f t="shared" si="3"/>
        <v>-2.2667621092817947</v>
      </c>
      <c r="J22" s="28">
        <f t="shared" si="1"/>
        <v>1.7000452867563933</v>
      </c>
      <c r="K22" s="27">
        <f t="shared" si="2"/>
        <v>2.0999205352336521</v>
      </c>
      <c r="L22" s="18"/>
    </row>
    <row r="23" spans="1:14">
      <c r="A23" s="16"/>
      <c r="B23" s="11" t="s">
        <v>8</v>
      </c>
      <c r="C23" s="25">
        <v>1.1279999999999999</v>
      </c>
      <c r="D23" s="25">
        <v>0.93366666666666676</v>
      </c>
      <c r="E23" s="25">
        <v>0.92300000000000004</v>
      </c>
      <c r="F23" s="25">
        <v>1.4116666666666668</v>
      </c>
      <c r="G23" s="26">
        <v>1.5679999999999998</v>
      </c>
      <c r="H23" s="28">
        <f t="shared" si="0"/>
        <v>11.074380165289233</v>
      </c>
      <c r="I23" s="27">
        <f t="shared" si="3"/>
        <v>52.943300830624793</v>
      </c>
      <c r="J23" s="28">
        <f t="shared" si="1"/>
        <v>1.5325820293028118</v>
      </c>
      <c r="K23" s="27">
        <f t="shared" si="2"/>
        <v>2.1711824869908489</v>
      </c>
      <c r="L23" s="18"/>
    </row>
    <row r="24" spans="1:14">
      <c r="A24" s="16"/>
      <c r="B24" s="11" t="s">
        <v>6</v>
      </c>
      <c r="C24" s="25">
        <v>2.6</v>
      </c>
      <c r="D24" s="25">
        <v>1.6106666666666669</v>
      </c>
      <c r="E24" s="25">
        <v>2.1150000000000002</v>
      </c>
      <c r="F24" s="25">
        <v>2.2673333333333332</v>
      </c>
      <c r="G24" s="26">
        <v>1.4180000000000001</v>
      </c>
      <c r="H24" s="28">
        <f t="shared" si="0"/>
        <v>-37.459570714495726</v>
      </c>
      <c r="I24" s="27">
        <f t="shared" si="3"/>
        <v>7.2025216706067541</v>
      </c>
      <c r="J24" s="28">
        <f t="shared" si="1"/>
        <v>1.385970228030222</v>
      </c>
      <c r="K24" s="27">
        <f t="shared" si="2"/>
        <v>3.4872215528953374</v>
      </c>
      <c r="L24" s="18"/>
    </row>
    <row r="25" spans="1:14">
      <c r="A25" s="16"/>
      <c r="B25" s="11" t="s">
        <v>20</v>
      </c>
      <c r="C25" s="25">
        <v>0.95933333333333326</v>
      </c>
      <c r="D25" s="25">
        <v>1.5029999999999999</v>
      </c>
      <c r="E25" s="25">
        <v>1.8120000000000001</v>
      </c>
      <c r="F25" s="25">
        <v>1.093</v>
      </c>
      <c r="G25" s="26">
        <v>0.93699999999999994</v>
      </c>
      <c r="H25" s="28">
        <f t="shared" si="0"/>
        <v>-14.272644098810616</v>
      </c>
      <c r="I25" s="27">
        <f t="shared" si="3"/>
        <v>-39.679911699779261</v>
      </c>
      <c r="J25" s="28">
        <f t="shared" si="1"/>
        <v>0.91583505194944825</v>
      </c>
      <c r="K25" s="27">
        <f t="shared" si="2"/>
        <v>1.6810643151931506</v>
      </c>
      <c r="L25" s="18"/>
    </row>
    <row r="26" spans="1:14">
      <c r="A26" s="16"/>
      <c r="B26" s="11" t="s">
        <v>11</v>
      </c>
      <c r="C26" s="25">
        <v>0.94700000000000006</v>
      </c>
      <c r="D26" s="25">
        <v>0.9</v>
      </c>
      <c r="E26" s="25">
        <v>0.97533333333333339</v>
      </c>
      <c r="F26" s="25">
        <v>0.76233333333333331</v>
      </c>
      <c r="G26" s="26">
        <v>0.83300000000000007</v>
      </c>
      <c r="H26" s="28">
        <f t="shared" si="0"/>
        <v>9.2697857455181563</v>
      </c>
      <c r="I26" s="27">
        <f t="shared" si="3"/>
        <v>-21.838687628161324</v>
      </c>
      <c r="J26" s="28">
        <f t="shared" si="1"/>
        <v>0.81418420306711892</v>
      </c>
      <c r="K26" s="27">
        <f t="shared" si="2"/>
        <v>1.1724898105662507</v>
      </c>
      <c r="L26" s="18"/>
    </row>
    <row r="27" spans="1:14">
      <c r="A27" s="16"/>
      <c r="B27" s="11" t="s">
        <v>9</v>
      </c>
      <c r="C27" s="25">
        <v>0.73099999999999998</v>
      </c>
      <c r="D27" s="25">
        <v>0.27099999999999996</v>
      </c>
      <c r="E27" s="25">
        <v>0.63966666666666672</v>
      </c>
      <c r="F27" s="25">
        <v>0.46866666666666673</v>
      </c>
      <c r="G27" s="26">
        <v>0.66833333333333333</v>
      </c>
      <c r="H27" s="28">
        <f t="shared" si="0"/>
        <v>42.6031294452347</v>
      </c>
      <c r="I27" s="27">
        <f t="shared" si="3"/>
        <v>-26.732673267326724</v>
      </c>
      <c r="J27" s="28">
        <f t="shared" si="1"/>
        <v>0.65323702567009745</v>
      </c>
      <c r="K27" s="27">
        <f t="shared" si="2"/>
        <v>0.72082233216272351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154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787.13433333333342</v>
      </c>
      <c r="D13" s="26">
        <v>905.11433333333332</v>
      </c>
      <c r="E13" s="26">
        <v>878.46600000000001</v>
      </c>
      <c r="F13" s="26">
        <v>947.71766666666656</v>
      </c>
      <c r="G13" s="26">
        <v>1128.2973333333332</v>
      </c>
      <c r="H13" s="28">
        <f t="shared" ref="H13:H27" si="0">IF(OR(OR(G13=0,F13=0),G13=""),"",(G13/F13-1)*100)</f>
        <v>19.054162755222805</v>
      </c>
      <c r="I13" s="27">
        <f>IF(OR(OR(G13=0,F13=0),F13=""),"",(F13/E13-1)*100)</f>
        <v>7.8832495129767644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312.29633333333345</v>
      </c>
      <c r="D14" s="25">
        <f>D13-SUM(D15:D27)</f>
        <v>368.5870000000001</v>
      </c>
      <c r="E14" s="25">
        <f>E13-SUM(E15:E27)</f>
        <v>369.27733333333344</v>
      </c>
      <c r="F14" s="25">
        <f>F13-SUM(F15:F27)</f>
        <v>432.57233333333329</v>
      </c>
      <c r="G14" s="26">
        <f>G13-SUM(G15:G27)</f>
        <v>520.22366666666642</v>
      </c>
      <c r="H14" s="28">
        <f t="shared" si="0"/>
        <v>20.262815390412502</v>
      </c>
      <c r="I14" s="27">
        <f>IF(OR(OR(G14=0,F14=0),F14=""),"",(F14/E14-1)*100)</f>
        <v>17.140234259346144</v>
      </c>
      <c r="J14" s="28">
        <f t="shared" si="1"/>
        <v>46.106965894332802</v>
      </c>
      <c r="K14" s="27">
        <f t="shared" si="2"/>
        <v>45.643586539310405</v>
      </c>
      <c r="L14" s="18"/>
    </row>
    <row r="15" spans="1:15">
      <c r="A15" s="16"/>
      <c r="B15" s="12" t="s">
        <v>5</v>
      </c>
      <c r="C15" s="29">
        <v>168.36</v>
      </c>
      <c r="D15" s="29">
        <v>200.31066666666666</v>
      </c>
      <c r="E15" s="29">
        <v>176.62633333333329</v>
      </c>
      <c r="F15" s="29">
        <v>184.08666666666667</v>
      </c>
      <c r="G15" s="109">
        <v>240.78866666666667</v>
      </c>
      <c r="H15" s="50">
        <f t="shared" si="0"/>
        <v>30.801796255386947</v>
      </c>
      <c r="I15" s="36">
        <f t="shared" ref="I15:I27" si="3">IF(OR(OR(G15=0,F15=0),F15=""),"",(F15/E15-1)*100)</f>
        <v>4.2237944889305101</v>
      </c>
      <c r="J15" s="50">
        <f t="shared" si="1"/>
        <v>21.340887685633696</v>
      </c>
      <c r="K15" s="36">
        <f t="shared" si="2"/>
        <v>19.424209671445752</v>
      </c>
      <c r="L15" s="18"/>
      <c r="N15" s="23" t="s">
        <v>5</v>
      </c>
      <c r="O15" s="34">
        <f>J15</f>
        <v>21.340887685633696</v>
      </c>
    </row>
    <row r="16" spans="1:15">
      <c r="A16" s="16"/>
      <c r="B16" s="11" t="s">
        <v>25</v>
      </c>
      <c r="C16" s="55">
        <v>80.535666666666671</v>
      </c>
      <c r="D16" s="55">
        <v>86.409333333333336</v>
      </c>
      <c r="E16" s="55">
        <v>85.831999999999994</v>
      </c>
      <c r="F16" s="55">
        <v>77.584000000000003</v>
      </c>
      <c r="G16" s="56">
        <v>96.294333333333327</v>
      </c>
      <c r="H16" s="28">
        <f t="shared" si="0"/>
        <v>24.116226713411692</v>
      </c>
      <c r="I16" s="27">
        <f t="shared" si="3"/>
        <v>-9.6094696616646385</v>
      </c>
      <c r="J16" s="28">
        <f t="shared" si="1"/>
        <v>8.5344820455128261</v>
      </c>
      <c r="K16" s="27">
        <f t="shared" si="2"/>
        <v>8.1864043194298741</v>
      </c>
      <c r="L16" s="18"/>
      <c r="N16" s="23" t="s">
        <v>40</v>
      </c>
      <c r="O16" s="34">
        <f>100-O15</f>
        <v>78.659112314366297</v>
      </c>
    </row>
    <row r="17" spans="1:14">
      <c r="A17" s="16"/>
      <c r="B17" s="11" t="s">
        <v>26</v>
      </c>
      <c r="C17" s="25">
        <v>59.791999999999994</v>
      </c>
      <c r="D17" s="25">
        <v>71.581000000000003</v>
      </c>
      <c r="E17" s="25">
        <v>69.688666666666663</v>
      </c>
      <c r="F17" s="25">
        <v>59.497333333333337</v>
      </c>
      <c r="G17" s="26">
        <v>68.376333333333335</v>
      </c>
      <c r="H17" s="28">
        <f t="shared" si="0"/>
        <v>14.923357909598177</v>
      </c>
      <c r="I17" s="27">
        <f t="shared" si="3"/>
        <v>-14.624090000286982</v>
      </c>
      <c r="J17" s="28">
        <f t="shared" si="1"/>
        <v>6.0601342672085261</v>
      </c>
      <c r="K17" s="27">
        <f t="shared" si="2"/>
        <v>6.2779597158506784</v>
      </c>
      <c r="L17" s="18"/>
    </row>
    <row r="18" spans="1:14">
      <c r="A18" s="16"/>
      <c r="B18" s="11" t="s">
        <v>27</v>
      </c>
      <c r="C18" s="25">
        <v>40.338333333333331</v>
      </c>
      <c r="D18" s="25">
        <v>42.420666666666669</v>
      </c>
      <c r="E18" s="25">
        <v>43.326333333333331</v>
      </c>
      <c r="F18" s="25">
        <v>50.908666666666669</v>
      </c>
      <c r="G18" s="26">
        <v>49.074000000000005</v>
      </c>
      <c r="H18" s="28">
        <f t="shared" si="0"/>
        <v>-3.6038395558058212</v>
      </c>
      <c r="I18" s="27">
        <f t="shared" si="3"/>
        <v>17.500519314658526</v>
      </c>
      <c r="J18" s="28">
        <f t="shared" si="1"/>
        <v>4.3493854456803946</v>
      </c>
      <c r="K18" s="27">
        <f t="shared" si="2"/>
        <v>5.3717123207931481</v>
      </c>
      <c r="L18" s="18"/>
    </row>
    <row r="19" spans="1:14">
      <c r="A19" s="16"/>
      <c r="B19" s="11" t="s">
        <v>21</v>
      </c>
      <c r="C19" s="25">
        <v>18.831666666666667</v>
      </c>
      <c r="D19" s="25">
        <v>24.369</v>
      </c>
      <c r="E19" s="25">
        <v>18.681333333333331</v>
      </c>
      <c r="F19" s="25">
        <v>31.269666666666666</v>
      </c>
      <c r="G19" s="26">
        <v>29.374000000000006</v>
      </c>
      <c r="H19" s="28">
        <f t="shared" si="0"/>
        <v>-6.0623181144666027</v>
      </c>
      <c r="I19" s="27">
        <f t="shared" si="3"/>
        <v>67.384554992505912</v>
      </c>
      <c r="J19" s="28">
        <f t="shared" si="1"/>
        <v>2.603391777344743</v>
      </c>
      <c r="K19" s="27">
        <f t="shared" si="2"/>
        <v>3.2994706932760924</v>
      </c>
      <c r="L19" s="18"/>
    </row>
    <row r="20" spans="1:14">
      <c r="A20" s="16"/>
      <c r="B20" s="11" t="s">
        <v>22</v>
      </c>
      <c r="C20" s="25">
        <v>15.502333333333333</v>
      </c>
      <c r="D20" s="25">
        <v>21.209666666666667</v>
      </c>
      <c r="E20" s="25">
        <v>19.981999999999999</v>
      </c>
      <c r="F20" s="25">
        <v>18.749666666666666</v>
      </c>
      <c r="G20" s="26">
        <v>24.330666666666669</v>
      </c>
      <c r="H20" s="28">
        <f t="shared" si="0"/>
        <v>29.765862504222305</v>
      </c>
      <c r="I20" s="27">
        <f t="shared" si="3"/>
        <v>-6.1672171621125704</v>
      </c>
      <c r="J20" s="28">
        <f t="shared" si="1"/>
        <v>2.1564055810347869</v>
      </c>
      <c r="K20" s="27">
        <f t="shared" si="2"/>
        <v>1.9784021471936264</v>
      </c>
      <c r="L20" s="18"/>
    </row>
    <row r="21" spans="1:14">
      <c r="A21" s="16"/>
      <c r="B21" s="11" t="s">
        <v>6</v>
      </c>
      <c r="C21" s="25">
        <v>20.733666666666664</v>
      </c>
      <c r="D21" s="25">
        <v>26.18</v>
      </c>
      <c r="E21" s="25">
        <v>28.968</v>
      </c>
      <c r="F21" s="25">
        <v>24.701000000000004</v>
      </c>
      <c r="G21" s="26">
        <v>22.726333333333333</v>
      </c>
      <c r="H21" s="28">
        <f t="shared" si="0"/>
        <v>-7.9942782343495056</v>
      </c>
      <c r="I21" s="27">
        <f t="shared" si="3"/>
        <v>-14.73004694835679</v>
      </c>
      <c r="J21" s="28">
        <f t="shared" si="1"/>
        <v>2.0142149291616986</v>
      </c>
      <c r="K21" s="27">
        <f t="shared" si="2"/>
        <v>2.6063669454299512</v>
      </c>
      <c r="L21" s="18"/>
    </row>
    <row r="22" spans="1:14">
      <c r="A22" s="16"/>
      <c r="B22" s="11" t="s">
        <v>20</v>
      </c>
      <c r="C22" s="25">
        <v>11.889666666666665</v>
      </c>
      <c r="D22" s="25">
        <v>10.162333333333333</v>
      </c>
      <c r="E22" s="25">
        <v>10.934666666666667</v>
      </c>
      <c r="F22" s="25">
        <v>14.245333333333335</v>
      </c>
      <c r="G22" s="26">
        <v>18.500666666666664</v>
      </c>
      <c r="H22" s="28">
        <f t="shared" si="0"/>
        <v>29.871770872332437</v>
      </c>
      <c r="I22" s="27">
        <f t="shared" si="3"/>
        <v>30.27679551274236</v>
      </c>
      <c r="J22" s="28">
        <f t="shared" si="1"/>
        <v>1.6396978101516975</v>
      </c>
      <c r="K22" s="27">
        <f t="shared" si="2"/>
        <v>1.5031199516874403</v>
      </c>
      <c r="L22" s="18"/>
    </row>
    <row r="23" spans="1:14">
      <c r="A23" s="16"/>
      <c r="B23" s="11" t="s">
        <v>24</v>
      </c>
      <c r="C23" s="25">
        <v>21.319333333333333</v>
      </c>
      <c r="D23" s="25">
        <v>17.462333333333333</v>
      </c>
      <c r="E23" s="25">
        <v>15.052999999999999</v>
      </c>
      <c r="F23" s="25">
        <v>17.321999999999999</v>
      </c>
      <c r="G23" s="26">
        <v>17.812666666666669</v>
      </c>
      <c r="H23" s="28">
        <f t="shared" si="0"/>
        <v>2.8326213293307312</v>
      </c>
      <c r="I23" s="27">
        <f t="shared" si="3"/>
        <v>15.07340729422706</v>
      </c>
      <c r="J23" s="28">
        <f t="shared" si="1"/>
        <v>1.5787209754402804</v>
      </c>
      <c r="K23" s="27">
        <f t="shared" si="2"/>
        <v>1.8277595331661716</v>
      </c>
      <c r="L23" s="18"/>
    </row>
    <row r="24" spans="1:14">
      <c r="A24" s="16"/>
      <c r="B24" s="11" t="s">
        <v>8</v>
      </c>
      <c r="C24" s="25">
        <v>12.555333333333332</v>
      </c>
      <c r="D24" s="25">
        <v>13.202666666666666</v>
      </c>
      <c r="E24" s="25">
        <v>12.740666666666668</v>
      </c>
      <c r="F24" s="25">
        <v>13.702333333333334</v>
      </c>
      <c r="G24" s="26">
        <v>13.155333333333333</v>
      </c>
      <c r="H24" s="28">
        <f t="shared" si="0"/>
        <v>-3.9920208237040011</v>
      </c>
      <c r="I24" s="27">
        <f t="shared" si="3"/>
        <v>7.5480090000523248</v>
      </c>
      <c r="J24" s="28">
        <f t="shared" si="1"/>
        <v>1.1659456195352762</v>
      </c>
      <c r="K24" s="27">
        <f t="shared" si="2"/>
        <v>1.4458244069172501</v>
      </c>
      <c r="L24" s="18"/>
    </row>
    <row r="25" spans="1:14">
      <c r="A25" s="16"/>
      <c r="B25" s="11" t="s">
        <v>23</v>
      </c>
      <c r="C25" s="25">
        <v>9.6086666666666662</v>
      </c>
      <c r="D25" s="25">
        <v>9.7826666666666675</v>
      </c>
      <c r="E25" s="25">
        <v>11.583</v>
      </c>
      <c r="F25" s="25">
        <v>8.9433333333333334</v>
      </c>
      <c r="G25" s="26">
        <v>11.206333333333333</v>
      </c>
      <c r="H25" s="28">
        <f t="shared" si="0"/>
        <v>25.303764442787923</v>
      </c>
      <c r="I25" s="27">
        <f t="shared" si="3"/>
        <v>-22.789145011367239</v>
      </c>
      <c r="J25" s="28">
        <f t="shared" si="1"/>
        <v>0.99320746422633288</v>
      </c>
      <c r="K25" s="27">
        <f t="shared" si="2"/>
        <v>0.94367063608606383</v>
      </c>
      <c r="L25" s="18"/>
    </row>
    <row r="26" spans="1:14">
      <c r="A26" s="16"/>
      <c r="B26" s="11" t="s">
        <v>9</v>
      </c>
      <c r="C26" s="25">
        <v>8.4949999999999992</v>
      </c>
      <c r="D26" s="25">
        <v>6.6063333333333327</v>
      </c>
      <c r="E26" s="25">
        <v>8.5173333333333332</v>
      </c>
      <c r="F26" s="25">
        <v>7.905666666666666</v>
      </c>
      <c r="G26" s="26">
        <v>9.3643333333333327</v>
      </c>
      <c r="H26" s="28">
        <f t="shared" si="0"/>
        <v>18.450900198170082</v>
      </c>
      <c r="I26" s="27">
        <f t="shared" si="3"/>
        <v>-7.1814339386349513</v>
      </c>
      <c r="J26" s="28">
        <f t="shared" si="1"/>
        <v>0.82995262478093834</v>
      </c>
      <c r="K26" s="27">
        <f t="shared" si="2"/>
        <v>0.83417951830239179</v>
      </c>
      <c r="L26" s="18"/>
    </row>
    <row r="27" spans="1:14">
      <c r="A27" s="16"/>
      <c r="B27" s="11" t="s">
        <v>11</v>
      </c>
      <c r="C27" s="25">
        <v>6.8763333333333341</v>
      </c>
      <c r="D27" s="25">
        <v>6.8306666666666667</v>
      </c>
      <c r="E27" s="25">
        <v>7.2553333333333327</v>
      </c>
      <c r="F27" s="25">
        <v>6.2296666666666667</v>
      </c>
      <c r="G27" s="26">
        <v>7.07</v>
      </c>
      <c r="H27" s="28">
        <f t="shared" si="0"/>
        <v>13.489218256728552</v>
      </c>
      <c r="I27" s="27">
        <f t="shared" si="3"/>
        <v>-14.136727005421291</v>
      </c>
      <c r="J27" s="28">
        <f t="shared" si="1"/>
        <v>0.62660787995599287</v>
      </c>
      <c r="K27" s="27">
        <f t="shared" si="2"/>
        <v>0.65733360111116079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153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3805.0849999999996</v>
      </c>
      <c r="D13" s="26">
        <v>4344.3646666666673</v>
      </c>
      <c r="E13" s="26">
        <v>4605.3076666666666</v>
      </c>
      <c r="F13" s="26">
        <v>4656.3839999999991</v>
      </c>
      <c r="G13" s="26">
        <v>4953.4113333333325</v>
      </c>
      <c r="H13" s="28">
        <f t="shared" ref="H13:H27" si="0">IF(OR(OR(G13=0,F13=0),G13=""),"",(G13/F13-1)*100)</f>
        <v>6.3789269384426417</v>
      </c>
      <c r="I13" s="27">
        <f>IF(OR(OR(G13=0,F13=0),F13=""),"",(F13/E13-1)*100)</f>
        <v>1.1090753762886374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1513.1369999999997</v>
      </c>
      <c r="D14" s="25">
        <f>D13-SUM(D15:D27)</f>
        <v>1953.7680000000009</v>
      </c>
      <c r="E14" s="25">
        <f>E13-SUM(E15:E27)</f>
        <v>2014.7963333333332</v>
      </c>
      <c r="F14" s="25">
        <f>F13-SUM(F15:F27)</f>
        <v>1993.1723333333321</v>
      </c>
      <c r="G14" s="26">
        <f>G13-SUM(G15:G27)</f>
        <v>2123.1846666666661</v>
      </c>
      <c r="H14" s="28">
        <f t="shared" si="0"/>
        <v>6.5228847079120689</v>
      </c>
      <c r="I14" s="27">
        <f>IF(OR(OR(G14=0,F14=0),F14=""),"",(F14/E14-1)*100)</f>
        <v>-1.0732598447916519</v>
      </c>
      <c r="J14" s="28">
        <f t="shared" si="1"/>
        <v>42.863080083395722</v>
      </c>
      <c r="K14" s="27">
        <f t="shared" si="2"/>
        <v>42.805153813202104</v>
      </c>
      <c r="L14" s="18"/>
    </row>
    <row r="15" spans="1:15">
      <c r="A15" s="16"/>
      <c r="B15" s="12" t="s">
        <v>5</v>
      </c>
      <c r="C15" s="29">
        <v>799.00633333333337</v>
      </c>
      <c r="D15" s="29">
        <v>812.99200000000008</v>
      </c>
      <c r="E15" s="29">
        <v>976.9283333333334</v>
      </c>
      <c r="F15" s="29">
        <v>910.3516666666668</v>
      </c>
      <c r="G15" s="109">
        <v>1031.9016666666666</v>
      </c>
      <c r="H15" s="50">
        <f t="shared" si="0"/>
        <v>13.351983024874992</v>
      </c>
      <c r="I15" s="36">
        <f t="shared" ref="I15:I27" si="3">IF(OR(OR(G15=0,F15=0),F15=""),"",(F15/E15-1)*100)</f>
        <v>-6.814897715117274</v>
      </c>
      <c r="J15" s="50">
        <f t="shared" si="1"/>
        <v>20.832141674215901</v>
      </c>
      <c r="K15" s="36">
        <f t="shared" si="2"/>
        <v>19.550614095973764</v>
      </c>
      <c r="L15" s="18"/>
      <c r="N15" s="23" t="s">
        <v>5</v>
      </c>
      <c r="O15" s="34">
        <f>J15</f>
        <v>20.832141674215901</v>
      </c>
    </row>
    <row r="16" spans="1:15">
      <c r="A16" s="16"/>
      <c r="B16" s="11" t="s">
        <v>25</v>
      </c>
      <c r="C16" s="55">
        <v>355.03866666666664</v>
      </c>
      <c r="D16" s="55">
        <v>380.4496666666667</v>
      </c>
      <c r="E16" s="55">
        <v>414.97066666666666</v>
      </c>
      <c r="F16" s="55">
        <v>442.29233333333332</v>
      </c>
      <c r="G16" s="56">
        <v>459.35633333333334</v>
      </c>
      <c r="H16" s="28">
        <f t="shared" si="0"/>
        <v>3.8580817965794933</v>
      </c>
      <c r="I16" s="27">
        <f t="shared" si="3"/>
        <v>6.5839995116120598</v>
      </c>
      <c r="J16" s="28">
        <f t="shared" si="1"/>
        <v>9.2735349927867894</v>
      </c>
      <c r="K16" s="27">
        <f t="shared" si="2"/>
        <v>9.498622393113056</v>
      </c>
      <c r="L16" s="18"/>
      <c r="N16" s="23" t="s">
        <v>40</v>
      </c>
      <c r="O16" s="34">
        <f>100-O15</f>
        <v>79.167858325784096</v>
      </c>
    </row>
    <row r="17" spans="1:14">
      <c r="A17" s="16"/>
      <c r="B17" s="11" t="s">
        <v>26</v>
      </c>
      <c r="C17" s="25">
        <v>290.6703333333333</v>
      </c>
      <c r="D17" s="25">
        <v>296.84699999999998</v>
      </c>
      <c r="E17" s="25">
        <v>311.17766666666665</v>
      </c>
      <c r="F17" s="25">
        <v>364.78766666666661</v>
      </c>
      <c r="G17" s="26">
        <v>363.06933333333336</v>
      </c>
      <c r="H17" s="28">
        <f t="shared" si="0"/>
        <v>-0.47105028221894329</v>
      </c>
      <c r="I17" s="27">
        <f t="shared" si="3"/>
        <v>17.228100131436165</v>
      </c>
      <c r="J17" s="28">
        <f t="shared" si="1"/>
        <v>7.3296826954407326</v>
      </c>
      <c r="K17" s="27">
        <f t="shared" si="2"/>
        <v>7.8341405405281588</v>
      </c>
      <c r="L17" s="18"/>
    </row>
    <row r="18" spans="1:14">
      <c r="A18" s="16"/>
      <c r="B18" s="11" t="s">
        <v>27</v>
      </c>
      <c r="C18" s="25">
        <v>216.41099999999997</v>
      </c>
      <c r="D18" s="25">
        <v>206.91966666666667</v>
      </c>
      <c r="E18" s="25">
        <v>193.04333333333332</v>
      </c>
      <c r="F18" s="25">
        <v>221.87300000000002</v>
      </c>
      <c r="G18" s="26">
        <v>230.80466666666666</v>
      </c>
      <c r="H18" s="28">
        <f t="shared" si="0"/>
        <v>4.025576192987268</v>
      </c>
      <c r="I18" s="27">
        <f t="shared" si="3"/>
        <v>14.934297998722235</v>
      </c>
      <c r="J18" s="28">
        <f t="shared" si="1"/>
        <v>4.6595093993809256</v>
      </c>
      <c r="K18" s="27">
        <f t="shared" si="2"/>
        <v>4.7649205907416583</v>
      </c>
      <c r="L18" s="18"/>
    </row>
    <row r="19" spans="1:14">
      <c r="A19" s="16"/>
      <c r="B19" s="11" t="s">
        <v>21</v>
      </c>
      <c r="C19" s="25">
        <v>115.56666666666666</v>
      </c>
      <c r="D19" s="25">
        <v>131.11199999999999</v>
      </c>
      <c r="E19" s="25">
        <v>149.988</v>
      </c>
      <c r="F19" s="25">
        <v>151.53200000000001</v>
      </c>
      <c r="G19" s="26">
        <v>156.53266666666667</v>
      </c>
      <c r="H19" s="28">
        <f t="shared" si="0"/>
        <v>3.3000730318788474</v>
      </c>
      <c r="I19" s="27">
        <f t="shared" si="3"/>
        <v>1.0294156865882753</v>
      </c>
      <c r="J19" s="28">
        <f t="shared" si="1"/>
        <v>3.1600982864738203</v>
      </c>
      <c r="K19" s="27">
        <f t="shared" si="2"/>
        <v>3.25428486997636</v>
      </c>
      <c r="L19" s="18"/>
    </row>
    <row r="20" spans="1:14">
      <c r="A20" s="16"/>
      <c r="B20" s="11" t="s">
        <v>22</v>
      </c>
      <c r="C20" s="25">
        <v>92.930999999999997</v>
      </c>
      <c r="D20" s="25">
        <v>113.74</v>
      </c>
      <c r="E20" s="25">
        <v>112.54466666666667</v>
      </c>
      <c r="F20" s="25">
        <v>111.49233333333332</v>
      </c>
      <c r="G20" s="26">
        <v>116.33633333333334</v>
      </c>
      <c r="H20" s="28">
        <f t="shared" si="0"/>
        <v>4.3446933570918445</v>
      </c>
      <c r="I20" s="27">
        <f t="shared" si="3"/>
        <v>-0.93503616341957807</v>
      </c>
      <c r="J20" s="28">
        <f t="shared" si="1"/>
        <v>2.3486103920032488</v>
      </c>
      <c r="K20" s="27">
        <f t="shared" si="2"/>
        <v>2.3943973120200859</v>
      </c>
      <c r="L20" s="18"/>
    </row>
    <row r="21" spans="1:14">
      <c r="A21" s="16"/>
      <c r="B21" s="11" t="s">
        <v>6</v>
      </c>
      <c r="C21" s="25">
        <v>96.400666666666666</v>
      </c>
      <c r="D21" s="25">
        <v>106.54133333333334</v>
      </c>
      <c r="E21" s="25">
        <v>91.813333333333333</v>
      </c>
      <c r="F21" s="25">
        <v>102.13866666666667</v>
      </c>
      <c r="G21" s="26">
        <v>102.49766666666666</v>
      </c>
      <c r="H21" s="28">
        <f t="shared" si="0"/>
        <v>0.35148295128191176</v>
      </c>
      <c r="I21" s="27">
        <f t="shared" si="3"/>
        <v>11.246006389776353</v>
      </c>
      <c r="J21" s="28">
        <f t="shared" si="1"/>
        <v>2.0692339030462104</v>
      </c>
      <c r="K21" s="27">
        <f t="shared" si="2"/>
        <v>2.193518976670882</v>
      </c>
      <c r="L21" s="18"/>
    </row>
    <row r="22" spans="1:14">
      <c r="A22" s="16"/>
      <c r="B22" s="11" t="s">
        <v>24</v>
      </c>
      <c r="C22" s="25">
        <v>73.092666666666659</v>
      </c>
      <c r="D22" s="25">
        <v>76.030333333333331</v>
      </c>
      <c r="E22" s="25">
        <v>74.452666666666673</v>
      </c>
      <c r="F22" s="25">
        <v>78.818333333333328</v>
      </c>
      <c r="G22" s="26">
        <v>80.045000000000002</v>
      </c>
      <c r="H22" s="28">
        <f t="shared" si="0"/>
        <v>1.5563214988052687</v>
      </c>
      <c r="I22" s="27">
        <f t="shared" si="3"/>
        <v>5.8636807278001912</v>
      </c>
      <c r="J22" s="28">
        <f t="shared" si="1"/>
        <v>1.6159570569346353</v>
      </c>
      <c r="K22" s="27">
        <f t="shared" si="2"/>
        <v>1.6926940160719852</v>
      </c>
      <c r="L22" s="18"/>
    </row>
    <row r="23" spans="1:14">
      <c r="A23" s="16"/>
      <c r="B23" s="11" t="s">
        <v>20</v>
      </c>
      <c r="C23" s="25">
        <v>59.467666666666673</v>
      </c>
      <c r="D23" s="25">
        <v>62.263333333333328</v>
      </c>
      <c r="E23" s="25">
        <v>62.291666666666664</v>
      </c>
      <c r="F23" s="25">
        <v>69.682999999999993</v>
      </c>
      <c r="G23" s="26">
        <v>68.454333333333338</v>
      </c>
      <c r="H23" s="28">
        <f t="shared" si="0"/>
        <v>-1.7632229764313445</v>
      </c>
      <c r="I23" s="27">
        <f t="shared" si="3"/>
        <v>11.865685618729094</v>
      </c>
      <c r="J23" s="28">
        <f t="shared" si="1"/>
        <v>1.3819634334156516</v>
      </c>
      <c r="K23" s="27">
        <f t="shared" si="2"/>
        <v>1.4965045838143933</v>
      </c>
      <c r="L23" s="18"/>
    </row>
    <row r="24" spans="1:14">
      <c r="A24" s="16"/>
      <c r="B24" s="11" t="s">
        <v>8</v>
      </c>
      <c r="C24" s="25">
        <v>61.026000000000003</v>
      </c>
      <c r="D24" s="25">
        <v>69.925666666666672</v>
      </c>
      <c r="E24" s="25">
        <v>74.036333333333332</v>
      </c>
      <c r="F24" s="25">
        <v>72.954999999999998</v>
      </c>
      <c r="G24" s="26">
        <v>67.299000000000007</v>
      </c>
      <c r="H24" s="28">
        <f t="shared" si="0"/>
        <v>-7.7527242820916946</v>
      </c>
      <c r="I24" s="27">
        <f t="shared" si="3"/>
        <v>-1.4605441472430147</v>
      </c>
      <c r="J24" s="28">
        <f t="shared" si="1"/>
        <v>1.3586394399980515</v>
      </c>
      <c r="K24" s="27">
        <f t="shared" si="2"/>
        <v>1.5667737025125077</v>
      </c>
      <c r="L24" s="18"/>
    </row>
    <row r="25" spans="1:14">
      <c r="A25" s="16"/>
      <c r="B25" s="11" t="s">
        <v>11</v>
      </c>
      <c r="C25" s="25">
        <v>46.655666666666669</v>
      </c>
      <c r="D25" s="25">
        <v>45.277999999999999</v>
      </c>
      <c r="E25" s="25">
        <v>46.05266666666666</v>
      </c>
      <c r="F25" s="25">
        <v>49.734999999999999</v>
      </c>
      <c r="G25" s="26">
        <v>55.607333333333337</v>
      </c>
      <c r="H25" s="28">
        <f t="shared" si="0"/>
        <v>11.807245065513893</v>
      </c>
      <c r="I25" s="27">
        <f t="shared" si="3"/>
        <v>7.9959177173960283</v>
      </c>
      <c r="J25" s="28">
        <f t="shared" si="1"/>
        <v>1.1226068176315396</v>
      </c>
      <c r="K25" s="27">
        <f t="shared" si="2"/>
        <v>1.0681034897465504</v>
      </c>
      <c r="L25" s="18"/>
    </row>
    <row r="26" spans="1:14">
      <c r="A26" s="16"/>
      <c r="B26" s="11" t="s">
        <v>9</v>
      </c>
      <c r="C26" s="25">
        <v>41.707666666666661</v>
      </c>
      <c r="D26" s="25">
        <v>41.623666666666665</v>
      </c>
      <c r="E26" s="25">
        <v>41.085666666666668</v>
      </c>
      <c r="F26" s="25">
        <v>40.866333333333337</v>
      </c>
      <c r="G26" s="26">
        <v>49.283999999999999</v>
      </c>
      <c r="H26" s="28">
        <f t="shared" si="0"/>
        <v>20.598047292392252</v>
      </c>
      <c r="I26" s="27">
        <f t="shared" si="3"/>
        <v>-0.5338439196151068</v>
      </c>
      <c r="J26" s="28">
        <f t="shared" si="1"/>
        <v>0.99495068516417728</v>
      </c>
      <c r="K26" s="27">
        <f t="shared" si="2"/>
        <v>0.87764096202833231</v>
      </c>
      <c r="L26" s="18"/>
    </row>
    <row r="27" spans="1:14">
      <c r="A27" s="16"/>
      <c r="B27" s="11" t="s">
        <v>23</v>
      </c>
      <c r="C27" s="25">
        <v>43.973666666666674</v>
      </c>
      <c r="D27" s="25">
        <v>46.874000000000002</v>
      </c>
      <c r="E27" s="25">
        <v>42.126333333333328</v>
      </c>
      <c r="F27" s="25">
        <v>46.68633333333333</v>
      </c>
      <c r="G27" s="26">
        <v>49.038333333333334</v>
      </c>
      <c r="H27" s="28">
        <f t="shared" si="0"/>
        <v>5.0378768947372254</v>
      </c>
      <c r="I27" s="27">
        <f t="shared" si="3"/>
        <v>10.824583198157933</v>
      </c>
      <c r="J27" s="28">
        <f t="shared" si="1"/>
        <v>0.9899911401125987</v>
      </c>
      <c r="K27" s="27">
        <f t="shared" si="2"/>
        <v>1.0026306536001612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1137.3363333333334</v>
      </c>
      <c r="D13" s="26">
        <v>1450.098</v>
      </c>
      <c r="E13" s="26">
        <v>1467.3770000000002</v>
      </c>
      <c r="F13" s="26">
        <v>1529.7473333333335</v>
      </c>
      <c r="G13" s="26">
        <v>1678.0870000000002</v>
      </c>
      <c r="H13" s="28">
        <f t="shared" ref="H13:H27" si="0">IF(OR(OR(G13=0,F13=0),G13=""),"",(G13/F13-1)*100)</f>
        <v>9.6970044290538571</v>
      </c>
      <c r="I13" s="27">
        <f>IF(OR(OR(G13=0,F13=0),F13=""),"",(F13/E13-1)*100)</f>
        <v>4.2504641502036034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425.67466666666678</v>
      </c>
      <c r="D14" s="25">
        <f>D13-SUM(D15:D27)</f>
        <v>598.79966666666655</v>
      </c>
      <c r="E14" s="25">
        <f>E13-SUM(E15:E27)</f>
        <v>660.11533333333352</v>
      </c>
      <c r="F14" s="25">
        <f>F13-SUM(F15:F27)</f>
        <v>667.04033333333382</v>
      </c>
      <c r="G14" s="26">
        <f>G13-SUM(G15:G27)</f>
        <v>735.05566666666698</v>
      </c>
      <c r="H14" s="28">
        <f t="shared" si="0"/>
        <v>10.196584814211596</v>
      </c>
      <c r="I14" s="27">
        <f>IF(OR(OR(G14=0,F14=0),F14=""),"",(F14/E14-1)*100)</f>
        <v>1.0490591038132102</v>
      </c>
      <c r="J14" s="28">
        <f t="shared" si="1"/>
        <v>43.803191769358016</v>
      </c>
      <c r="K14" s="27">
        <f t="shared" si="2"/>
        <v>43.604608342728525</v>
      </c>
      <c r="L14" s="18"/>
    </row>
    <row r="15" spans="1:15">
      <c r="A15" s="16"/>
      <c r="B15" s="12" t="s">
        <v>5</v>
      </c>
      <c r="C15" s="29">
        <v>272.55966666666671</v>
      </c>
      <c r="D15" s="29">
        <v>343.91033333333331</v>
      </c>
      <c r="E15" s="29">
        <v>291.95233333333334</v>
      </c>
      <c r="F15" s="29">
        <v>319.31533333333334</v>
      </c>
      <c r="G15" s="109">
        <v>369.11333333333329</v>
      </c>
      <c r="H15" s="50">
        <f t="shared" si="0"/>
        <v>15.595242320548319</v>
      </c>
      <c r="I15" s="36">
        <f t="shared" ref="I15:I27" si="3">IF(OR(OR(G15=0,F15=0),F15=""),"",(F15/E15-1)*100)</f>
        <v>9.37242038369277</v>
      </c>
      <c r="J15" s="50">
        <f t="shared" si="1"/>
        <v>21.996078471100322</v>
      </c>
      <c r="K15" s="36">
        <f t="shared" si="2"/>
        <v>20.873730345882826</v>
      </c>
      <c r="L15" s="18"/>
      <c r="N15" s="23" t="s">
        <v>5</v>
      </c>
      <c r="O15" s="34">
        <f>J15</f>
        <v>21.996078471100322</v>
      </c>
    </row>
    <row r="16" spans="1:15">
      <c r="A16" s="16"/>
      <c r="B16" s="11" t="s">
        <v>25</v>
      </c>
      <c r="C16" s="55">
        <v>99.211666666666659</v>
      </c>
      <c r="D16" s="55">
        <v>118.08766666666668</v>
      </c>
      <c r="E16" s="55">
        <v>109.45699999999999</v>
      </c>
      <c r="F16" s="55">
        <v>121.69</v>
      </c>
      <c r="G16" s="56">
        <v>142.92333333333332</v>
      </c>
      <c r="H16" s="28">
        <f t="shared" si="0"/>
        <v>17.448708466869366</v>
      </c>
      <c r="I16" s="27">
        <f t="shared" si="3"/>
        <v>11.176078277314394</v>
      </c>
      <c r="J16" s="28">
        <f t="shared" si="1"/>
        <v>8.5170395416526858</v>
      </c>
      <c r="K16" s="27">
        <f t="shared" si="2"/>
        <v>7.9549084576494318</v>
      </c>
      <c r="L16" s="18"/>
      <c r="N16" s="23" t="s">
        <v>40</v>
      </c>
      <c r="O16" s="34">
        <f>100-O15</f>
        <v>78.003921528899681</v>
      </c>
    </row>
    <row r="17" spans="1:14">
      <c r="A17" s="16"/>
      <c r="B17" s="11" t="s">
        <v>27</v>
      </c>
      <c r="C17" s="25">
        <v>68.853666666666669</v>
      </c>
      <c r="D17" s="25">
        <v>79.834666666666678</v>
      </c>
      <c r="E17" s="25">
        <v>77.081000000000003</v>
      </c>
      <c r="F17" s="25">
        <v>81.265666666666661</v>
      </c>
      <c r="G17" s="26">
        <v>90.805333333333337</v>
      </c>
      <c r="H17" s="28">
        <f t="shared" si="0"/>
        <v>11.738864711214681</v>
      </c>
      <c r="I17" s="27">
        <f t="shared" si="3"/>
        <v>5.4289210916654618</v>
      </c>
      <c r="J17" s="28">
        <f t="shared" si="1"/>
        <v>5.4112410937772193</v>
      </c>
      <c r="K17" s="27">
        <f t="shared" si="2"/>
        <v>5.3123587729738366</v>
      </c>
      <c r="L17" s="18"/>
    </row>
    <row r="18" spans="1:14">
      <c r="A18" s="16"/>
      <c r="B18" s="11" t="s">
        <v>26</v>
      </c>
      <c r="C18" s="25">
        <v>80.275666666666652</v>
      </c>
      <c r="D18" s="25">
        <v>88.23233333333333</v>
      </c>
      <c r="E18" s="25">
        <v>94.301000000000002</v>
      </c>
      <c r="F18" s="25">
        <v>91.306333333333328</v>
      </c>
      <c r="G18" s="26">
        <v>88.237666666666669</v>
      </c>
      <c r="H18" s="28">
        <f t="shared" si="0"/>
        <v>-3.3608475498231094</v>
      </c>
      <c r="I18" s="27">
        <f t="shared" si="3"/>
        <v>-3.1756467764569529</v>
      </c>
      <c r="J18" s="28">
        <f t="shared" si="1"/>
        <v>5.2582295594129898</v>
      </c>
      <c r="K18" s="27">
        <f t="shared" si="2"/>
        <v>5.9687198888182396</v>
      </c>
      <c r="L18" s="18"/>
    </row>
    <row r="19" spans="1:14">
      <c r="A19" s="16"/>
      <c r="B19" s="11" t="s">
        <v>21</v>
      </c>
      <c r="C19" s="25">
        <v>32.363333333333337</v>
      </c>
      <c r="D19" s="25">
        <v>40.558333333333337</v>
      </c>
      <c r="E19" s="25">
        <v>42.009333333333331</v>
      </c>
      <c r="F19" s="25">
        <v>52.182333333333332</v>
      </c>
      <c r="G19" s="26">
        <v>54.743333333333339</v>
      </c>
      <c r="H19" s="28">
        <f t="shared" si="0"/>
        <v>4.9077912703533233</v>
      </c>
      <c r="I19" s="27">
        <f t="shared" si="3"/>
        <v>24.216047227600225</v>
      </c>
      <c r="J19" s="28">
        <f t="shared" si="1"/>
        <v>3.2622464349782421</v>
      </c>
      <c r="K19" s="27">
        <f t="shared" si="2"/>
        <v>3.4111733484527509</v>
      </c>
      <c r="L19" s="18"/>
    </row>
    <row r="20" spans="1:14">
      <c r="A20" s="16"/>
      <c r="B20" s="11" t="s">
        <v>6</v>
      </c>
      <c r="C20" s="25">
        <v>42.757666666666665</v>
      </c>
      <c r="D20" s="25">
        <v>41.795666666666669</v>
      </c>
      <c r="E20" s="25">
        <v>48.65</v>
      </c>
      <c r="F20" s="25">
        <v>45.997666666666667</v>
      </c>
      <c r="G20" s="26">
        <v>54.722333333333331</v>
      </c>
      <c r="H20" s="28">
        <f t="shared" si="0"/>
        <v>18.967628792764835</v>
      </c>
      <c r="I20" s="27">
        <f t="shared" si="3"/>
        <v>-5.4518670777663587</v>
      </c>
      <c r="J20" s="28">
        <f t="shared" si="1"/>
        <v>3.2609950099925289</v>
      </c>
      <c r="K20" s="27">
        <f t="shared" si="2"/>
        <v>3.0068800032772294</v>
      </c>
      <c r="L20" s="18"/>
    </row>
    <row r="21" spans="1:14">
      <c r="A21" s="16"/>
      <c r="B21" s="11" t="s">
        <v>22</v>
      </c>
      <c r="C21" s="25">
        <v>25.695333333333334</v>
      </c>
      <c r="D21" s="25">
        <v>30.702333333333332</v>
      </c>
      <c r="E21" s="25">
        <v>34.731000000000002</v>
      </c>
      <c r="F21" s="25">
        <v>36.800666666666672</v>
      </c>
      <c r="G21" s="26">
        <v>33.747</v>
      </c>
      <c r="H21" s="28">
        <f t="shared" si="0"/>
        <v>-8.2978569228818415</v>
      </c>
      <c r="I21" s="27">
        <f t="shared" si="3"/>
        <v>5.9591335310433591</v>
      </c>
      <c r="J21" s="28">
        <f t="shared" si="1"/>
        <v>2.011039952040627</v>
      </c>
      <c r="K21" s="27">
        <f t="shared" si="2"/>
        <v>2.4056696073120576</v>
      </c>
      <c r="L21" s="18"/>
    </row>
    <row r="22" spans="1:14">
      <c r="A22" s="16"/>
      <c r="B22" s="11" t="s">
        <v>8</v>
      </c>
      <c r="C22" s="25">
        <v>17.417000000000002</v>
      </c>
      <c r="D22" s="25">
        <v>23.219333333333335</v>
      </c>
      <c r="E22" s="25">
        <v>21.37166666666667</v>
      </c>
      <c r="F22" s="25">
        <v>23.708666666666669</v>
      </c>
      <c r="G22" s="26">
        <v>21.074000000000002</v>
      </c>
      <c r="H22" s="28">
        <f t="shared" si="0"/>
        <v>-11.11267328403116</v>
      </c>
      <c r="I22" s="27">
        <f t="shared" si="3"/>
        <v>10.935038602511105</v>
      </c>
      <c r="J22" s="28">
        <f t="shared" si="1"/>
        <v>1.2558347689958864</v>
      </c>
      <c r="K22" s="27">
        <f t="shared" si="2"/>
        <v>1.5498420000514248</v>
      </c>
      <c r="L22" s="18"/>
    </row>
    <row r="23" spans="1:14">
      <c r="A23" s="16"/>
      <c r="B23" s="11" t="s">
        <v>24</v>
      </c>
      <c r="C23" s="25">
        <v>15.994</v>
      </c>
      <c r="D23" s="25">
        <v>19.663</v>
      </c>
      <c r="E23" s="25">
        <v>22.355333333333334</v>
      </c>
      <c r="F23" s="25">
        <v>19.609666666666669</v>
      </c>
      <c r="G23" s="26">
        <v>20.814333333333334</v>
      </c>
      <c r="H23" s="28">
        <f t="shared" si="0"/>
        <v>6.1432286797327817</v>
      </c>
      <c r="I23" s="27">
        <f t="shared" si="3"/>
        <v>-12.281931231920783</v>
      </c>
      <c r="J23" s="28">
        <f t="shared" si="1"/>
        <v>1.240360799728103</v>
      </c>
      <c r="K23" s="27">
        <f t="shared" si="2"/>
        <v>1.2818892531707851</v>
      </c>
      <c r="L23" s="18"/>
    </row>
    <row r="24" spans="1:14">
      <c r="A24" s="16"/>
      <c r="B24" s="11" t="s">
        <v>11</v>
      </c>
      <c r="C24" s="25">
        <v>13.839333333333334</v>
      </c>
      <c r="D24" s="25">
        <v>15.827999999999998</v>
      </c>
      <c r="E24" s="25">
        <v>15.121666666666668</v>
      </c>
      <c r="F24" s="25">
        <v>17.145</v>
      </c>
      <c r="G24" s="26">
        <v>19.303999999999998</v>
      </c>
      <c r="H24" s="28">
        <f t="shared" si="0"/>
        <v>12.592592592592577</v>
      </c>
      <c r="I24" s="27">
        <f t="shared" si="3"/>
        <v>13.380359307836432</v>
      </c>
      <c r="J24" s="28">
        <f t="shared" si="1"/>
        <v>1.1503575202000846</v>
      </c>
      <c r="K24" s="27">
        <f t="shared" si="2"/>
        <v>1.120773321607359</v>
      </c>
      <c r="L24" s="18"/>
    </row>
    <row r="25" spans="1:14">
      <c r="A25" s="16"/>
      <c r="B25" s="11" t="s">
        <v>20</v>
      </c>
      <c r="C25" s="25">
        <v>16.788999999999998</v>
      </c>
      <c r="D25" s="25">
        <v>19.789666666666665</v>
      </c>
      <c r="E25" s="25">
        <v>19.215333333333334</v>
      </c>
      <c r="F25" s="25">
        <v>20.308333333333334</v>
      </c>
      <c r="G25" s="26">
        <v>18.183</v>
      </c>
      <c r="H25" s="28">
        <f t="shared" si="0"/>
        <v>-10.465326220763238</v>
      </c>
      <c r="I25" s="27">
        <f t="shared" si="3"/>
        <v>5.6881657010026787</v>
      </c>
      <c r="J25" s="28">
        <f t="shared" si="1"/>
        <v>1.0835552626294105</v>
      </c>
      <c r="K25" s="27">
        <f t="shared" si="2"/>
        <v>1.327561283540942</v>
      </c>
      <c r="L25" s="18"/>
    </row>
    <row r="26" spans="1:14">
      <c r="A26" s="16"/>
      <c r="B26" s="11" t="s">
        <v>9</v>
      </c>
      <c r="C26" s="25">
        <v>13.598666666666668</v>
      </c>
      <c r="D26" s="25">
        <v>16.440000000000001</v>
      </c>
      <c r="E26" s="25">
        <v>18.341666666666665</v>
      </c>
      <c r="F26" s="25">
        <v>18.026</v>
      </c>
      <c r="G26" s="26">
        <v>15.439666666666668</v>
      </c>
      <c r="H26" s="28">
        <f t="shared" si="0"/>
        <v>-14.347793927290208</v>
      </c>
      <c r="I26" s="27">
        <f t="shared" si="3"/>
        <v>-1.7210358927760017</v>
      </c>
      <c r="J26" s="28">
        <f t="shared" si="1"/>
        <v>0.92007545894024956</v>
      </c>
      <c r="K26" s="27">
        <f t="shared" si="2"/>
        <v>1.1783645316590408</v>
      </c>
      <c r="L26" s="18"/>
    </row>
    <row r="27" spans="1:14">
      <c r="A27" s="16"/>
      <c r="B27" s="11" t="s">
        <v>23</v>
      </c>
      <c r="C27" s="25">
        <v>12.306666666666667</v>
      </c>
      <c r="D27" s="25">
        <v>13.237</v>
      </c>
      <c r="E27" s="25">
        <v>12.674333333333331</v>
      </c>
      <c r="F27" s="25">
        <v>15.351333333333335</v>
      </c>
      <c r="G27" s="26">
        <v>13.923999999999999</v>
      </c>
      <c r="H27" s="28">
        <f t="shared" si="0"/>
        <v>-9.2977808659399983</v>
      </c>
      <c r="I27" s="27">
        <f t="shared" si="3"/>
        <v>21.121426505010142</v>
      </c>
      <c r="J27" s="28">
        <f t="shared" si="1"/>
        <v>0.82975435719363755</v>
      </c>
      <c r="K27" s="27">
        <f t="shared" si="2"/>
        <v>1.0035208428755773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205.005</v>
      </c>
      <c r="D13" s="26">
        <v>222.18899999999999</v>
      </c>
      <c r="E13" s="26">
        <v>219.62566666666666</v>
      </c>
      <c r="F13" s="26">
        <v>233.82666666666668</v>
      </c>
      <c r="G13" s="26">
        <v>254.78066666666666</v>
      </c>
      <c r="H13" s="28">
        <f t="shared" ref="H13:H27" si="0">IF(OR(OR(G13=0,F13=0),G13=""),"",(G13/F13-1)*100)</f>
        <v>8.9613388835034336</v>
      </c>
      <c r="I13" s="27">
        <f>IF(OR(OR(G13=0,F13=0),F13=""),"",(F13/E13-1)*100)</f>
        <v>6.466002000373372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29.328333333333347</v>
      </c>
      <c r="D14" s="25">
        <f>D13-SUM(D15:D27)</f>
        <v>48.706999999999994</v>
      </c>
      <c r="E14" s="25">
        <f>E13-SUM(E15:E27)</f>
        <v>37.166333333333313</v>
      </c>
      <c r="F14" s="25">
        <f>F13-SUM(F15:F27)</f>
        <v>50.102666666666664</v>
      </c>
      <c r="G14" s="26">
        <f>G13-SUM(G15:G27)</f>
        <v>56.302999999999969</v>
      </c>
      <c r="H14" s="28">
        <f t="shared" si="0"/>
        <v>12.375256140724321</v>
      </c>
      <c r="I14" s="27">
        <f>IF(OR(OR(G14=0,F14=0),F14=""),"",(F14/E14-1)*100)</f>
        <v>34.806590193634101</v>
      </c>
      <c r="J14" s="28">
        <f t="shared" si="1"/>
        <v>22.098615541210599</v>
      </c>
      <c r="K14" s="27">
        <f t="shared" si="2"/>
        <v>21.427268061812164</v>
      </c>
      <c r="L14" s="18"/>
    </row>
    <row r="15" spans="1:15">
      <c r="A15" s="16"/>
      <c r="B15" s="12" t="s">
        <v>5</v>
      </c>
      <c r="C15" s="29">
        <v>93.248999999999981</v>
      </c>
      <c r="D15" s="29">
        <v>83.661333333333332</v>
      </c>
      <c r="E15" s="29">
        <v>86.700666666666677</v>
      </c>
      <c r="F15" s="29">
        <v>95.777000000000001</v>
      </c>
      <c r="G15" s="109">
        <v>110.43233333333335</v>
      </c>
      <c r="H15" s="50">
        <f t="shared" si="0"/>
        <v>15.301516369622515</v>
      </c>
      <c r="I15" s="36">
        <f t="shared" ref="I15:I27" si="3">IF(OR(OR(G15=0,F15=0),F15=""),"",(F15/E15-1)*100)</f>
        <v>10.468585401111863</v>
      </c>
      <c r="J15" s="50">
        <f t="shared" si="1"/>
        <v>43.344078959418695</v>
      </c>
      <c r="K15" s="36">
        <f t="shared" si="2"/>
        <v>40.960683127102691</v>
      </c>
      <c r="L15" s="18"/>
      <c r="N15" s="23" t="s">
        <v>5</v>
      </c>
      <c r="O15" s="34">
        <f>J15</f>
        <v>43.344078959418695</v>
      </c>
    </row>
    <row r="16" spans="1:15">
      <c r="A16" s="16"/>
      <c r="B16" s="11" t="s">
        <v>25</v>
      </c>
      <c r="C16" s="55">
        <v>33.498333333333335</v>
      </c>
      <c r="D16" s="55">
        <v>31.097999999999999</v>
      </c>
      <c r="E16" s="55">
        <v>33.004333333333335</v>
      </c>
      <c r="F16" s="55">
        <v>27.258999999999997</v>
      </c>
      <c r="G16" s="56">
        <v>29.96</v>
      </c>
      <c r="H16" s="28">
        <f t="shared" si="0"/>
        <v>9.9086540225246758</v>
      </c>
      <c r="I16" s="27">
        <f t="shared" si="3"/>
        <v>-17.407815135386272</v>
      </c>
      <c r="J16" s="28">
        <f t="shared" si="1"/>
        <v>11.759134000225032</v>
      </c>
      <c r="K16" s="27">
        <f t="shared" si="2"/>
        <v>11.657780692250668</v>
      </c>
      <c r="L16" s="18"/>
      <c r="N16" s="23" t="s">
        <v>40</v>
      </c>
      <c r="O16" s="34">
        <f>100-O15</f>
        <v>56.655921040581305</v>
      </c>
    </row>
    <row r="17" spans="1:14">
      <c r="A17" s="16"/>
      <c r="B17" s="11" t="s">
        <v>26</v>
      </c>
      <c r="C17" s="25">
        <v>15.872333333333335</v>
      </c>
      <c r="D17" s="25">
        <v>19.261333333333333</v>
      </c>
      <c r="E17" s="25">
        <v>18.364666666666668</v>
      </c>
      <c r="F17" s="25">
        <v>18.546333333333333</v>
      </c>
      <c r="G17" s="26">
        <v>15.681000000000003</v>
      </c>
      <c r="H17" s="28">
        <f t="shared" si="0"/>
        <v>-15.449594708747449</v>
      </c>
      <c r="I17" s="27">
        <f t="shared" si="3"/>
        <v>0.98921842668893145</v>
      </c>
      <c r="J17" s="28">
        <f t="shared" si="1"/>
        <v>6.1547056160723876</v>
      </c>
      <c r="K17" s="27">
        <f t="shared" si="2"/>
        <v>7.9316587785824249</v>
      </c>
      <c r="L17" s="18"/>
    </row>
    <row r="18" spans="1:14">
      <c r="A18" s="16"/>
      <c r="B18" s="11" t="s">
        <v>27</v>
      </c>
      <c r="C18" s="25">
        <v>10.460333333333333</v>
      </c>
      <c r="D18" s="25">
        <v>10.531333333333334</v>
      </c>
      <c r="E18" s="25">
        <v>13.351999999999999</v>
      </c>
      <c r="F18" s="25">
        <v>9.9383333333333326</v>
      </c>
      <c r="G18" s="26">
        <v>11.263333333333334</v>
      </c>
      <c r="H18" s="28">
        <f t="shared" si="0"/>
        <v>13.332215327855113</v>
      </c>
      <c r="I18" s="27">
        <f t="shared" si="3"/>
        <v>-25.566706610744948</v>
      </c>
      <c r="J18" s="28">
        <f t="shared" si="1"/>
        <v>4.4207959264308387</v>
      </c>
      <c r="K18" s="27">
        <f t="shared" si="2"/>
        <v>4.2502993670525164</v>
      </c>
      <c r="L18" s="18"/>
    </row>
    <row r="19" spans="1:14">
      <c r="A19" s="16"/>
      <c r="B19" s="11" t="s">
        <v>21</v>
      </c>
      <c r="C19" s="25">
        <v>3.6943333333333332</v>
      </c>
      <c r="D19" s="25">
        <v>5.9740000000000002</v>
      </c>
      <c r="E19" s="25">
        <v>7.431</v>
      </c>
      <c r="F19" s="25">
        <v>10.023333333333333</v>
      </c>
      <c r="G19" s="26">
        <v>7.3433333333333337</v>
      </c>
      <c r="H19" s="28">
        <f t="shared" si="0"/>
        <v>-26.737612238111076</v>
      </c>
      <c r="I19" s="27">
        <f t="shared" si="3"/>
        <v>34.885390032745711</v>
      </c>
      <c r="J19" s="28">
        <f t="shared" si="1"/>
        <v>2.8822176460275637</v>
      </c>
      <c r="K19" s="27">
        <f t="shared" si="2"/>
        <v>4.2866510805725042</v>
      </c>
      <c r="L19" s="18"/>
    </row>
    <row r="20" spans="1:14">
      <c r="A20" s="16"/>
      <c r="B20" s="11" t="s">
        <v>6</v>
      </c>
      <c r="C20" s="25">
        <v>3.7039999999999993</v>
      </c>
      <c r="D20" s="25">
        <v>5.1906666666666661</v>
      </c>
      <c r="E20" s="25">
        <v>3.8423333333333338</v>
      </c>
      <c r="F20" s="25">
        <v>4.5840000000000005</v>
      </c>
      <c r="G20" s="26">
        <v>4.487333333333333</v>
      </c>
      <c r="H20" s="28">
        <f t="shared" si="0"/>
        <v>-2.1087841768470228</v>
      </c>
      <c r="I20" s="27">
        <f t="shared" si="3"/>
        <v>19.302507157109396</v>
      </c>
      <c r="J20" s="28">
        <f t="shared" si="1"/>
        <v>1.7612534703051776</v>
      </c>
      <c r="K20" s="27">
        <f t="shared" si="2"/>
        <v>1.9604265267719678</v>
      </c>
      <c r="L20" s="18"/>
    </row>
    <row r="21" spans="1:14">
      <c r="A21" s="16"/>
      <c r="B21" s="11" t="s">
        <v>22</v>
      </c>
      <c r="C21" s="25">
        <v>3.2046666666666668</v>
      </c>
      <c r="D21" s="25">
        <v>3.7013333333333329</v>
      </c>
      <c r="E21" s="25">
        <v>3.7040000000000002</v>
      </c>
      <c r="F21" s="25">
        <v>4.8730000000000002</v>
      </c>
      <c r="G21" s="26">
        <v>3.8163333333333331</v>
      </c>
      <c r="H21" s="28">
        <f t="shared" si="0"/>
        <v>-21.684109720227106</v>
      </c>
      <c r="I21" s="27">
        <f t="shared" si="3"/>
        <v>31.560475161987036</v>
      </c>
      <c r="J21" s="28">
        <f t="shared" si="1"/>
        <v>1.4978896881239026</v>
      </c>
      <c r="K21" s="27">
        <f t="shared" si="2"/>
        <v>2.0840223527399213</v>
      </c>
      <c r="L21" s="18"/>
    </row>
    <row r="22" spans="1:14">
      <c r="A22" s="16"/>
      <c r="B22" s="11" t="s">
        <v>24</v>
      </c>
      <c r="C22" s="25">
        <v>3.1763333333333335</v>
      </c>
      <c r="D22" s="25">
        <v>3.8596666666666661</v>
      </c>
      <c r="E22" s="25">
        <v>3.7473333333333336</v>
      </c>
      <c r="F22" s="25">
        <v>3.3143333333333338</v>
      </c>
      <c r="G22" s="26">
        <v>3.3639999999999994</v>
      </c>
      <c r="H22" s="28">
        <f t="shared" si="0"/>
        <v>1.4985416876194035</v>
      </c>
      <c r="I22" s="27">
        <f t="shared" si="3"/>
        <v>-11.55488347269169</v>
      </c>
      <c r="J22" s="28">
        <f t="shared" si="1"/>
        <v>1.3203513610399531</v>
      </c>
      <c r="K22" s="27">
        <f t="shared" si="2"/>
        <v>1.4174317158008782</v>
      </c>
      <c r="L22" s="18"/>
    </row>
    <row r="23" spans="1:14">
      <c r="A23" s="16"/>
      <c r="B23" s="11" t="s">
        <v>8</v>
      </c>
      <c r="C23" s="25">
        <v>1.79</v>
      </c>
      <c r="D23" s="25">
        <v>2.9393333333333338</v>
      </c>
      <c r="E23" s="25">
        <v>2.6709999999999998</v>
      </c>
      <c r="F23" s="25">
        <v>3.2136666666666671</v>
      </c>
      <c r="G23" s="26">
        <v>2.7726666666666664</v>
      </c>
      <c r="H23" s="28">
        <f t="shared" si="0"/>
        <v>-13.722642879369385</v>
      </c>
      <c r="I23" s="27">
        <f t="shared" si="3"/>
        <v>20.316984899538284</v>
      </c>
      <c r="J23" s="28">
        <f t="shared" si="1"/>
        <v>1.0882563041151734</v>
      </c>
      <c r="K23" s="27">
        <f t="shared" si="2"/>
        <v>1.374379882534071</v>
      </c>
      <c r="L23" s="18"/>
    </row>
    <row r="24" spans="1:14">
      <c r="A24" s="16"/>
      <c r="B24" s="11" t="s">
        <v>23</v>
      </c>
      <c r="C24" s="25">
        <v>2.5790000000000002</v>
      </c>
      <c r="D24" s="25">
        <v>1.6923333333333332</v>
      </c>
      <c r="E24" s="25">
        <v>2.5163333333333333</v>
      </c>
      <c r="F24" s="25">
        <v>2.0696666666666665</v>
      </c>
      <c r="G24" s="26">
        <v>2.5043333333333333</v>
      </c>
      <c r="H24" s="28">
        <f t="shared" si="0"/>
        <v>21.001771621839271</v>
      </c>
      <c r="I24" s="27">
        <f t="shared" si="3"/>
        <v>-17.750695456351838</v>
      </c>
      <c r="J24" s="28">
        <f t="shared" si="1"/>
        <v>0.98293695753994947</v>
      </c>
      <c r="K24" s="27">
        <f t="shared" si="2"/>
        <v>0.88512858527684313</v>
      </c>
      <c r="L24" s="18"/>
    </row>
    <row r="25" spans="1:14">
      <c r="A25" s="16"/>
      <c r="B25" s="11" t="s">
        <v>9</v>
      </c>
      <c r="C25" s="25">
        <v>1.2</v>
      </c>
      <c r="D25" s="25">
        <v>1.8426666666666669</v>
      </c>
      <c r="E25" s="25">
        <v>2.1219999999999999</v>
      </c>
      <c r="F25" s="25">
        <v>0.88633333333333342</v>
      </c>
      <c r="G25" s="26">
        <v>2.3516666666666666</v>
      </c>
      <c r="H25" s="28">
        <f t="shared" si="0"/>
        <v>165.32531026701761</v>
      </c>
      <c r="I25" s="27">
        <f t="shared" si="3"/>
        <v>-58.231228400879665</v>
      </c>
      <c r="J25" s="28">
        <f t="shared" si="1"/>
        <v>0.92301613675553618</v>
      </c>
      <c r="K25" s="27">
        <f t="shared" si="2"/>
        <v>0.37905571078291611</v>
      </c>
      <c r="L25" s="18"/>
    </row>
    <row r="26" spans="1:14">
      <c r="A26" s="16"/>
      <c r="B26" s="11" t="s">
        <v>20</v>
      </c>
      <c r="C26" s="25">
        <v>1.8029999999999999</v>
      </c>
      <c r="D26" s="25">
        <v>2.2066666666666666</v>
      </c>
      <c r="E26" s="25">
        <v>2.3210000000000002</v>
      </c>
      <c r="F26" s="25">
        <v>1.514</v>
      </c>
      <c r="G26" s="26">
        <v>2.3069999999999999</v>
      </c>
      <c r="H26" s="28">
        <f t="shared" si="0"/>
        <v>52.377807133421392</v>
      </c>
      <c r="I26" s="27">
        <f t="shared" si="3"/>
        <v>-34.769495906936662</v>
      </c>
      <c r="J26" s="28">
        <f t="shared" si="1"/>
        <v>0.90548471757407023</v>
      </c>
      <c r="K26" s="27">
        <f t="shared" si="2"/>
        <v>0.64748816787363861</v>
      </c>
      <c r="L26" s="18"/>
    </row>
    <row r="27" spans="1:14">
      <c r="A27" s="16"/>
      <c r="B27" s="11" t="s">
        <v>11</v>
      </c>
      <c r="C27" s="25">
        <v>1.4453333333333334</v>
      </c>
      <c r="D27" s="25">
        <v>1.5233333333333334</v>
      </c>
      <c r="E27" s="25">
        <v>2.6826666666666665</v>
      </c>
      <c r="F27" s="25">
        <v>1.7250000000000001</v>
      </c>
      <c r="G27" s="26">
        <v>2.1943333333333332</v>
      </c>
      <c r="H27" s="28">
        <f t="shared" si="0"/>
        <v>27.20772946859902</v>
      </c>
      <c r="I27" s="27">
        <f t="shared" si="3"/>
        <v>-35.698310139165002</v>
      </c>
      <c r="J27" s="28">
        <f t="shared" si="1"/>
        <v>0.86126367516111901</v>
      </c>
      <c r="K27" s="27">
        <f t="shared" si="2"/>
        <v>0.73772595084678105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150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821.29100000000005</v>
      </c>
      <c r="D13" s="26">
        <v>995.72200000000009</v>
      </c>
      <c r="E13" s="26">
        <v>1146.82</v>
      </c>
      <c r="F13" s="26">
        <v>1168.8706666666667</v>
      </c>
      <c r="G13" s="26">
        <v>1197.7719999999999</v>
      </c>
      <c r="H13" s="28">
        <f t="shared" ref="H13:H14" si="0">IF(OR(OR(G13=0,F13=0),G13=""),"",(G13/F13-1)*100)</f>
        <v>2.4725860745357542</v>
      </c>
      <c r="I13" s="27">
        <f>IF(OR(OR(G13=0,F13=0),F13=""),"",(F13/E13-1)*100)</f>
        <v>1.9227661417368758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158.3123333333333</v>
      </c>
      <c r="D14" s="25">
        <f>D13-SUM(D15:D27)</f>
        <v>228.49200000000008</v>
      </c>
      <c r="E14" s="25">
        <f>E13-SUM(E15:E27)</f>
        <v>283.33999999999992</v>
      </c>
      <c r="F14" s="25">
        <f>F13-SUM(F15:F27)</f>
        <v>262.93833333333339</v>
      </c>
      <c r="G14" s="26">
        <f>G13-SUM(G15:G27)</f>
        <v>281.91966666666656</v>
      </c>
      <c r="H14" s="28">
        <f t="shared" si="0"/>
        <v>7.2189296603131892</v>
      </c>
      <c r="I14" s="27">
        <f>IF(OR(OR(G14=0,F14=0),F14=""),"",(F14/E14-1)*100)</f>
        <v>-7.2004188136749248</v>
      </c>
      <c r="J14" s="28">
        <f t="shared" si="1"/>
        <v>23.537005929898726</v>
      </c>
      <c r="K14" s="27">
        <f t="shared" si="2"/>
        <v>22.495075018279756</v>
      </c>
      <c r="L14" s="18"/>
    </row>
    <row r="15" spans="1:15">
      <c r="A15" s="16"/>
      <c r="B15" s="12" t="s">
        <v>5</v>
      </c>
      <c r="C15" s="29">
        <v>335.35066666666665</v>
      </c>
      <c r="D15" s="29">
        <v>364.73533333333336</v>
      </c>
      <c r="E15" s="29">
        <v>432.44499999999999</v>
      </c>
      <c r="F15" s="29">
        <v>454.77700000000004</v>
      </c>
      <c r="G15" s="109">
        <v>462.44266666666664</v>
      </c>
      <c r="H15" s="50">
        <v>439.51066666666662</v>
      </c>
      <c r="I15" s="36">
        <f t="shared" ref="I15:I27" si="3">IF(OR(OR(G15=0,F15=0),F15=""),"",(F15/E15-1)*100)</f>
        <v>5.1641249176195947</v>
      </c>
      <c r="J15" s="50">
        <f t="shared" si="1"/>
        <v>38.60857213782478</v>
      </c>
      <c r="K15" s="36">
        <f t="shared" si="2"/>
        <v>38.907384107508904</v>
      </c>
      <c r="L15" s="18"/>
      <c r="N15" s="23" t="s">
        <v>5</v>
      </c>
      <c r="O15" s="34">
        <f>J15</f>
        <v>38.60857213782478</v>
      </c>
    </row>
    <row r="16" spans="1:15">
      <c r="A16" s="16"/>
      <c r="B16" s="11" t="s">
        <v>25</v>
      </c>
      <c r="C16" s="55">
        <v>104.28399999999999</v>
      </c>
      <c r="D16" s="55">
        <v>126.37133333333334</v>
      </c>
      <c r="E16" s="55">
        <v>130.62066666666666</v>
      </c>
      <c r="F16" s="55">
        <v>151.55000000000001</v>
      </c>
      <c r="G16" s="56">
        <v>142.21133333333333</v>
      </c>
      <c r="H16" s="28">
        <v>128.27266666666665</v>
      </c>
      <c r="I16" s="27">
        <f t="shared" si="3"/>
        <v>16.022987684439947</v>
      </c>
      <c r="J16" s="28">
        <f t="shared" si="1"/>
        <v>11.872988626661279</v>
      </c>
      <c r="K16" s="27">
        <f t="shared" si="2"/>
        <v>12.965506306372077</v>
      </c>
      <c r="L16" s="18"/>
      <c r="N16" s="23" t="s">
        <v>40</v>
      </c>
      <c r="O16" s="34">
        <f>100-O15</f>
        <v>61.39142786217522</v>
      </c>
    </row>
    <row r="17" spans="1:14">
      <c r="A17" s="16"/>
      <c r="B17" s="11" t="s">
        <v>26</v>
      </c>
      <c r="C17" s="25">
        <v>73.160666666666671</v>
      </c>
      <c r="D17" s="25">
        <v>98.455333333333328</v>
      </c>
      <c r="E17" s="25">
        <v>102.908</v>
      </c>
      <c r="F17" s="25">
        <v>94.105000000000004</v>
      </c>
      <c r="G17" s="26">
        <v>87.802000000000007</v>
      </c>
      <c r="H17" s="28">
        <v>94.843000000000004</v>
      </c>
      <c r="I17" s="27">
        <f t="shared" si="3"/>
        <v>-8.5542426244801124</v>
      </c>
      <c r="J17" s="28">
        <f t="shared" si="1"/>
        <v>7.3304435234752541</v>
      </c>
      <c r="K17" s="27">
        <f t="shared" si="2"/>
        <v>8.0509334936400148</v>
      </c>
      <c r="L17" s="18"/>
    </row>
    <row r="18" spans="1:14">
      <c r="A18" s="16"/>
      <c r="B18" s="11" t="s">
        <v>27</v>
      </c>
      <c r="C18" s="25">
        <v>35.572666666666663</v>
      </c>
      <c r="D18" s="25">
        <v>41.07233333333334</v>
      </c>
      <c r="E18" s="25">
        <v>49.906333333333329</v>
      </c>
      <c r="F18" s="25">
        <v>51.43866666666667</v>
      </c>
      <c r="G18" s="26">
        <v>48.293666666666667</v>
      </c>
      <c r="H18" s="28">
        <v>49.016666666666673</v>
      </c>
      <c r="I18" s="27">
        <f t="shared" si="3"/>
        <v>3.0704185841476495</v>
      </c>
      <c r="J18" s="28">
        <f t="shared" si="1"/>
        <v>4.0319582246593395</v>
      </c>
      <c r="K18" s="27">
        <f t="shared" si="2"/>
        <v>4.4007149921348585</v>
      </c>
      <c r="L18" s="18"/>
    </row>
    <row r="19" spans="1:14">
      <c r="A19" s="16"/>
      <c r="B19" s="11" t="s">
        <v>21</v>
      </c>
      <c r="C19" s="25">
        <v>25.304333333333332</v>
      </c>
      <c r="D19" s="25">
        <v>33.338999999999999</v>
      </c>
      <c r="E19" s="25">
        <v>41.199333333333335</v>
      </c>
      <c r="F19" s="25">
        <v>38.260666666666665</v>
      </c>
      <c r="G19" s="26">
        <v>40.964666666666666</v>
      </c>
      <c r="H19" s="28">
        <v>42.814</v>
      </c>
      <c r="I19" s="27">
        <f t="shared" si="3"/>
        <v>-7.1328015016424278</v>
      </c>
      <c r="J19" s="28">
        <f t="shared" si="1"/>
        <v>3.4200721561922194</v>
      </c>
      <c r="K19" s="27">
        <f t="shared" si="2"/>
        <v>3.2733019792323756</v>
      </c>
      <c r="L19" s="18"/>
    </row>
    <row r="20" spans="1:14">
      <c r="A20" s="16"/>
      <c r="B20" s="11" t="s">
        <v>6</v>
      </c>
      <c r="C20" s="25">
        <v>20.171333333333333</v>
      </c>
      <c r="D20" s="25">
        <v>22.747666666666664</v>
      </c>
      <c r="E20" s="25">
        <v>19.791666666666668</v>
      </c>
      <c r="F20" s="25">
        <v>20.993333333333336</v>
      </c>
      <c r="G20" s="26">
        <v>29.266000000000002</v>
      </c>
      <c r="H20" s="28">
        <v>26.511333333333337</v>
      </c>
      <c r="I20" s="27">
        <f t="shared" si="3"/>
        <v>6.0715789473684278</v>
      </c>
      <c r="J20" s="28">
        <f t="shared" si="1"/>
        <v>2.4433698567006079</v>
      </c>
      <c r="K20" s="27">
        <f t="shared" si="2"/>
        <v>1.7960356035968623</v>
      </c>
      <c r="L20" s="18"/>
    </row>
    <row r="21" spans="1:14">
      <c r="A21" s="16"/>
      <c r="B21" s="11" t="s">
        <v>24</v>
      </c>
      <c r="C21" s="25">
        <v>15.675666666666666</v>
      </c>
      <c r="D21" s="25">
        <v>17.668000000000003</v>
      </c>
      <c r="E21" s="25">
        <v>18.196999999999999</v>
      </c>
      <c r="F21" s="25">
        <v>21.53</v>
      </c>
      <c r="G21" s="26">
        <v>23.969666666666669</v>
      </c>
      <c r="H21" s="28">
        <v>20.180666666666667</v>
      </c>
      <c r="I21" s="27">
        <f t="shared" si="3"/>
        <v>18.316205968016707</v>
      </c>
      <c r="J21" s="28">
        <f t="shared" si="1"/>
        <v>2.0011877608314999</v>
      </c>
      <c r="K21" s="27">
        <f t="shared" si="2"/>
        <v>1.8419488668834763</v>
      </c>
      <c r="L21" s="18"/>
    </row>
    <row r="22" spans="1:14">
      <c r="A22" s="16"/>
      <c r="B22" s="11" t="s">
        <v>22</v>
      </c>
      <c r="C22" s="25">
        <v>10.299666666666667</v>
      </c>
      <c r="D22" s="25">
        <v>13.037000000000001</v>
      </c>
      <c r="E22" s="25">
        <v>14.446000000000003</v>
      </c>
      <c r="F22" s="25">
        <v>16.729666666666667</v>
      </c>
      <c r="G22" s="26">
        <v>18.059666666666669</v>
      </c>
      <c r="H22" s="28">
        <v>16.443333333333332</v>
      </c>
      <c r="I22" s="27">
        <f t="shared" si="3"/>
        <v>15.808297567954188</v>
      </c>
      <c r="J22" s="28">
        <f t="shared" si="1"/>
        <v>1.5077716515886721</v>
      </c>
      <c r="K22" s="27">
        <f t="shared" si="2"/>
        <v>1.4312675596843905</v>
      </c>
      <c r="L22" s="18"/>
    </row>
    <row r="23" spans="1:14">
      <c r="A23" s="16"/>
      <c r="B23" s="11" t="s">
        <v>8</v>
      </c>
      <c r="C23" s="25">
        <v>12.153</v>
      </c>
      <c r="D23" s="25">
        <v>12.731666666666667</v>
      </c>
      <c r="E23" s="25">
        <v>13.725999999999999</v>
      </c>
      <c r="F23" s="25">
        <v>14.511666666666665</v>
      </c>
      <c r="G23" s="26">
        <v>17.035</v>
      </c>
      <c r="H23" s="28">
        <v>15.176</v>
      </c>
      <c r="I23" s="27">
        <f t="shared" si="3"/>
        <v>5.7239302540191384</v>
      </c>
      <c r="J23" s="28">
        <f t="shared" si="1"/>
        <v>1.4222239290950198</v>
      </c>
      <c r="K23" s="27">
        <f t="shared" si="2"/>
        <v>1.2415117498029435</v>
      </c>
      <c r="L23" s="18"/>
    </row>
    <row r="24" spans="1:14">
      <c r="A24" s="16"/>
      <c r="B24" s="11" t="s">
        <v>23</v>
      </c>
      <c r="C24" s="25">
        <v>9.8689999999999998</v>
      </c>
      <c r="D24" s="25">
        <v>12.588999999999999</v>
      </c>
      <c r="E24" s="25">
        <v>11.958333333333334</v>
      </c>
      <c r="F24" s="25">
        <v>13.509666666666666</v>
      </c>
      <c r="G24" s="26">
        <v>14.035333333333332</v>
      </c>
      <c r="H24" s="28">
        <v>14.386000000000001</v>
      </c>
      <c r="I24" s="27">
        <f t="shared" si="3"/>
        <v>12.972822299651554</v>
      </c>
      <c r="J24" s="28">
        <f t="shared" si="1"/>
        <v>1.1717867284703043</v>
      </c>
      <c r="K24" s="27">
        <f t="shared" si="2"/>
        <v>1.1557879799647066</v>
      </c>
      <c r="L24" s="18"/>
    </row>
    <row r="25" spans="1:14">
      <c r="A25" s="16"/>
      <c r="B25" s="11" t="s">
        <v>20</v>
      </c>
      <c r="C25" s="25">
        <v>8.1340000000000003</v>
      </c>
      <c r="D25" s="25">
        <v>10.372333333333335</v>
      </c>
      <c r="E25" s="25">
        <v>12.328666666666669</v>
      </c>
      <c r="F25" s="25">
        <v>11.607999999999999</v>
      </c>
      <c r="G25" s="26">
        <v>13.472333333333333</v>
      </c>
      <c r="H25" s="28">
        <v>13.31</v>
      </c>
      <c r="I25" s="27">
        <f t="shared" si="3"/>
        <v>-5.8454550370410701</v>
      </c>
      <c r="J25" s="28">
        <f t="shared" si="1"/>
        <v>1.1247827911600317</v>
      </c>
      <c r="K25" s="27">
        <f t="shared" si="2"/>
        <v>0.99309532962300917</v>
      </c>
      <c r="L25" s="18"/>
    </row>
    <row r="26" spans="1:14">
      <c r="A26" s="16"/>
      <c r="B26" s="11" t="s">
        <v>11</v>
      </c>
      <c r="C26" s="25">
        <v>8.3793333333333333</v>
      </c>
      <c r="D26" s="25">
        <v>7.7526666666666664</v>
      </c>
      <c r="E26" s="25">
        <v>9.4846666666666675</v>
      </c>
      <c r="F26" s="25">
        <v>9.9536666666666669</v>
      </c>
      <c r="G26" s="26">
        <v>10.178666666666667</v>
      </c>
      <c r="H26" s="28">
        <v>10.647666666666666</v>
      </c>
      <c r="I26" s="27">
        <f t="shared" si="3"/>
        <v>4.944823223448358</v>
      </c>
      <c r="J26" s="28">
        <f t="shared" si="1"/>
        <v>0.849800017588211</v>
      </c>
      <c r="K26" s="27">
        <f t="shared" si="2"/>
        <v>0.85156270496992548</v>
      </c>
      <c r="L26" s="18"/>
    </row>
    <row r="27" spans="1:14">
      <c r="A27" s="16"/>
      <c r="B27" s="11" t="s">
        <v>9</v>
      </c>
      <c r="C27" s="25">
        <v>4.6243333333333334</v>
      </c>
      <c r="D27" s="25">
        <v>6.3583333333333334</v>
      </c>
      <c r="E27" s="25">
        <v>6.4683333333333337</v>
      </c>
      <c r="F27" s="25">
        <v>6.9649999999999999</v>
      </c>
      <c r="G27" s="26">
        <v>8.1213333333333342</v>
      </c>
      <c r="H27" s="28">
        <v>8.374666666666668</v>
      </c>
      <c r="I27" s="27">
        <f t="shared" si="3"/>
        <v>7.6784333934552862</v>
      </c>
      <c r="J27" s="28">
        <f t="shared" si="1"/>
        <v>0.67803666585404687</v>
      </c>
      <c r="K27" s="27">
        <f t="shared" si="2"/>
        <v>0.5958743083067074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149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3315.2809999999995</v>
      </c>
      <c r="D13" s="26">
        <v>3567.2566666666667</v>
      </c>
      <c r="E13" s="26">
        <v>3463.3013333333329</v>
      </c>
      <c r="F13" s="26">
        <v>3691.6409999999996</v>
      </c>
      <c r="G13" s="26">
        <v>3758.328</v>
      </c>
      <c r="H13" s="28">
        <f t="shared" ref="H13:H27" si="0">IF(OR(OR(G13=0,F13=0),G13=""),"",(G13/F13-1)*100)</f>
        <v>1.8064324239545515</v>
      </c>
      <c r="I13" s="27">
        <f>IF(OR(OR(G13=0,F13=0),F13=""),"",(F13/E13-1)*100)</f>
        <v>6.5931215533848953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1273.6863333333329</v>
      </c>
      <c r="D14" s="25">
        <f>D13-SUM(D15:D27)</f>
        <v>1614.1326666666664</v>
      </c>
      <c r="E14" s="25">
        <f>E13-SUM(E15:E27)</f>
        <v>1492.564333333333</v>
      </c>
      <c r="F14" s="25">
        <f>F13-SUM(F15:F27)</f>
        <v>1666.2666666666662</v>
      </c>
      <c r="G14" s="26">
        <f>G13-SUM(G15:G27)</f>
        <v>1705.0286666666661</v>
      </c>
      <c r="H14" s="28">
        <f t="shared" si="0"/>
        <v>2.3262783067936388</v>
      </c>
      <c r="I14" s="27">
        <f>IF(OR(OR(G14=0,F14=0),F14=""),"",(F14/E14-1)*100)</f>
        <v>11.637845649534251</v>
      </c>
      <c r="J14" s="28">
        <f t="shared" si="1"/>
        <v>45.366680786420616</v>
      </c>
      <c r="K14" s="27">
        <f t="shared" si="2"/>
        <v>45.136205461654214</v>
      </c>
      <c r="L14" s="18"/>
    </row>
    <row r="15" spans="1:15">
      <c r="A15" s="16"/>
      <c r="B15" s="12" t="s">
        <v>5</v>
      </c>
      <c r="C15" s="29">
        <v>864.61733333333325</v>
      </c>
      <c r="D15" s="29">
        <v>787.23900000000003</v>
      </c>
      <c r="E15" s="29">
        <v>801.68333333333339</v>
      </c>
      <c r="F15" s="29">
        <v>809.27333333333343</v>
      </c>
      <c r="G15" s="109">
        <v>818.26</v>
      </c>
      <c r="H15" s="50">
        <f t="shared" si="0"/>
        <v>1.1104612368297406</v>
      </c>
      <c r="I15" s="36">
        <f t="shared" ref="I15:I27" si="3">IF(OR(OR(G15=0,F15=0),F15=""),"",(F15/E15-1)*100)</f>
        <v>0.94675786366187342</v>
      </c>
      <c r="J15" s="50">
        <f t="shared" si="1"/>
        <v>21.771915596509938</v>
      </c>
      <c r="K15" s="36">
        <f t="shared" si="2"/>
        <v>21.921777695429583</v>
      </c>
      <c r="L15" s="18"/>
      <c r="N15" s="23" t="s">
        <v>5</v>
      </c>
      <c r="O15" s="34">
        <f>J15</f>
        <v>21.771915596509938</v>
      </c>
    </row>
    <row r="16" spans="1:15">
      <c r="A16" s="16"/>
      <c r="B16" s="11" t="s">
        <v>25</v>
      </c>
      <c r="C16" s="55">
        <v>282.21433333333334</v>
      </c>
      <c r="D16" s="55">
        <v>297.19733333333329</v>
      </c>
      <c r="E16" s="55">
        <v>310.61733333333336</v>
      </c>
      <c r="F16" s="55">
        <v>329.95166666666665</v>
      </c>
      <c r="G16" s="56">
        <v>341.36133333333328</v>
      </c>
      <c r="H16" s="28">
        <f t="shared" si="0"/>
        <v>3.4579812194715176</v>
      </c>
      <c r="I16" s="27">
        <f t="shared" si="3"/>
        <v>6.2244862918145571</v>
      </c>
      <c r="J16" s="28">
        <f t="shared" si="1"/>
        <v>9.0827978115090886</v>
      </c>
      <c r="K16" s="27">
        <f t="shared" si="2"/>
        <v>8.9378048046022531</v>
      </c>
      <c r="L16" s="18"/>
      <c r="N16" s="23" t="s">
        <v>40</v>
      </c>
      <c r="O16" s="34">
        <f>100-O15</f>
        <v>78.228084403490058</v>
      </c>
    </row>
    <row r="17" spans="1:14">
      <c r="A17" s="16"/>
      <c r="B17" s="11" t="s">
        <v>26</v>
      </c>
      <c r="C17" s="25">
        <v>252.37566666666666</v>
      </c>
      <c r="D17" s="25">
        <v>227.26233333333332</v>
      </c>
      <c r="E17" s="25">
        <v>220.42933333333335</v>
      </c>
      <c r="F17" s="25">
        <v>229.76333333333332</v>
      </c>
      <c r="G17" s="26">
        <v>223.95899999999997</v>
      </c>
      <c r="H17" s="28">
        <f t="shared" si="0"/>
        <v>-2.526222634885178</v>
      </c>
      <c r="I17" s="27">
        <f t="shared" si="3"/>
        <v>4.2344636527503754</v>
      </c>
      <c r="J17" s="28">
        <f t="shared" si="1"/>
        <v>5.9590062389445508</v>
      </c>
      <c r="K17" s="27">
        <f t="shared" si="2"/>
        <v>6.2238807439112671</v>
      </c>
      <c r="L17" s="18"/>
    </row>
    <row r="18" spans="1:14">
      <c r="A18" s="16"/>
      <c r="B18" s="11" t="s">
        <v>27</v>
      </c>
      <c r="C18" s="25">
        <v>141.84233333333336</v>
      </c>
      <c r="D18" s="25">
        <v>144.90633333333332</v>
      </c>
      <c r="E18" s="25">
        <v>145.07433333333333</v>
      </c>
      <c r="F18" s="25">
        <v>131.42533333333333</v>
      </c>
      <c r="G18" s="26">
        <v>147.60333333333335</v>
      </c>
      <c r="H18" s="28">
        <f t="shared" si="0"/>
        <v>12.309651107346141</v>
      </c>
      <c r="I18" s="27">
        <f t="shared" si="3"/>
        <v>-9.4082803528306229</v>
      </c>
      <c r="J18" s="28">
        <f t="shared" si="1"/>
        <v>3.9273669922724506</v>
      </c>
      <c r="K18" s="27">
        <f t="shared" si="2"/>
        <v>3.5600789278625236</v>
      </c>
      <c r="L18" s="18"/>
    </row>
    <row r="19" spans="1:14">
      <c r="A19" s="16"/>
      <c r="B19" s="11" t="s">
        <v>21</v>
      </c>
      <c r="C19" s="25">
        <v>95.471333333333334</v>
      </c>
      <c r="D19" s="25">
        <v>90.867666666666665</v>
      </c>
      <c r="E19" s="25">
        <v>94.087333333333333</v>
      </c>
      <c r="F19" s="25">
        <v>98.67</v>
      </c>
      <c r="G19" s="26">
        <v>104.27733333333333</v>
      </c>
      <c r="H19" s="28">
        <f t="shared" si="0"/>
        <v>5.6829161176987331</v>
      </c>
      <c r="I19" s="27">
        <f t="shared" si="3"/>
        <v>4.8706520891937277</v>
      </c>
      <c r="J19" s="28">
        <f t="shared" si="1"/>
        <v>2.774567130206127</v>
      </c>
      <c r="K19" s="27">
        <f t="shared" si="2"/>
        <v>2.6727951065664297</v>
      </c>
      <c r="L19" s="18"/>
    </row>
    <row r="20" spans="1:14">
      <c r="A20" s="16"/>
      <c r="B20" s="11" t="s">
        <v>6</v>
      </c>
      <c r="C20" s="25">
        <v>87.598666666666659</v>
      </c>
      <c r="D20" s="25">
        <v>89.840333333333319</v>
      </c>
      <c r="E20" s="25">
        <v>78.779666666666671</v>
      </c>
      <c r="F20" s="25">
        <v>91.988666666666674</v>
      </c>
      <c r="G20" s="26">
        <v>90.12533333333333</v>
      </c>
      <c r="H20" s="28">
        <f t="shared" si="0"/>
        <v>-2.0256118507352427</v>
      </c>
      <c r="I20" s="27">
        <f t="shared" si="3"/>
        <v>16.767016869835281</v>
      </c>
      <c r="J20" s="28">
        <f t="shared" si="1"/>
        <v>2.3980167067199387</v>
      </c>
      <c r="K20" s="27">
        <f t="shared" si="2"/>
        <v>2.4918096496020792</v>
      </c>
      <c r="L20" s="18"/>
    </row>
    <row r="21" spans="1:14">
      <c r="A21" s="16"/>
      <c r="B21" s="11" t="s">
        <v>22</v>
      </c>
      <c r="C21" s="25">
        <v>60.929333333333339</v>
      </c>
      <c r="D21" s="25">
        <v>64.290333333333322</v>
      </c>
      <c r="E21" s="25">
        <v>60.432333333333332</v>
      </c>
      <c r="F21" s="25">
        <v>63.316333333333326</v>
      </c>
      <c r="G21" s="26">
        <v>65.462666666666664</v>
      </c>
      <c r="H21" s="28">
        <f t="shared" si="0"/>
        <v>3.3898572774797575</v>
      </c>
      <c r="I21" s="27">
        <f t="shared" si="3"/>
        <v>4.77227973987433</v>
      </c>
      <c r="J21" s="28">
        <f t="shared" si="1"/>
        <v>1.7418029151970413</v>
      </c>
      <c r="K21" s="27">
        <f t="shared" si="2"/>
        <v>1.715127048738849</v>
      </c>
      <c r="L21" s="18"/>
    </row>
    <row r="22" spans="1:14">
      <c r="A22" s="16"/>
      <c r="B22" s="11" t="s">
        <v>24</v>
      </c>
      <c r="C22" s="25">
        <v>50.914333333333332</v>
      </c>
      <c r="D22" s="25">
        <v>46.900999999999989</v>
      </c>
      <c r="E22" s="25">
        <v>53.221333333333327</v>
      </c>
      <c r="F22" s="25">
        <v>48.312000000000005</v>
      </c>
      <c r="G22" s="26">
        <v>54.464666666666666</v>
      </c>
      <c r="H22" s="28">
        <f t="shared" si="0"/>
        <v>12.735276259866414</v>
      </c>
      <c r="I22" s="27">
        <f t="shared" si="3"/>
        <v>-9.2243711794768863</v>
      </c>
      <c r="J22" s="28">
        <f t="shared" si="1"/>
        <v>1.449172788183114</v>
      </c>
      <c r="K22" s="27">
        <f t="shared" si="2"/>
        <v>1.3086862996699844</v>
      </c>
      <c r="L22" s="18"/>
    </row>
    <row r="23" spans="1:14">
      <c r="A23" s="16"/>
      <c r="B23" s="11" t="s">
        <v>8</v>
      </c>
      <c r="C23" s="25">
        <v>51.03799999999999</v>
      </c>
      <c r="D23" s="25">
        <v>51.673666666666669</v>
      </c>
      <c r="E23" s="25">
        <v>47.650333333333329</v>
      </c>
      <c r="F23" s="25">
        <v>54.315333333333335</v>
      </c>
      <c r="G23" s="26">
        <v>49.426666666666669</v>
      </c>
      <c r="H23" s="28">
        <f t="shared" si="0"/>
        <v>-9.0005277822100549</v>
      </c>
      <c r="I23" s="27">
        <f t="shared" si="3"/>
        <v>13.987310337108539</v>
      </c>
      <c r="J23" s="28">
        <f t="shared" si="1"/>
        <v>1.3151238174706057</v>
      </c>
      <c r="K23" s="27">
        <f t="shared" si="2"/>
        <v>1.4713059404566515</v>
      </c>
      <c r="L23" s="18"/>
    </row>
    <row r="24" spans="1:14">
      <c r="A24" s="16"/>
      <c r="B24" s="11" t="s">
        <v>11</v>
      </c>
      <c r="C24" s="25">
        <v>40.158999999999999</v>
      </c>
      <c r="D24" s="25">
        <v>39.430666666666667</v>
      </c>
      <c r="E24" s="25">
        <v>40.745333333333328</v>
      </c>
      <c r="F24" s="25">
        <v>40.62766666666667</v>
      </c>
      <c r="G24" s="26">
        <v>41.800999999999995</v>
      </c>
      <c r="H24" s="28">
        <f t="shared" si="0"/>
        <v>2.888015555901946</v>
      </c>
      <c r="I24" s="27">
        <f t="shared" si="3"/>
        <v>-0.28878562780193517</v>
      </c>
      <c r="J24" s="28">
        <f t="shared" si="1"/>
        <v>1.1122233078113457</v>
      </c>
      <c r="K24" s="27">
        <f t="shared" si="2"/>
        <v>1.1005313535814201</v>
      </c>
      <c r="L24" s="18"/>
    </row>
    <row r="25" spans="1:14">
      <c r="A25" s="16"/>
      <c r="B25" s="11" t="s">
        <v>9</v>
      </c>
      <c r="C25" s="25">
        <v>35.552</v>
      </c>
      <c r="D25" s="25">
        <v>35.538333333333334</v>
      </c>
      <c r="E25" s="25">
        <v>37.214666666666666</v>
      </c>
      <c r="F25" s="25">
        <v>40.093333333333334</v>
      </c>
      <c r="G25" s="26">
        <v>40.409666666666666</v>
      </c>
      <c r="H25" s="28">
        <f t="shared" si="0"/>
        <v>0.78899235118057298</v>
      </c>
      <c r="I25" s="27">
        <f t="shared" si="3"/>
        <v>7.7353014940346077</v>
      </c>
      <c r="J25" s="28">
        <f t="shared" si="1"/>
        <v>1.0752032996233076</v>
      </c>
      <c r="K25" s="27">
        <f t="shared" si="2"/>
        <v>1.0860572123165102</v>
      </c>
      <c r="L25" s="18"/>
    </row>
    <row r="26" spans="1:14">
      <c r="A26" s="16"/>
      <c r="B26" s="11" t="s">
        <v>23</v>
      </c>
      <c r="C26" s="25">
        <v>39.422333333333334</v>
      </c>
      <c r="D26" s="25">
        <v>39.086000000000006</v>
      </c>
      <c r="E26" s="25">
        <v>41.12</v>
      </c>
      <c r="F26" s="25">
        <v>46.332999999999998</v>
      </c>
      <c r="G26" s="26">
        <v>38.24933333333334</v>
      </c>
      <c r="H26" s="28">
        <f t="shared" si="0"/>
        <v>-17.44688810710867</v>
      </c>
      <c r="I26" s="27">
        <f t="shared" si="3"/>
        <v>12.677529182879388</v>
      </c>
      <c r="J26" s="28">
        <f t="shared" si="1"/>
        <v>1.0177220650601368</v>
      </c>
      <c r="K26" s="27">
        <f t="shared" si="2"/>
        <v>1.2550787034817308</v>
      </c>
      <c r="L26" s="18"/>
    </row>
    <row r="27" spans="1:14">
      <c r="A27" s="16"/>
      <c r="B27" s="11" t="s">
        <v>20</v>
      </c>
      <c r="C27" s="25">
        <v>39.46</v>
      </c>
      <c r="D27" s="25">
        <v>38.890999999999998</v>
      </c>
      <c r="E27" s="25">
        <v>39.681666666666665</v>
      </c>
      <c r="F27" s="25">
        <v>41.304333333333325</v>
      </c>
      <c r="G27" s="26">
        <v>37.899000000000001</v>
      </c>
      <c r="H27" s="28">
        <f t="shared" si="0"/>
        <v>-8.2444941208751121</v>
      </c>
      <c r="I27" s="27">
        <f t="shared" si="3"/>
        <v>4.0892099626191669</v>
      </c>
      <c r="J27" s="28">
        <f t="shared" si="1"/>
        <v>1.0084005440717256</v>
      </c>
      <c r="K27" s="27">
        <f t="shared" si="2"/>
        <v>1.1188610521265023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93" t="s">
        <v>180</v>
      </c>
      <c r="D7" s="193"/>
      <c r="E7" s="193"/>
      <c r="F7" s="193"/>
      <c r="G7" s="193"/>
      <c r="H7" s="193"/>
      <c r="I7" s="193"/>
      <c r="J7" s="18"/>
    </row>
    <row r="8" spans="1:22">
      <c r="A8" s="16"/>
      <c r="B8" s="3"/>
      <c r="C8" s="193" t="s">
        <v>161</v>
      </c>
      <c r="D8" s="193"/>
      <c r="E8" s="193"/>
      <c r="F8" s="193"/>
      <c r="G8" s="193"/>
      <c r="H8" s="193"/>
      <c r="I8" s="193"/>
      <c r="J8" s="18"/>
    </row>
    <row r="9" spans="1:22">
      <c r="A9" s="16"/>
      <c r="C9" s="200" t="s">
        <v>189</v>
      </c>
      <c r="D9" s="200"/>
      <c r="E9" s="200"/>
      <c r="F9" s="200"/>
      <c r="G9" s="200"/>
      <c r="H9" s="200"/>
      <c r="I9" s="200"/>
      <c r="J9" s="18"/>
    </row>
    <row r="10" spans="1:22" ht="15.75" customHeight="1">
      <c r="A10" s="16"/>
      <c r="B10" s="11"/>
      <c r="C10" s="173" t="s">
        <v>2</v>
      </c>
      <c r="D10" s="173"/>
      <c r="E10" s="173"/>
      <c r="F10" s="173"/>
      <c r="G10" s="195" t="s">
        <v>112</v>
      </c>
      <c r="H10" s="195"/>
      <c r="I10" s="195" t="s">
        <v>29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1" t="s">
        <v>111</v>
      </c>
      <c r="H11" s="161" t="s">
        <v>113</v>
      </c>
      <c r="I11" s="195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137</v>
      </c>
      <c r="C13" s="27">
        <v>324.78733333333338</v>
      </c>
      <c r="D13" s="27">
        <v>323.79433333333333</v>
      </c>
      <c r="E13" s="27">
        <v>384.56066666666669</v>
      </c>
      <c r="F13" s="36">
        <v>375.43533333333335</v>
      </c>
      <c r="G13" s="28">
        <f>IF(OR(OR(F13=0,E13=0),F13=""),"",(F13/E13-1)*100)</f>
        <v>-2.3729242546906337</v>
      </c>
      <c r="H13" s="26">
        <f>F13-E13</f>
        <v>-9.1253333333333444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126</v>
      </c>
      <c r="C14" s="27">
        <v>2.7423333333333333</v>
      </c>
      <c r="D14" s="27">
        <v>0</v>
      </c>
      <c r="E14" s="27">
        <v>1.2453333333333334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-1.2453333333333334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20" t="s">
        <v>163</v>
      </c>
      <c r="C15" s="27">
        <v>4.6976666666666667</v>
      </c>
      <c r="D15" s="27">
        <v>5.7540000000000004</v>
      </c>
      <c r="E15" s="27">
        <v>4.1166666666666671</v>
      </c>
      <c r="F15" s="36">
        <v>5.5130000000000008</v>
      </c>
      <c r="G15" s="28">
        <f t="shared" si="0"/>
        <v>33.919028340080985</v>
      </c>
      <c r="H15" s="26">
        <f t="shared" si="1"/>
        <v>1.3963333333333336</v>
      </c>
      <c r="I15" s="28">
        <f t="shared" si="2"/>
        <v>1.4684286508284607</v>
      </c>
      <c r="J15" s="18"/>
      <c r="M15" s="34"/>
    </row>
    <row r="16" spans="1:22">
      <c r="A16" s="16"/>
      <c r="B16" s="121" t="s">
        <v>128</v>
      </c>
      <c r="C16" s="53">
        <v>0</v>
      </c>
      <c r="D16" s="53">
        <v>0.88733333333333331</v>
      </c>
      <c r="E16" s="53">
        <v>0.7360000000000001</v>
      </c>
      <c r="F16" s="36">
        <v>0</v>
      </c>
      <c r="G16" s="28" t="str">
        <f t="shared" si="0"/>
        <v/>
      </c>
      <c r="H16" s="26">
        <f t="shared" si="1"/>
        <v>-0.7360000000000001</v>
      </c>
      <c r="I16" s="28" t="str">
        <f t="shared" si="2"/>
        <v/>
      </c>
      <c r="J16" s="18"/>
      <c r="K16" s="105"/>
    </row>
    <row r="17" spans="1:12">
      <c r="A17" s="16"/>
      <c r="B17" s="120" t="s">
        <v>129</v>
      </c>
      <c r="C17" s="27">
        <v>55.689666666666675</v>
      </c>
      <c r="D17" s="27">
        <v>56.684000000000005</v>
      </c>
      <c r="E17" s="27">
        <v>63.853999999999992</v>
      </c>
      <c r="F17" s="36">
        <v>59.44466666666667</v>
      </c>
      <c r="G17" s="28">
        <f t="shared" si="0"/>
        <v>-6.9053361313830326</v>
      </c>
      <c r="H17" s="26">
        <f t="shared" si="1"/>
        <v>-4.409333333333322</v>
      </c>
      <c r="I17" s="28">
        <f t="shared" si="2"/>
        <v>15.833530141897494</v>
      </c>
      <c r="J17" s="18"/>
      <c r="K17" s="105"/>
    </row>
    <row r="18" spans="1:12">
      <c r="A18" s="16"/>
      <c r="B18" s="120" t="s">
        <v>165</v>
      </c>
      <c r="C18" s="27">
        <v>3.7693333333333334</v>
      </c>
      <c r="D18" s="27">
        <v>0</v>
      </c>
      <c r="E18" s="27">
        <v>0.63766666666666671</v>
      </c>
      <c r="F18" s="36">
        <v>0.88099999999999989</v>
      </c>
      <c r="G18" s="28">
        <f t="shared" si="0"/>
        <v>38.159958180867726</v>
      </c>
      <c r="H18" s="26">
        <f t="shared" si="1"/>
        <v>0.24333333333333318</v>
      </c>
      <c r="I18" s="28">
        <f t="shared" si="2"/>
        <v>0.23466091808087672</v>
      </c>
      <c r="J18" s="18"/>
      <c r="K18" s="105"/>
    </row>
    <row r="19" spans="1:12">
      <c r="A19" s="16"/>
      <c r="B19" s="120" t="s">
        <v>131</v>
      </c>
      <c r="C19" s="27">
        <v>27.409333333333333</v>
      </c>
      <c r="D19" s="27">
        <v>15.539666666666667</v>
      </c>
      <c r="E19" s="27">
        <v>33.070666666666668</v>
      </c>
      <c r="F19" s="36">
        <v>29.923333333333336</v>
      </c>
      <c r="G19" s="28">
        <f t="shared" si="0"/>
        <v>-9.5169939120267717</v>
      </c>
      <c r="H19" s="26">
        <f t="shared" si="1"/>
        <v>-3.1473333333333322</v>
      </c>
      <c r="I19" s="28">
        <f t="shared" si="2"/>
        <v>7.970302919455281</v>
      </c>
      <c r="J19" s="18"/>
      <c r="K19" s="105"/>
    </row>
    <row r="20" spans="1:12">
      <c r="A20" s="16"/>
      <c r="B20" s="120" t="s">
        <v>132</v>
      </c>
      <c r="C20" s="27">
        <v>96.342333333333329</v>
      </c>
      <c r="D20" s="27">
        <v>86.944666666666663</v>
      </c>
      <c r="E20" s="27">
        <v>128.11699999999999</v>
      </c>
      <c r="F20" s="36">
        <v>118.00933333333334</v>
      </c>
      <c r="G20" s="28">
        <f t="shared" si="0"/>
        <v>-7.8894031757429932</v>
      </c>
      <c r="H20" s="26">
        <f t="shared" si="1"/>
        <v>-10.107666666666645</v>
      </c>
      <c r="I20" s="28">
        <f t="shared" si="2"/>
        <v>31.432665723169372</v>
      </c>
      <c r="J20" s="18"/>
      <c r="K20" s="105"/>
    </row>
    <row r="21" spans="1:12">
      <c r="A21" s="16"/>
      <c r="B21" s="120" t="s">
        <v>167</v>
      </c>
      <c r="C21" s="27">
        <v>24.213999999999999</v>
      </c>
      <c r="D21" s="27">
        <v>28.799333333333333</v>
      </c>
      <c r="E21" s="27">
        <v>29.699000000000002</v>
      </c>
      <c r="F21" s="36">
        <v>29.995000000000001</v>
      </c>
      <c r="G21" s="28">
        <f t="shared" si="0"/>
        <v>0.9966665544294484</v>
      </c>
      <c r="H21" s="26">
        <f t="shared" si="1"/>
        <v>0.29599999999999937</v>
      </c>
      <c r="I21" s="28">
        <f t="shared" si="2"/>
        <v>7.9893918704153215</v>
      </c>
      <c r="J21" s="18"/>
      <c r="K21" s="105"/>
    </row>
    <row r="22" spans="1:12">
      <c r="A22" s="16"/>
      <c r="B22" s="120" t="s">
        <v>134</v>
      </c>
      <c r="C22" s="27">
        <v>12.518666666666666</v>
      </c>
      <c r="D22" s="27">
        <v>13.679333333333332</v>
      </c>
      <c r="E22" s="27">
        <v>9.0466666666666669</v>
      </c>
      <c r="F22" s="36">
        <v>5.2313333333333327</v>
      </c>
      <c r="G22" s="28">
        <f t="shared" si="0"/>
        <v>-42.173913043478272</v>
      </c>
      <c r="H22" s="26">
        <f t="shared" si="1"/>
        <v>-3.8153333333333341</v>
      </c>
      <c r="I22" s="28">
        <f t="shared" si="2"/>
        <v>1.3934046342645781</v>
      </c>
      <c r="J22" s="18"/>
      <c r="K22" s="105"/>
    </row>
    <row r="23" spans="1:12">
      <c r="A23" s="16"/>
      <c r="B23" s="120" t="s">
        <v>135</v>
      </c>
      <c r="C23" s="27">
        <v>36.996999999999993</v>
      </c>
      <c r="D23" s="27">
        <v>46.93266666666667</v>
      </c>
      <c r="E23" s="27">
        <v>44.739000000000004</v>
      </c>
      <c r="F23" s="36">
        <v>49.603333333333332</v>
      </c>
      <c r="G23" s="28">
        <f t="shared" si="0"/>
        <v>10.872691238814735</v>
      </c>
      <c r="H23" s="26">
        <f t="shared" si="1"/>
        <v>4.8643333333333274</v>
      </c>
      <c r="I23" s="28">
        <f t="shared" si="2"/>
        <v>13.212217638900972</v>
      </c>
      <c r="J23" s="18"/>
    </row>
    <row r="24" spans="1:12">
      <c r="A24" s="16"/>
      <c r="B24" s="105" t="s">
        <v>169</v>
      </c>
      <c r="C24" s="27">
        <v>60.407333333333334</v>
      </c>
      <c r="D24" s="27">
        <v>68.573333333333323</v>
      </c>
      <c r="E24" s="27">
        <v>69.298333333333332</v>
      </c>
      <c r="F24" s="36">
        <v>76.833333333333329</v>
      </c>
      <c r="G24" s="28">
        <f t="shared" si="0"/>
        <v>10.873277375598246</v>
      </c>
      <c r="H24" s="26">
        <f t="shared" si="1"/>
        <v>7.5349999999999966</v>
      </c>
      <c r="I24" s="28">
        <f t="shared" si="2"/>
        <v>20.465131145532382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164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166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168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170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194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188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160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1902.3343333333335</v>
      </c>
      <c r="D13" s="26">
        <v>1677.5603333333336</v>
      </c>
      <c r="E13" s="26">
        <v>1785.961</v>
      </c>
      <c r="F13" s="26">
        <v>2154.5846666666666</v>
      </c>
      <c r="G13" s="26">
        <v>2133.7139999999999</v>
      </c>
      <c r="H13" s="28">
        <f t="shared" ref="H13:H27" si="0">IF(OR(OR(G13=0,F13=0),G13=""),"",(G13/F13-1)*100)</f>
        <v>-0.96866310196830341</v>
      </c>
      <c r="I13" s="27">
        <f>IF(OR(OR(G13=0,F13=0),F13=""),"",(F13/E13-1)*100)</f>
        <v>20.640073700750825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922.21800000000007</v>
      </c>
      <c r="D14" s="25">
        <f>D13-SUM(D15:D27)</f>
        <v>785.11500000000012</v>
      </c>
      <c r="E14" s="25">
        <f>E13-SUM(E15:E27)</f>
        <v>835.57199999999989</v>
      </c>
      <c r="F14" s="25">
        <f>F13-SUM(F15:F27)</f>
        <v>1003.2103333333332</v>
      </c>
      <c r="G14" s="26">
        <f>G13-SUM(G15:G27)</f>
        <v>980.44899999999984</v>
      </c>
      <c r="H14" s="28">
        <f t="shared" si="0"/>
        <v>-2.2688495699306643</v>
      </c>
      <c r="I14" s="27">
        <f>IF(OR(OR(G14=0,F14=0),F14=""),"",(F14/E14-1)*100)</f>
        <v>20.062703553174742</v>
      </c>
      <c r="J14" s="28">
        <f t="shared" si="1"/>
        <v>45.950347609848365</v>
      </c>
      <c r="K14" s="27">
        <f t="shared" si="2"/>
        <v>46.561657513574922</v>
      </c>
      <c r="L14" s="18"/>
    </row>
    <row r="15" spans="1:15">
      <c r="A15" s="16"/>
      <c r="B15" s="12" t="s">
        <v>5</v>
      </c>
      <c r="C15" s="29">
        <v>366.5623333333333</v>
      </c>
      <c r="D15" s="29">
        <v>324.78733333333338</v>
      </c>
      <c r="E15" s="29">
        <v>323.79433333333333</v>
      </c>
      <c r="F15" s="29">
        <v>384.56066666666669</v>
      </c>
      <c r="G15" s="109">
        <v>375.43533333333335</v>
      </c>
      <c r="H15" s="50">
        <f t="shared" si="0"/>
        <v>-2.3729242546906337</v>
      </c>
      <c r="I15" s="36">
        <f t="shared" ref="I15:I27" si="3">IF(OR(OR(G15=0,F15=0),F15=""),"",(F15/E15-1)*100)</f>
        <v>18.766953920338338</v>
      </c>
      <c r="J15" s="50">
        <f t="shared" si="1"/>
        <v>17.595391572316316</v>
      </c>
      <c r="K15" s="36">
        <f t="shared" si="2"/>
        <v>17.84848247628236</v>
      </c>
      <c r="L15" s="18"/>
      <c r="N15" s="23" t="s">
        <v>5</v>
      </c>
      <c r="O15" s="34">
        <f>J15</f>
        <v>17.595391572316316</v>
      </c>
    </row>
    <row r="16" spans="1:15">
      <c r="A16" s="16"/>
      <c r="B16" s="11" t="s">
        <v>25</v>
      </c>
      <c r="C16" s="55">
        <v>156.44466666666668</v>
      </c>
      <c r="D16" s="55">
        <v>159.91666666666666</v>
      </c>
      <c r="E16" s="55">
        <v>185.88733333333334</v>
      </c>
      <c r="F16" s="55">
        <v>247.08400000000003</v>
      </c>
      <c r="G16" s="56">
        <v>217.84333333333333</v>
      </c>
      <c r="H16" s="28">
        <f t="shared" si="0"/>
        <v>-11.834301964783922</v>
      </c>
      <c r="I16" s="27">
        <f t="shared" si="3"/>
        <v>32.921375313361857</v>
      </c>
      <c r="J16" s="28">
        <f t="shared" si="1"/>
        <v>10.209584477269837</v>
      </c>
      <c r="K16" s="27">
        <f t="shared" si="2"/>
        <v>11.467825044084291</v>
      </c>
      <c r="L16" s="18"/>
      <c r="N16" s="23" t="s">
        <v>40</v>
      </c>
      <c r="O16" s="34">
        <f>100-O15</f>
        <v>82.404608427683684</v>
      </c>
    </row>
    <row r="17" spans="1:14">
      <c r="A17" s="16"/>
      <c r="B17" s="11" t="s">
        <v>26</v>
      </c>
      <c r="C17" s="25">
        <v>112.04866666666668</v>
      </c>
      <c r="D17" s="25">
        <v>113.80066666666666</v>
      </c>
      <c r="E17" s="25">
        <v>126.07</v>
      </c>
      <c r="F17" s="25">
        <v>144.85300000000004</v>
      </c>
      <c r="G17" s="26">
        <v>153.22900000000001</v>
      </c>
      <c r="H17" s="28">
        <f t="shared" si="0"/>
        <v>5.7824138954664095</v>
      </c>
      <c r="I17" s="27">
        <f t="shared" si="3"/>
        <v>14.898865709526499</v>
      </c>
      <c r="J17" s="28">
        <f t="shared" si="1"/>
        <v>7.1813279567927104</v>
      </c>
      <c r="K17" s="27">
        <f t="shared" si="2"/>
        <v>6.7230126641577028</v>
      </c>
      <c r="L17" s="18"/>
    </row>
    <row r="18" spans="1:14">
      <c r="A18" s="16"/>
      <c r="B18" s="11" t="s">
        <v>27</v>
      </c>
      <c r="C18" s="25">
        <v>72.930000000000007</v>
      </c>
      <c r="D18" s="25">
        <v>61.869333333333337</v>
      </c>
      <c r="E18" s="25">
        <v>57.849666666666657</v>
      </c>
      <c r="F18" s="25">
        <v>61.067666666666661</v>
      </c>
      <c r="G18" s="26">
        <v>66.95</v>
      </c>
      <c r="H18" s="28">
        <f t="shared" si="0"/>
        <v>9.6324841842109663</v>
      </c>
      <c r="I18" s="27">
        <f t="shared" si="3"/>
        <v>5.5626941094446103</v>
      </c>
      <c r="J18" s="28">
        <f t="shared" si="1"/>
        <v>3.1377213628443172</v>
      </c>
      <c r="K18" s="27">
        <f t="shared" si="2"/>
        <v>2.834312691974354</v>
      </c>
      <c r="L18" s="18"/>
    </row>
    <row r="19" spans="1:14">
      <c r="A19" s="16"/>
      <c r="B19" s="11" t="s">
        <v>21</v>
      </c>
      <c r="C19" s="25">
        <v>47.371333333333332</v>
      </c>
      <c r="D19" s="25">
        <v>33.176333333333332</v>
      </c>
      <c r="E19" s="25">
        <v>41.814</v>
      </c>
      <c r="F19" s="25">
        <v>42.084000000000003</v>
      </c>
      <c r="G19" s="26">
        <v>60.062333333333335</v>
      </c>
      <c r="H19" s="28">
        <f t="shared" si="0"/>
        <v>42.720115324905741</v>
      </c>
      <c r="I19" s="27">
        <f t="shared" si="3"/>
        <v>0.64571674558759895</v>
      </c>
      <c r="J19" s="28">
        <f t="shared" si="1"/>
        <v>2.8149195877860547</v>
      </c>
      <c r="K19" s="27">
        <f t="shared" si="2"/>
        <v>1.9532302745432453</v>
      </c>
      <c r="L19" s="18"/>
    </row>
    <row r="20" spans="1:14">
      <c r="A20" s="16"/>
      <c r="B20" s="11" t="s">
        <v>24</v>
      </c>
      <c r="C20" s="25">
        <v>31.173999999999996</v>
      </c>
      <c r="D20" s="25">
        <v>31.074666666666669</v>
      </c>
      <c r="E20" s="25">
        <v>33.227333333333334</v>
      </c>
      <c r="F20" s="25">
        <v>63.156333333333329</v>
      </c>
      <c r="G20" s="26">
        <v>54.667000000000002</v>
      </c>
      <c r="H20" s="28">
        <f t="shared" si="0"/>
        <v>-13.44177675503644</v>
      </c>
      <c r="I20" s="27">
        <f t="shared" si="3"/>
        <v>90.073433518589098</v>
      </c>
      <c r="J20" s="28">
        <f t="shared" si="1"/>
        <v>2.5620584576939551</v>
      </c>
      <c r="K20" s="27">
        <f t="shared" si="2"/>
        <v>2.9312532624230436</v>
      </c>
      <c r="L20" s="18"/>
    </row>
    <row r="21" spans="1:14">
      <c r="A21" s="16"/>
      <c r="B21" s="11" t="s">
        <v>8</v>
      </c>
      <c r="C21" s="25">
        <v>44.12233333333333</v>
      </c>
      <c r="D21" s="25">
        <v>32.82</v>
      </c>
      <c r="E21" s="25">
        <v>46.615666666666662</v>
      </c>
      <c r="F21" s="25">
        <v>35.529333333333334</v>
      </c>
      <c r="G21" s="26">
        <v>45.395000000000003</v>
      </c>
      <c r="H21" s="28">
        <f t="shared" si="0"/>
        <v>27.767666153788429</v>
      </c>
      <c r="I21" s="27">
        <f t="shared" si="3"/>
        <v>-23.7824193582987</v>
      </c>
      <c r="J21" s="28">
        <f t="shared" si="1"/>
        <v>2.1275109972564272</v>
      </c>
      <c r="K21" s="27">
        <f t="shared" si="2"/>
        <v>1.6490107760907979</v>
      </c>
      <c r="L21" s="18"/>
    </row>
    <row r="22" spans="1:14">
      <c r="A22" s="16"/>
      <c r="B22" s="11" t="s">
        <v>22</v>
      </c>
      <c r="C22" s="25">
        <v>33.714666666666666</v>
      </c>
      <c r="D22" s="25">
        <v>27.724333333333334</v>
      </c>
      <c r="E22" s="25">
        <v>25.290333333333333</v>
      </c>
      <c r="F22" s="25">
        <v>38.839333333333336</v>
      </c>
      <c r="G22" s="26">
        <v>44.737333333333332</v>
      </c>
      <c r="H22" s="28">
        <f t="shared" si="0"/>
        <v>15.18563655400882</v>
      </c>
      <c r="I22" s="27">
        <f t="shared" si="3"/>
        <v>53.573829262827701</v>
      </c>
      <c r="J22" s="28">
        <f t="shared" si="1"/>
        <v>2.0966883721685909</v>
      </c>
      <c r="K22" s="27">
        <f t="shared" si="2"/>
        <v>1.8026366721258267</v>
      </c>
      <c r="L22" s="18"/>
    </row>
    <row r="23" spans="1:14">
      <c r="A23" s="16"/>
      <c r="B23" s="11" t="s">
        <v>6</v>
      </c>
      <c r="C23" s="25">
        <v>39.732999999999997</v>
      </c>
      <c r="D23" s="25">
        <v>36.347666666666669</v>
      </c>
      <c r="E23" s="25">
        <v>29.773666666666667</v>
      </c>
      <c r="F23" s="25">
        <v>39.610333333333337</v>
      </c>
      <c r="G23" s="26">
        <v>38.617666666666665</v>
      </c>
      <c r="H23" s="28">
        <f t="shared" si="0"/>
        <v>-2.506080063283167</v>
      </c>
      <c r="I23" s="27">
        <f t="shared" si="3"/>
        <v>33.038143325757673</v>
      </c>
      <c r="J23" s="28">
        <f t="shared" si="1"/>
        <v>1.8098801745063615</v>
      </c>
      <c r="K23" s="27">
        <f t="shared" si="2"/>
        <v>1.8384208309907835</v>
      </c>
      <c r="L23" s="18"/>
    </row>
    <row r="24" spans="1:14">
      <c r="A24" s="16"/>
      <c r="B24" s="11" t="s">
        <v>23</v>
      </c>
      <c r="C24" s="25">
        <v>23.719333333333328</v>
      </c>
      <c r="D24" s="25">
        <v>19.823333333333334</v>
      </c>
      <c r="E24" s="25">
        <v>23.194333333333333</v>
      </c>
      <c r="F24" s="25">
        <v>28.193000000000001</v>
      </c>
      <c r="G24" s="26">
        <v>29.274999999999999</v>
      </c>
      <c r="H24" s="28">
        <f t="shared" si="0"/>
        <v>3.8378320859787873</v>
      </c>
      <c r="I24" s="27">
        <f t="shared" si="3"/>
        <v>21.551240964028583</v>
      </c>
      <c r="J24" s="28">
        <f t="shared" si="1"/>
        <v>1.372020805037601</v>
      </c>
      <c r="K24" s="27">
        <f t="shared" si="2"/>
        <v>1.3085120504276617</v>
      </c>
      <c r="L24" s="18"/>
    </row>
    <row r="25" spans="1:14">
      <c r="A25" s="16"/>
      <c r="B25" s="11" t="s">
        <v>11</v>
      </c>
      <c r="C25" s="25">
        <v>19.169</v>
      </c>
      <c r="D25" s="25">
        <v>20.313666666666666</v>
      </c>
      <c r="E25" s="25">
        <v>21.171333333333333</v>
      </c>
      <c r="F25" s="25">
        <v>26.827666666666669</v>
      </c>
      <c r="G25" s="26">
        <v>25.36</v>
      </c>
      <c r="H25" s="28">
        <f t="shared" si="0"/>
        <v>-5.4707205248313411</v>
      </c>
      <c r="I25" s="27">
        <f t="shared" si="3"/>
        <v>26.716944295745826</v>
      </c>
      <c r="J25" s="28">
        <f t="shared" si="1"/>
        <v>1.1885379202648527</v>
      </c>
      <c r="K25" s="27">
        <f t="shared" si="2"/>
        <v>1.245143302173938</v>
      </c>
      <c r="L25" s="18"/>
    </row>
    <row r="26" spans="1:14">
      <c r="A26" s="16"/>
      <c r="B26" s="11" t="s">
        <v>20</v>
      </c>
      <c r="C26" s="25">
        <v>18.307666666666666</v>
      </c>
      <c r="D26" s="25">
        <v>16.293333333333333</v>
      </c>
      <c r="E26" s="25">
        <v>18.598333333333333</v>
      </c>
      <c r="F26" s="25">
        <v>18.715666666666667</v>
      </c>
      <c r="G26" s="26">
        <v>22.583666666666669</v>
      </c>
      <c r="H26" s="28">
        <f t="shared" si="0"/>
        <v>20.667177231196689</v>
      </c>
      <c r="I26" s="27">
        <f t="shared" si="3"/>
        <v>0.63088090330676305</v>
      </c>
      <c r="J26" s="28">
        <f t="shared" si="1"/>
        <v>1.0584205130896958</v>
      </c>
      <c r="K26" s="27">
        <f t="shared" si="2"/>
        <v>0.86864382524458705</v>
      </c>
      <c r="L26" s="18"/>
    </row>
    <row r="27" spans="1:14">
      <c r="A27" s="16"/>
      <c r="B27" s="11" t="s">
        <v>9</v>
      </c>
      <c r="C27" s="25">
        <v>14.819333333333333</v>
      </c>
      <c r="D27" s="25">
        <v>14.497999999999999</v>
      </c>
      <c r="E27" s="25">
        <v>17.102666666666668</v>
      </c>
      <c r="F27" s="25">
        <v>20.853333333333335</v>
      </c>
      <c r="G27" s="26">
        <v>19.109333333333336</v>
      </c>
      <c r="H27" s="28">
        <f t="shared" si="0"/>
        <v>-8.3631713554987215</v>
      </c>
      <c r="I27" s="27">
        <f t="shared" si="3"/>
        <v>21.930303266547124</v>
      </c>
      <c r="J27" s="28">
        <f t="shared" si="1"/>
        <v>0.89559019312491439</v>
      </c>
      <c r="K27" s="27">
        <f t="shared" si="2"/>
        <v>0.96785861590648425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281.95600000000002</v>
      </c>
      <c r="D13" s="26">
        <v>6.8496666666666668</v>
      </c>
      <c r="E13" s="26">
        <v>7.9093333333333335</v>
      </c>
      <c r="F13" s="26">
        <v>2.2193333333333332</v>
      </c>
      <c r="G13" s="26">
        <v>1.5253333333333334</v>
      </c>
      <c r="H13" s="28">
        <f t="shared" ref="H13:H14" si="0">IF(OR(OR(G13=0,F13=0),G13=""),"",(G13/F13-1)*100)</f>
        <v>-31.270651847401609</v>
      </c>
      <c r="I13" s="27">
        <f>IF(OR(OR(G13=0,F13=0),F13=""),"",(F13/E13-1)*100)</f>
        <v>-71.940323668240055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272.17433333333338</v>
      </c>
      <c r="D14" s="25">
        <f>D13-SUM(D15:D27)</f>
        <v>2.1020000000000003</v>
      </c>
      <c r="E14" s="25">
        <f>E13-SUM(E15:E27)</f>
        <v>5.25</v>
      </c>
      <c r="F14" s="25">
        <f>F13-SUM(F15:F27)</f>
        <v>0.69233333333333302</v>
      </c>
      <c r="G14" s="25">
        <f>G13-SUM(G15:G27)</f>
        <v>1.0190000000000001</v>
      </c>
      <c r="H14" s="28">
        <f t="shared" si="0"/>
        <v>47.183437650457471</v>
      </c>
      <c r="I14" s="27">
        <f>IF(OR(OR(G14=0,F14=0),F14=""),"",(F14/E14-1)*100)</f>
        <v>-86.812698412698424</v>
      </c>
      <c r="J14" s="28">
        <f t="shared" si="1"/>
        <v>66.805069930069934</v>
      </c>
      <c r="K14" s="27">
        <f t="shared" si="2"/>
        <v>31.195554220486621</v>
      </c>
      <c r="L14" s="18"/>
    </row>
    <row r="15" spans="1:15">
      <c r="A15" s="16"/>
      <c r="B15" s="11" t="s">
        <v>6</v>
      </c>
      <c r="C15" s="167">
        <v>0.49933333333333335</v>
      </c>
      <c r="D15" s="167">
        <v>0</v>
      </c>
      <c r="E15" s="167">
        <v>0</v>
      </c>
      <c r="F15" s="167">
        <v>0.13899999999999998</v>
      </c>
      <c r="G15" s="167">
        <v>0.25800000000000001</v>
      </c>
      <c r="H15" s="28">
        <f t="shared" ref="H15:H27" si="3">IF(OR(OR(G15=0,F15=0),G15=""),"",(G15/F15-1)*100)</f>
        <v>85.611510791366925</v>
      </c>
      <c r="I15" s="27"/>
      <c r="J15" s="28">
        <f t="shared" ref="J15:J27" si="4">IF(G15=0,"",G15/$G$13*100)</f>
        <v>16.914335664335663</v>
      </c>
      <c r="K15" s="27">
        <f t="shared" ref="K15:K27" si="5">IF(F15=0,"",F15/$F$13*100)</f>
        <v>6.2631420847101227</v>
      </c>
      <c r="L15" s="18"/>
      <c r="N15" s="23" t="s">
        <v>5</v>
      </c>
      <c r="O15" s="34" t="str">
        <f>J19</f>
        <v/>
      </c>
    </row>
    <row r="16" spans="1:15">
      <c r="A16" s="16"/>
      <c r="B16" s="11" t="s">
        <v>23</v>
      </c>
      <c r="C16" s="55">
        <v>0.26133333333333336</v>
      </c>
      <c r="D16" s="55">
        <v>0.10099999999999999</v>
      </c>
      <c r="E16" s="55">
        <v>6.7000000000000004E-2</v>
      </c>
      <c r="F16" s="55">
        <v>0</v>
      </c>
      <c r="G16" s="56">
        <v>9.3000000000000013E-2</v>
      </c>
      <c r="H16" s="28" t="str">
        <f t="shared" si="3"/>
        <v/>
      </c>
      <c r="I16" s="27" t="str">
        <f t="shared" ref="I16:I27" si="6">IF(OR(OR(G16=0,F16=0),F16=""),"",(F16/E16-1)*100)</f>
        <v/>
      </c>
      <c r="J16" s="28">
        <f t="shared" si="4"/>
        <v>6.0970279720279725</v>
      </c>
      <c r="K16" s="27" t="str">
        <f t="shared" si="5"/>
        <v/>
      </c>
      <c r="L16" s="18"/>
      <c r="N16" s="23" t="s">
        <v>40</v>
      </c>
      <c r="O16" s="34" t="e">
        <f>100-O15</f>
        <v>#VALUE!</v>
      </c>
    </row>
    <row r="17" spans="1:14">
      <c r="A17" s="16"/>
      <c r="B17" s="11" t="s">
        <v>24</v>
      </c>
      <c r="C17" s="25">
        <v>0.6133333333333334</v>
      </c>
      <c r="D17" s="25">
        <v>0</v>
      </c>
      <c r="E17" s="25">
        <v>8.1000000000000003E-2</v>
      </c>
      <c r="F17" s="25">
        <v>0</v>
      </c>
      <c r="G17" s="26">
        <v>8.4666666666666668E-2</v>
      </c>
      <c r="H17" s="28" t="str">
        <f t="shared" si="3"/>
        <v/>
      </c>
      <c r="I17" s="27" t="str">
        <f t="shared" si="6"/>
        <v/>
      </c>
      <c r="J17" s="28">
        <f t="shared" si="4"/>
        <v>5.5506993006993</v>
      </c>
      <c r="K17" s="27" t="str">
        <f t="shared" si="5"/>
        <v/>
      </c>
      <c r="L17" s="18"/>
    </row>
    <row r="18" spans="1:14">
      <c r="A18" s="16"/>
      <c r="B18" s="11" t="s">
        <v>20</v>
      </c>
      <c r="C18" s="25">
        <v>0.20533333333333334</v>
      </c>
      <c r="D18" s="25">
        <v>5.4333333333333338E-2</v>
      </c>
      <c r="E18" s="25">
        <v>6.0666666666666667E-2</v>
      </c>
      <c r="F18" s="25">
        <v>0</v>
      </c>
      <c r="G18" s="26">
        <v>7.0666666666666669E-2</v>
      </c>
      <c r="H18" s="28" t="str">
        <f t="shared" si="3"/>
        <v/>
      </c>
      <c r="I18" s="27" t="str">
        <f t="shared" si="6"/>
        <v/>
      </c>
      <c r="J18" s="28">
        <f t="shared" si="4"/>
        <v>4.6328671328671325</v>
      </c>
      <c r="K18" s="27" t="str">
        <f t="shared" si="5"/>
        <v/>
      </c>
      <c r="L18" s="18"/>
    </row>
    <row r="19" spans="1:14">
      <c r="A19" s="16"/>
      <c r="B19" s="188" t="s">
        <v>5</v>
      </c>
      <c r="C19" s="29">
        <v>5.6846666666666659</v>
      </c>
      <c r="D19" s="29">
        <v>2.7423333333333333</v>
      </c>
      <c r="E19" s="29">
        <v>0</v>
      </c>
      <c r="F19" s="29">
        <v>1.2453333333333334</v>
      </c>
      <c r="G19" s="109">
        <v>0</v>
      </c>
      <c r="H19" s="28" t="str">
        <f t="shared" si="3"/>
        <v/>
      </c>
      <c r="I19" s="27" t="str">
        <f t="shared" si="6"/>
        <v/>
      </c>
      <c r="J19" s="28" t="str">
        <f t="shared" si="4"/>
        <v/>
      </c>
      <c r="K19" s="27">
        <f t="shared" si="5"/>
        <v>56.112946830880148</v>
      </c>
      <c r="L19" s="18"/>
    </row>
    <row r="20" spans="1:14">
      <c r="A20" s="16"/>
      <c r="B20" s="11" t="s">
        <v>21</v>
      </c>
      <c r="C20" s="25">
        <v>0</v>
      </c>
      <c r="D20" s="25">
        <v>0.31766666666666671</v>
      </c>
      <c r="E20" s="25">
        <v>0.20299999999999999</v>
      </c>
      <c r="F20" s="25">
        <v>0</v>
      </c>
      <c r="G20" s="26">
        <v>0</v>
      </c>
      <c r="H20" s="28" t="str">
        <f t="shared" si="3"/>
        <v/>
      </c>
      <c r="I20" s="27" t="str">
        <f t="shared" si="6"/>
        <v/>
      </c>
      <c r="J20" s="28" t="str">
        <f t="shared" si="4"/>
        <v/>
      </c>
      <c r="K20" s="27" t="str">
        <f t="shared" si="5"/>
        <v/>
      </c>
      <c r="L20" s="18"/>
    </row>
    <row r="21" spans="1:14">
      <c r="A21" s="16"/>
      <c r="B21" s="11" t="s">
        <v>22</v>
      </c>
      <c r="C21" s="25">
        <v>0.15033333333333335</v>
      </c>
      <c r="D21" s="25">
        <v>0</v>
      </c>
      <c r="E21" s="25">
        <v>0</v>
      </c>
      <c r="F21" s="25">
        <v>0</v>
      </c>
      <c r="G21" s="26">
        <v>0</v>
      </c>
      <c r="H21" s="28" t="str">
        <f t="shared" si="3"/>
        <v/>
      </c>
      <c r="I21" s="27" t="str">
        <f t="shared" si="6"/>
        <v/>
      </c>
      <c r="J21" s="28" t="str">
        <f t="shared" si="4"/>
        <v/>
      </c>
      <c r="K21" s="27" t="str">
        <f t="shared" si="5"/>
        <v/>
      </c>
      <c r="L21" s="18"/>
    </row>
    <row r="22" spans="1:14">
      <c r="A22" s="16"/>
      <c r="B22" s="11" t="s">
        <v>8</v>
      </c>
      <c r="C22" s="25">
        <v>0.20933333333333334</v>
      </c>
      <c r="D22" s="25">
        <v>6.933333333333333E-2</v>
      </c>
      <c r="E22" s="25">
        <v>8.3666666666666667E-2</v>
      </c>
      <c r="F22" s="25">
        <v>0.104</v>
      </c>
      <c r="G22" s="26">
        <v>0</v>
      </c>
      <c r="H22" s="28" t="str">
        <f t="shared" si="3"/>
        <v/>
      </c>
      <c r="I22" s="27" t="str">
        <f t="shared" si="6"/>
        <v/>
      </c>
      <c r="J22" s="28" t="str">
        <f t="shared" si="4"/>
        <v/>
      </c>
      <c r="K22" s="27">
        <f t="shared" si="5"/>
        <v>4.6860919194953441</v>
      </c>
      <c r="L22" s="18"/>
    </row>
    <row r="23" spans="1:14">
      <c r="A23" s="16"/>
      <c r="B23" s="11" t="s">
        <v>9</v>
      </c>
      <c r="C23" s="25">
        <v>4.4999999999999998E-2</v>
      </c>
      <c r="D23" s="25">
        <v>0</v>
      </c>
      <c r="E23" s="25">
        <v>0.08</v>
      </c>
      <c r="F23" s="25">
        <v>3.8666666666666669E-2</v>
      </c>
      <c r="G23" s="26">
        <v>0</v>
      </c>
      <c r="H23" s="28" t="str">
        <f t="shared" si="3"/>
        <v/>
      </c>
      <c r="I23" s="27" t="str">
        <f t="shared" si="6"/>
        <v/>
      </c>
      <c r="J23" s="28" t="str">
        <f t="shared" si="4"/>
        <v/>
      </c>
      <c r="K23" s="27">
        <f t="shared" si="5"/>
        <v>1.7422649444277565</v>
      </c>
      <c r="L23" s="18"/>
    </row>
    <row r="24" spans="1:14" s="23" customFormat="1">
      <c r="A24" s="16"/>
      <c r="B24" s="11" t="s">
        <v>11</v>
      </c>
      <c r="C24" s="25">
        <v>0</v>
      </c>
      <c r="D24" s="25">
        <v>0</v>
      </c>
      <c r="E24" s="25">
        <v>0</v>
      </c>
      <c r="F24" s="25">
        <v>0</v>
      </c>
      <c r="G24" s="26">
        <v>0</v>
      </c>
      <c r="H24" s="28" t="str">
        <f t="shared" si="3"/>
        <v/>
      </c>
      <c r="I24" s="27" t="str">
        <f t="shared" si="6"/>
        <v/>
      </c>
      <c r="J24" s="28" t="str">
        <f t="shared" si="4"/>
        <v/>
      </c>
      <c r="K24" s="27" t="str">
        <f t="shared" si="5"/>
        <v/>
      </c>
      <c r="L24" s="18"/>
      <c r="M24" s="9"/>
    </row>
    <row r="25" spans="1:14" s="23" customFormat="1">
      <c r="A25" s="16"/>
      <c r="B25" s="11" t="s">
        <v>25</v>
      </c>
      <c r="C25" s="25">
        <v>0.32266666666666666</v>
      </c>
      <c r="D25" s="25">
        <v>0.80766666666666664</v>
      </c>
      <c r="E25" s="25">
        <v>1.2553333333333334</v>
      </c>
      <c r="F25" s="25">
        <v>0</v>
      </c>
      <c r="G25" s="26">
        <v>0</v>
      </c>
      <c r="H25" s="28" t="str">
        <f t="shared" si="3"/>
        <v/>
      </c>
      <c r="I25" s="27" t="str">
        <f t="shared" si="6"/>
        <v/>
      </c>
      <c r="J25" s="28" t="str">
        <f t="shared" si="4"/>
        <v/>
      </c>
      <c r="K25" s="27" t="str">
        <f t="shared" si="5"/>
        <v/>
      </c>
      <c r="L25" s="18"/>
      <c r="M25" s="9"/>
    </row>
    <row r="26" spans="1:14" s="23" customFormat="1">
      <c r="A26" s="16"/>
      <c r="B26" s="11" t="s">
        <v>26</v>
      </c>
      <c r="C26" s="25">
        <v>0.65933333333333333</v>
      </c>
      <c r="D26" s="25">
        <v>0.29499999999999998</v>
      </c>
      <c r="E26" s="25">
        <v>0.32233333333333331</v>
      </c>
      <c r="F26" s="25">
        <v>0</v>
      </c>
      <c r="G26" s="26">
        <v>0</v>
      </c>
      <c r="H26" s="28" t="str">
        <f t="shared" si="3"/>
        <v/>
      </c>
      <c r="I26" s="27" t="str">
        <f t="shared" si="6"/>
        <v/>
      </c>
      <c r="J26" s="28" t="str">
        <f t="shared" si="4"/>
        <v/>
      </c>
      <c r="K26" s="27" t="str">
        <f t="shared" si="5"/>
        <v/>
      </c>
      <c r="L26" s="18"/>
      <c r="M26" s="9"/>
    </row>
    <row r="27" spans="1:14" s="23" customFormat="1">
      <c r="A27" s="16"/>
      <c r="B27" s="11" t="s">
        <v>27</v>
      </c>
      <c r="C27" s="25">
        <v>1.131</v>
      </c>
      <c r="D27" s="25">
        <v>0.36033333333333334</v>
      </c>
      <c r="E27" s="25">
        <v>0.5063333333333333</v>
      </c>
      <c r="F27" s="25">
        <v>0</v>
      </c>
      <c r="G27" s="26">
        <v>0</v>
      </c>
      <c r="H27" s="28" t="str">
        <f t="shared" si="3"/>
        <v/>
      </c>
      <c r="I27" s="27" t="str">
        <f t="shared" si="6"/>
        <v/>
      </c>
      <c r="J27" s="28" t="str">
        <f t="shared" si="4"/>
        <v/>
      </c>
      <c r="K27" s="27" t="str">
        <f t="shared" si="5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147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174.95033333333333</v>
      </c>
      <c r="D13" s="26">
        <v>160.68666666666667</v>
      </c>
      <c r="E13" s="26">
        <v>155.22133333333332</v>
      </c>
      <c r="F13" s="26">
        <v>193.86333333333334</v>
      </c>
      <c r="G13" s="26">
        <v>214.61500000000001</v>
      </c>
      <c r="H13" s="28">
        <f t="shared" ref="H13:H27" si="0">IF(OR(OR(G13=0,F13=0),G13=""),"",(G13/F13-1)*100)</f>
        <v>10.704276208325458</v>
      </c>
      <c r="I13" s="27">
        <f>IF(OR(OR(G13=0,F13=0),F13=""),"",(F13/E13-1)*100)</f>
        <v>24.89477391423862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159.17166666666665</v>
      </c>
      <c r="D14" s="25">
        <f>D13-SUM(D15:D27)</f>
        <v>148.36333333333334</v>
      </c>
      <c r="E14" s="25">
        <f>E13-SUM(E15:E27)</f>
        <v>139.88366666666664</v>
      </c>
      <c r="F14" s="25">
        <f>F13-SUM(F15:F27)</f>
        <v>173.54766666666669</v>
      </c>
      <c r="G14" s="26">
        <f>G13-SUM(G15:G27)</f>
        <v>196.69366666666667</v>
      </c>
      <c r="H14" s="28">
        <f t="shared" si="0"/>
        <v>13.336969862266468</v>
      </c>
      <c r="I14" s="27">
        <f>IF(OR(OR(G14=0,F14=0),F14=""),"",(F14/E14-1)*100)</f>
        <v>24.065711746189123</v>
      </c>
      <c r="J14" s="28">
        <f t="shared" si="1"/>
        <v>91.649542980065078</v>
      </c>
      <c r="K14" s="27">
        <f t="shared" si="2"/>
        <v>89.520624494919105</v>
      </c>
      <c r="L14" s="18"/>
    </row>
    <row r="15" spans="1:15">
      <c r="A15" s="16"/>
      <c r="B15" s="12" t="s">
        <v>5</v>
      </c>
      <c r="C15" s="29">
        <v>4.7236666666666665</v>
      </c>
      <c r="D15" s="29">
        <v>4.6976666666666667</v>
      </c>
      <c r="E15" s="29">
        <v>5.7540000000000004</v>
      </c>
      <c r="F15" s="29">
        <v>4.1166666666666671</v>
      </c>
      <c r="G15" s="109">
        <v>5.5130000000000008</v>
      </c>
      <c r="H15" s="50">
        <f t="shared" si="0"/>
        <v>33.919028340080985</v>
      </c>
      <c r="I15" s="36">
        <f t="shared" ref="I15:I27" si="3">IF(OR(OR(G15=0,F15=0),F15=""),"",(F15/E15-1)*100)</f>
        <v>-28.455567141698523</v>
      </c>
      <c r="J15" s="50">
        <f t="shared" si="1"/>
        <v>2.5687859655662471</v>
      </c>
      <c r="K15" s="36">
        <f t="shared" si="2"/>
        <v>2.1234890558640971</v>
      </c>
      <c r="L15" s="18"/>
      <c r="N15" s="23" t="s">
        <v>5</v>
      </c>
      <c r="O15" s="34">
        <f>J15</f>
        <v>2.5687859655662471</v>
      </c>
    </row>
    <row r="16" spans="1:15">
      <c r="A16" s="16"/>
      <c r="B16" s="11" t="s">
        <v>25</v>
      </c>
      <c r="C16" s="55">
        <v>2.4836666666666667</v>
      </c>
      <c r="D16" s="55">
        <v>1.4543333333333333</v>
      </c>
      <c r="E16" s="55">
        <v>2.0803333333333334</v>
      </c>
      <c r="F16" s="55">
        <v>4.8210000000000006</v>
      </c>
      <c r="G16" s="56">
        <v>3.1093333333333333</v>
      </c>
      <c r="H16" s="28">
        <f t="shared" si="0"/>
        <v>-35.50439051372468</v>
      </c>
      <c r="I16" s="27">
        <f t="shared" si="3"/>
        <v>131.74170805960586</v>
      </c>
      <c r="J16" s="28">
        <f t="shared" si="1"/>
        <v>1.448795905846904</v>
      </c>
      <c r="K16" s="27">
        <f t="shared" si="2"/>
        <v>2.4868034182155814</v>
      </c>
      <c r="L16" s="18"/>
      <c r="N16" s="23" t="s">
        <v>40</v>
      </c>
      <c r="O16" s="34">
        <f>100-O15</f>
        <v>97.431214034433751</v>
      </c>
    </row>
    <row r="17" spans="1:14">
      <c r="A17" s="16"/>
      <c r="B17" s="11" t="s">
        <v>26</v>
      </c>
      <c r="C17" s="25">
        <v>1.8533333333333335</v>
      </c>
      <c r="D17" s="25">
        <v>1.4693333333333332</v>
      </c>
      <c r="E17" s="25">
        <v>1.524</v>
      </c>
      <c r="F17" s="25">
        <v>2.0176666666666665</v>
      </c>
      <c r="G17" s="26">
        <v>2.21</v>
      </c>
      <c r="H17" s="28">
        <f t="shared" si="0"/>
        <v>9.5324632413679176</v>
      </c>
      <c r="I17" s="27">
        <f t="shared" si="3"/>
        <v>32.392825896762886</v>
      </c>
      <c r="J17" s="28">
        <f t="shared" si="1"/>
        <v>1.0297509493744612</v>
      </c>
      <c r="K17" s="27">
        <f t="shared" si="2"/>
        <v>1.0407675510239169</v>
      </c>
      <c r="L17" s="18"/>
    </row>
    <row r="18" spans="1:14">
      <c r="A18" s="16"/>
      <c r="B18" s="11" t="s">
        <v>22</v>
      </c>
      <c r="C18" s="25">
        <v>0.63700000000000001</v>
      </c>
      <c r="D18" s="25">
        <v>0.34633333333333333</v>
      </c>
      <c r="E18" s="25">
        <v>0.60233333333333328</v>
      </c>
      <c r="F18" s="25">
        <v>1.006</v>
      </c>
      <c r="G18" s="26">
        <v>1.7583333333333335</v>
      </c>
      <c r="H18" s="28">
        <f t="shared" si="0"/>
        <v>74.784625579854236</v>
      </c>
      <c r="I18" s="27">
        <f t="shared" si="3"/>
        <v>67.017155506364162</v>
      </c>
      <c r="J18" s="28">
        <f t="shared" si="1"/>
        <v>0.81929656982658883</v>
      </c>
      <c r="K18" s="27">
        <f t="shared" si="2"/>
        <v>0.51892226482573633</v>
      </c>
      <c r="L18" s="18"/>
    </row>
    <row r="19" spans="1:14">
      <c r="A19" s="16"/>
      <c r="B19" s="11" t="s">
        <v>24</v>
      </c>
      <c r="C19" s="25">
        <v>0.88133333333333341</v>
      </c>
      <c r="D19" s="25">
        <v>0.51966666666666661</v>
      </c>
      <c r="E19" s="25">
        <v>0.73433333333333328</v>
      </c>
      <c r="F19" s="25">
        <v>1.7436666666666667</v>
      </c>
      <c r="G19" s="26">
        <v>1.4023333333333332</v>
      </c>
      <c r="H19" s="28">
        <f t="shared" si="0"/>
        <v>-19.575606958516545</v>
      </c>
      <c r="I19" s="27">
        <f t="shared" si="3"/>
        <v>137.4489332728098</v>
      </c>
      <c r="J19" s="28">
        <f t="shared" si="1"/>
        <v>0.65341813635269352</v>
      </c>
      <c r="K19" s="27">
        <f t="shared" si="2"/>
        <v>0.89943087054454174</v>
      </c>
      <c r="L19" s="18"/>
    </row>
    <row r="20" spans="1:14">
      <c r="A20" s="16"/>
      <c r="B20" s="11" t="s">
        <v>21</v>
      </c>
      <c r="C20" s="25">
        <v>0.79</v>
      </c>
      <c r="D20" s="25">
        <v>0.43166666666666664</v>
      </c>
      <c r="E20" s="25">
        <v>1.0669999999999999</v>
      </c>
      <c r="F20" s="25">
        <v>1.3313333333333335</v>
      </c>
      <c r="G20" s="26">
        <v>1.0116666666666667</v>
      </c>
      <c r="H20" s="28">
        <f t="shared" si="0"/>
        <v>-24.011016524787188</v>
      </c>
      <c r="I20" s="27">
        <f t="shared" si="3"/>
        <v>24.773508278662938</v>
      </c>
      <c r="J20" s="28">
        <f t="shared" si="1"/>
        <v>0.47138674681017945</v>
      </c>
      <c r="K20" s="27">
        <f t="shared" si="2"/>
        <v>0.68673808009078563</v>
      </c>
      <c r="L20" s="18"/>
    </row>
    <row r="21" spans="1:14">
      <c r="A21" s="16"/>
      <c r="B21" s="11" t="s">
        <v>20</v>
      </c>
      <c r="C21" s="25">
        <v>1.3140000000000001</v>
      </c>
      <c r="D21" s="25">
        <v>0.66566666666666663</v>
      </c>
      <c r="E21" s="25">
        <v>0.68966666666666665</v>
      </c>
      <c r="F21" s="25">
        <v>1.9480000000000002</v>
      </c>
      <c r="G21" s="26">
        <v>0.92533333333333345</v>
      </c>
      <c r="H21" s="28">
        <f t="shared" si="0"/>
        <v>-52.498288843258045</v>
      </c>
      <c r="I21" s="27"/>
      <c r="J21" s="28">
        <f t="shared" si="1"/>
        <v>0.43115967352390716</v>
      </c>
      <c r="K21" s="27">
        <f t="shared" si="2"/>
        <v>1.0048315823862171</v>
      </c>
      <c r="L21" s="18"/>
    </row>
    <row r="22" spans="1:14">
      <c r="A22" s="16"/>
      <c r="B22" s="11" t="s">
        <v>8</v>
      </c>
      <c r="C22" s="25">
        <v>1.0113333333333332</v>
      </c>
      <c r="D22" s="25">
        <v>1.2213333333333332</v>
      </c>
      <c r="E22" s="25">
        <v>1.2076666666666667</v>
      </c>
      <c r="F22" s="25">
        <v>1.036</v>
      </c>
      <c r="G22" s="26">
        <v>0.66699999999999993</v>
      </c>
      <c r="H22" s="28">
        <f t="shared" si="0"/>
        <v>-35.617760617760631</v>
      </c>
      <c r="I22" s="27">
        <f t="shared" si="3"/>
        <v>-14.214739166436651</v>
      </c>
      <c r="J22" s="28">
        <f t="shared" si="1"/>
        <v>0.31078908743564054</v>
      </c>
      <c r="K22" s="27">
        <f t="shared" si="2"/>
        <v>0.53439708385632489</v>
      </c>
      <c r="L22" s="18"/>
    </row>
    <row r="23" spans="1:14">
      <c r="A23" s="16"/>
      <c r="B23" s="11" t="s">
        <v>23</v>
      </c>
      <c r="C23" s="25">
        <v>0.82100000000000006</v>
      </c>
      <c r="D23" s="25">
        <v>0.6206666666666667</v>
      </c>
      <c r="E23" s="25">
        <v>0.57833333333333325</v>
      </c>
      <c r="F23" s="25">
        <v>0.98</v>
      </c>
      <c r="G23" s="26">
        <v>0.65666666666666662</v>
      </c>
      <c r="H23" s="28">
        <f t="shared" si="0"/>
        <v>-32.993197278911566</v>
      </c>
      <c r="I23" s="27">
        <f t="shared" si="3"/>
        <v>69.452449567723363</v>
      </c>
      <c r="J23" s="28">
        <f t="shared" si="1"/>
        <v>0.30597426399210986</v>
      </c>
      <c r="K23" s="27">
        <f t="shared" si="2"/>
        <v>0.50551075499922626</v>
      </c>
      <c r="L23" s="18"/>
    </row>
    <row r="24" spans="1:14">
      <c r="A24" s="16"/>
      <c r="B24" s="11" t="s">
        <v>9</v>
      </c>
      <c r="C24" s="25">
        <v>0.54866666666666675</v>
      </c>
      <c r="D24" s="25">
        <v>0.32666666666666666</v>
      </c>
      <c r="E24" s="25">
        <v>7.3999999999999996E-2</v>
      </c>
      <c r="F24" s="25">
        <v>0.3096666666666667</v>
      </c>
      <c r="G24" s="26">
        <v>0.22333333333333336</v>
      </c>
      <c r="H24" s="28">
        <f t="shared" si="0"/>
        <v>-27.879440258342303</v>
      </c>
      <c r="I24" s="27">
        <f t="shared" si="3"/>
        <v>318.46846846846859</v>
      </c>
      <c r="J24" s="28">
        <f t="shared" si="1"/>
        <v>0.10406231313437242</v>
      </c>
      <c r="K24" s="27">
        <f t="shared" si="2"/>
        <v>0.15973452088240858</v>
      </c>
      <c r="L24" s="18"/>
    </row>
    <row r="25" spans="1:14">
      <c r="A25" s="16"/>
      <c r="B25" s="11" t="s">
        <v>11</v>
      </c>
      <c r="C25" s="25">
        <v>0.32466666666666666</v>
      </c>
      <c r="D25" s="25">
        <v>0.40900000000000003</v>
      </c>
      <c r="E25" s="25">
        <v>0.27666666666666667</v>
      </c>
      <c r="F25" s="25">
        <v>0.47966666666666669</v>
      </c>
      <c r="G25" s="26">
        <v>0.22066666666666668</v>
      </c>
      <c r="H25" s="28">
        <f t="shared" si="0"/>
        <v>-53.995830437804024</v>
      </c>
      <c r="I25" s="27">
        <f t="shared" si="3"/>
        <v>73.373493975903628</v>
      </c>
      <c r="J25" s="28">
        <f t="shared" si="1"/>
        <v>0.10281977805217093</v>
      </c>
      <c r="K25" s="27">
        <f t="shared" si="2"/>
        <v>0.24742516205574372</v>
      </c>
      <c r="L25" s="18"/>
    </row>
    <row r="26" spans="1:14">
      <c r="A26" s="16"/>
      <c r="B26" s="11" t="s">
        <v>27</v>
      </c>
      <c r="C26" s="25">
        <v>0.39</v>
      </c>
      <c r="D26" s="25">
        <v>0.161</v>
      </c>
      <c r="E26" s="25">
        <v>0.34266666666666667</v>
      </c>
      <c r="F26" s="25">
        <v>0</v>
      </c>
      <c r="G26" s="26">
        <v>0.13033333333333333</v>
      </c>
      <c r="H26" s="28" t="str">
        <f t="shared" ref="H26" si="4">IF(OR(OR(G26=0,F26=0),G26=""),"",(G26/F26-1)*100)</f>
        <v/>
      </c>
      <c r="I26" s="27" t="str">
        <f t="shared" ref="I26" si="5">IF(OR(OR(G26=0,F26=0),F26=""),"",(F26/E26-1)*100)</f>
        <v/>
      </c>
      <c r="J26" s="28">
        <f t="shared" ref="J26" si="6">IF(G26=0,"",G26/$G$13*100)</f>
        <v>6.0728902142596429E-2</v>
      </c>
      <c r="K26" s="27" t="str">
        <f t="shared" ref="K26" si="7">IF(F26=0,"",F26/$F$13*100)</f>
        <v/>
      </c>
      <c r="L26" s="18"/>
    </row>
    <row r="27" spans="1:14">
      <c r="A27" s="16"/>
      <c r="B27" s="11" t="s">
        <v>6</v>
      </c>
      <c r="C27" s="25">
        <v>0</v>
      </c>
      <c r="D27" s="25">
        <v>0</v>
      </c>
      <c r="E27" s="25">
        <v>0.40666666666666668</v>
      </c>
      <c r="F27" s="25">
        <v>0.52599999999999991</v>
      </c>
      <c r="G27" s="26">
        <v>9.3333333333333338E-2</v>
      </c>
      <c r="H27" s="28">
        <f t="shared" si="0"/>
        <v>-82.256020278833958</v>
      </c>
      <c r="I27" s="27">
        <f t="shared" si="3"/>
        <v>29.344262295081936</v>
      </c>
      <c r="J27" s="28">
        <f t="shared" si="1"/>
        <v>4.3488727877051152E-2</v>
      </c>
      <c r="K27" s="27">
        <f t="shared" si="2"/>
        <v>0.27132516033631937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146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6.9206666666666665</v>
      </c>
      <c r="D13" s="26">
        <v>7.1103333333333332</v>
      </c>
      <c r="E13" s="26">
        <v>13.886333333333335</v>
      </c>
      <c r="F13" s="26">
        <v>13.62</v>
      </c>
      <c r="G13" s="26">
        <v>29.546666666666663</v>
      </c>
      <c r="H13" s="28">
        <f t="shared" ref="H13:H14" si="0">IF(OR(OR(G13=0,F13=0),G13=""),"",(G13/F13-1)*100)</f>
        <v>116.9358786098874</v>
      </c>
      <c r="I13" s="27">
        <f>IF(OR(OR(G13=0,F13=0),F13=""),"",(F13/E13-1)*100)</f>
        <v>-1.9179529033342302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5.5006666666666666</v>
      </c>
      <c r="D14" s="25">
        <f>D13-SUM(D15:D27)</f>
        <v>4.9416666666666664</v>
      </c>
      <c r="E14" s="25">
        <f>E13-SUM(E15:E27)</f>
        <v>11.538000000000002</v>
      </c>
      <c r="F14" s="25">
        <f>F13-SUM(F15:F27)</f>
        <v>11.829666666666666</v>
      </c>
      <c r="G14" s="26">
        <f>G13-SUM(G15:G27)</f>
        <v>24.492333333333331</v>
      </c>
      <c r="H14" s="28">
        <f t="shared" si="0"/>
        <v>107.04161852968524</v>
      </c>
      <c r="I14" s="27">
        <f>IF(OR(OR(G14=0,F14=0),F14=""),"",(F14/E14-1)*100)</f>
        <v>2.5278788929334661</v>
      </c>
      <c r="J14" s="28">
        <f t="shared" si="1"/>
        <v>82.893727436823099</v>
      </c>
      <c r="K14" s="27">
        <f t="shared" si="2"/>
        <v>86.855115026921197</v>
      </c>
      <c r="L14" s="18"/>
    </row>
    <row r="15" spans="1:15">
      <c r="A15" s="16"/>
      <c r="B15" s="11" t="s">
        <v>26</v>
      </c>
      <c r="C15" s="55">
        <v>0.20033333333333334</v>
      </c>
      <c r="D15" s="55">
        <v>0</v>
      </c>
      <c r="E15" s="55">
        <v>0</v>
      </c>
      <c r="F15" s="55">
        <v>0</v>
      </c>
      <c r="G15" s="56">
        <v>1.389</v>
      </c>
      <c r="H15" s="28" t="str">
        <f t="shared" ref="H15:H27" si="3">IF(OR(OR(G15=0,F15=0),G15=""),"",(G15/F15-1)*100)</f>
        <v/>
      </c>
      <c r="I15" s="27" t="str">
        <f t="shared" ref="I15:I27" si="4">IF(OR(OR(G15=0,F15=0),F15=""),"",(F15/E15-1)*100)</f>
        <v/>
      </c>
      <c r="J15" s="28">
        <f t="shared" ref="J15:J27" si="5">IF(G15=0,"",G15/$G$13*100)</f>
        <v>4.7010379061371852</v>
      </c>
      <c r="K15" s="27" t="str">
        <f t="shared" ref="K15:K27" si="6">IF(F15=0,"",F15/$F$13*100)</f>
        <v/>
      </c>
      <c r="L15" s="18"/>
      <c r="N15" s="23" t="s">
        <v>5</v>
      </c>
      <c r="O15" s="34" t="str">
        <f>J25</f>
        <v/>
      </c>
    </row>
    <row r="16" spans="1:15">
      <c r="A16" s="16"/>
      <c r="B16" s="11" t="s">
        <v>25</v>
      </c>
      <c r="C16" s="55">
        <v>0.25566666666666665</v>
      </c>
      <c r="D16" s="55">
        <v>0.56199999999999994</v>
      </c>
      <c r="E16" s="55">
        <v>0</v>
      </c>
      <c r="F16" s="55">
        <v>0.31233333333333335</v>
      </c>
      <c r="G16" s="56">
        <v>0.8696666666666667</v>
      </c>
      <c r="H16" s="28">
        <f t="shared" si="3"/>
        <v>178.44183564567771</v>
      </c>
      <c r="I16" s="27"/>
      <c r="J16" s="28">
        <f t="shared" si="5"/>
        <v>2.9433664259927803</v>
      </c>
      <c r="K16" s="27">
        <f t="shared" si="6"/>
        <v>2.2931962799804211</v>
      </c>
      <c r="L16" s="18"/>
      <c r="N16" s="23" t="s">
        <v>40</v>
      </c>
      <c r="O16" s="34" t="e">
        <f>100-O15</f>
        <v>#VALUE!</v>
      </c>
    </row>
    <row r="17" spans="1:14">
      <c r="A17" s="16"/>
      <c r="B17" s="11" t="s">
        <v>22</v>
      </c>
      <c r="C17" s="25">
        <v>0.37599999999999995</v>
      </c>
      <c r="D17" s="25">
        <v>0.76433333333333342</v>
      </c>
      <c r="E17" s="25">
        <v>0.24399999999999999</v>
      </c>
      <c r="F17" s="25">
        <v>0.16833333333333333</v>
      </c>
      <c r="G17" s="26">
        <v>0.63700000000000001</v>
      </c>
      <c r="H17" s="28">
        <f t="shared" si="3"/>
        <v>278.41584158415839</v>
      </c>
      <c r="I17" s="27">
        <f t="shared" si="4"/>
        <v>-31.010928961748629</v>
      </c>
      <c r="J17" s="28">
        <f t="shared" si="5"/>
        <v>2.1559115523465708</v>
      </c>
      <c r="K17" s="27">
        <f t="shared" si="6"/>
        <v>1.2359275575134605</v>
      </c>
      <c r="L17" s="18"/>
    </row>
    <row r="18" spans="1:14">
      <c r="A18" s="16"/>
      <c r="B18" s="11" t="s">
        <v>20</v>
      </c>
      <c r="C18" s="25">
        <v>0</v>
      </c>
      <c r="D18" s="25">
        <v>0.13133333333333333</v>
      </c>
      <c r="E18" s="25">
        <v>8.6000000000000007E-2</v>
      </c>
      <c r="F18" s="25">
        <v>0.22900000000000001</v>
      </c>
      <c r="G18" s="26">
        <v>0.51</v>
      </c>
      <c r="H18" s="28">
        <f t="shared" si="3"/>
        <v>122.70742358078604</v>
      </c>
      <c r="I18" s="27">
        <f t="shared" si="4"/>
        <v>166.27906976744185</v>
      </c>
      <c r="J18" s="28">
        <f t="shared" si="5"/>
        <v>1.7260830324909751</v>
      </c>
      <c r="K18" s="27">
        <f t="shared" si="6"/>
        <v>1.6813509544787082</v>
      </c>
      <c r="L18" s="18"/>
    </row>
    <row r="19" spans="1:14">
      <c r="A19" s="16"/>
      <c r="B19" s="11" t="s">
        <v>27</v>
      </c>
      <c r="C19" s="25">
        <v>0</v>
      </c>
      <c r="D19" s="25">
        <v>0.16533333333333333</v>
      </c>
      <c r="E19" s="25">
        <v>0</v>
      </c>
      <c r="F19" s="25">
        <v>0</v>
      </c>
      <c r="G19" s="26">
        <v>0.40700000000000003</v>
      </c>
      <c r="H19" s="28" t="str">
        <f t="shared" si="3"/>
        <v/>
      </c>
      <c r="I19" s="27" t="str">
        <f t="shared" si="4"/>
        <v/>
      </c>
      <c r="J19" s="28">
        <f t="shared" si="5"/>
        <v>1.377481949458484</v>
      </c>
      <c r="K19" s="27" t="str">
        <f t="shared" si="6"/>
        <v/>
      </c>
      <c r="L19" s="18"/>
    </row>
    <row r="20" spans="1:14">
      <c r="A20" s="16"/>
      <c r="B20" s="11" t="s">
        <v>8</v>
      </c>
      <c r="C20" s="25">
        <v>0.3833333333333333</v>
      </c>
      <c r="D20" s="25">
        <v>8.533333333333333E-2</v>
      </c>
      <c r="E20" s="25">
        <v>0</v>
      </c>
      <c r="F20" s="25">
        <v>0.29833333333333334</v>
      </c>
      <c r="G20" s="26">
        <v>0.33433333333333337</v>
      </c>
      <c r="H20" s="28">
        <f t="shared" si="3"/>
        <v>12.067039106145261</v>
      </c>
      <c r="I20" s="27"/>
      <c r="J20" s="28">
        <f t="shared" si="5"/>
        <v>1.1315433212996393</v>
      </c>
      <c r="K20" s="27">
        <f t="shared" si="6"/>
        <v>2.1904062652961334</v>
      </c>
      <c r="L20" s="18"/>
    </row>
    <row r="21" spans="1:14">
      <c r="A21" s="16"/>
      <c r="B21" s="11" t="s">
        <v>21</v>
      </c>
      <c r="C21" s="25">
        <v>0</v>
      </c>
      <c r="D21" s="25">
        <v>0.14166666666666666</v>
      </c>
      <c r="E21" s="25">
        <v>0.32</v>
      </c>
      <c r="F21" s="25">
        <v>0</v>
      </c>
      <c r="G21" s="26">
        <v>0.30099999999999999</v>
      </c>
      <c r="H21" s="28" t="str">
        <f t="shared" si="3"/>
        <v/>
      </c>
      <c r="I21" s="27" t="str">
        <f t="shared" si="4"/>
        <v/>
      </c>
      <c r="J21" s="28">
        <f t="shared" si="5"/>
        <v>1.0187274368231047</v>
      </c>
      <c r="K21" s="27" t="str">
        <f t="shared" si="6"/>
        <v/>
      </c>
      <c r="L21" s="18"/>
    </row>
    <row r="22" spans="1:14">
      <c r="A22" s="16"/>
      <c r="B22" s="11" t="s">
        <v>6</v>
      </c>
      <c r="C22" s="25">
        <v>0</v>
      </c>
      <c r="D22" s="25">
        <v>0.18200000000000002</v>
      </c>
      <c r="E22" s="25">
        <v>0.68133333333333324</v>
      </c>
      <c r="F22" s="25">
        <v>0</v>
      </c>
      <c r="G22" s="26">
        <v>0.29499999999999998</v>
      </c>
      <c r="H22" s="28" t="str">
        <f t="shared" si="3"/>
        <v/>
      </c>
      <c r="I22" s="27" t="str">
        <f t="shared" si="4"/>
        <v/>
      </c>
      <c r="J22" s="28">
        <f t="shared" si="5"/>
        <v>0.99842057761732861</v>
      </c>
      <c r="K22" s="27" t="str">
        <f t="shared" si="6"/>
        <v/>
      </c>
      <c r="L22" s="18"/>
    </row>
    <row r="23" spans="1:14">
      <c r="A23" s="16"/>
      <c r="B23" s="11" t="s">
        <v>11</v>
      </c>
      <c r="C23" s="25">
        <v>0</v>
      </c>
      <c r="D23" s="25">
        <v>3.0666666666666665E-2</v>
      </c>
      <c r="E23" s="25">
        <v>4.8333333333333332E-2</v>
      </c>
      <c r="F23" s="25">
        <v>0</v>
      </c>
      <c r="G23" s="26">
        <v>0.159</v>
      </c>
      <c r="H23" s="28" t="str">
        <f t="shared" si="3"/>
        <v/>
      </c>
      <c r="I23" s="27" t="str">
        <f t="shared" si="4"/>
        <v/>
      </c>
      <c r="J23" s="28">
        <f t="shared" si="5"/>
        <v>0.53813176895306869</v>
      </c>
      <c r="K23" s="27" t="str">
        <f t="shared" si="6"/>
        <v/>
      </c>
      <c r="L23" s="18"/>
    </row>
    <row r="24" spans="1:14">
      <c r="A24" s="16"/>
      <c r="B24" s="11" t="s">
        <v>24</v>
      </c>
      <c r="C24" s="167">
        <v>9.6333333333333326E-2</v>
      </c>
      <c r="D24" s="167">
        <v>0</v>
      </c>
      <c r="E24" s="167">
        <v>0</v>
      </c>
      <c r="F24" s="167">
        <v>0</v>
      </c>
      <c r="G24" s="168">
        <v>0.15233333333333332</v>
      </c>
      <c r="H24" s="28" t="str">
        <f t="shared" si="3"/>
        <v/>
      </c>
      <c r="I24" s="27" t="str">
        <f t="shared" si="4"/>
        <v/>
      </c>
      <c r="J24" s="28">
        <f t="shared" si="5"/>
        <v>0.51556859205776173</v>
      </c>
      <c r="K24" s="27" t="str">
        <f t="shared" si="6"/>
        <v/>
      </c>
      <c r="L24" s="18"/>
    </row>
    <row r="25" spans="1:14">
      <c r="A25" s="16"/>
      <c r="B25" s="12" t="s">
        <v>5</v>
      </c>
      <c r="C25" s="29">
        <v>0</v>
      </c>
      <c r="D25" s="29">
        <v>0</v>
      </c>
      <c r="E25" s="29">
        <v>0.88733333333333331</v>
      </c>
      <c r="F25" s="29">
        <v>0.7360000000000001</v>
      </c>
      <c r="G25" s="109">
        <v>0</v>
      </c>
      <c r="H25" s="50" t="str">
        <f t="shared" si="3"/>
        <v/>
      </c>
      <c r="I25" s="36" t="str">
        <f t="shared" si="4"/>
        <v/>
      </c>
      <c r="J25" s="50" t="str">
        <f t="shared" si="5"/>
        <v/>
      </c>
      <c r="K25" s="36">
        <f t="shared" si="6"/>
        <v>5.4038179148311318</v>
      </c>
      <c r="L25" s="18"/>
    </row>
    <row r="26" spans="1:14">
      <c r="A26" s="16"/>
      <c r="B26" s="11" t="s">
        <v>23</v>
      </c>
      <c r="C26" s="25">
        <v>6.3333333333333339E-2</v>
      </c>
      <c r="D26" s="25">
        <v>7.166666666666667E-2</v>
      </c>
      <c r="E26" s="25">
        <v>8.1333333333333327E-2</v>
      </c>
      <c r="F26" s="25">
        <v>0</v>
      </c>
      <c r="G26" s="26">
        <v>0</v>
      </c>
      <c r="H26" s="28" t="str">
        <f t="shared" si="3"/>
        <v/>
      </c>
      <c r="I26" s="27" t="str">
        <f t="shared" si="4"/>
        <v/>
      </c>
      <c r="J26" s="28" t="str">
        <f t="shared" si="5"/>
        <v/>
      </c>
      <c r="K26" s="27" t="str">
        <f t="shared" si="6"/>
        <v/>
      </c>
      <c r="L26" s="18"/>
    </row>
    <row r="27" spans="1:14">
      <c r="A27" s="16"/>
      <c r="B27" s="11" t="s">
        <v>9</v>
      </c>
      <c r="C27" s="25">
        <v>4.4999999999999998E-2</v>
      </c>
      <c r="D27" s="25">
        <v>3.4333333333333334E-2</v>
      </c>
      <c r="E27" s="25">
        <v>0</v>
      </c>
      <c r="F27" s="25">
        <v>4.6333333333333337E-2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>
        <f t="shared" si="6"/>
        <v>0.34018600097895257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145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193.86833333333334</v>
      </c>
      <c r="D13" s="26">
        <v>216.52066666666664</v>
      </c>
      <c r="E13" s="26">
        <v>212.595</v>
      </c>
      <c r="F13" s="26">
        <v>257.10166666666669</v>
      </c>
      <c r="G13" s="26">
        <v>248.083</v>
      </c>
      <c r="H13" s="28">
        <f t="shared" ref="H13:H27" si="0">IF(OR(OR(G13=0,F13=0),G13=""),"",(G13/F13-1)*100)</f>
        <v>-3.50782116024142</v>
      </c>
      <c r="I13" s="27">
        <f>IF(OR(OR(G13=0,F13=0),F13=""),"",(F13/E13-1)*100)</f>
        <v>20.934954569329811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35.807333333333304</v>
      </c>
      <c r="D14" s="25">
        <f>D13-SUM(D15:D27)</f>
        <v>65.094666666666626</v>
      </c>
      <c r="E14" s="25">
        <f>E13-SUM(E15:E27)</f>
        <v>41.360333333333358</v>
      </c>
      <c r="F14" s="25">
        <f>F13-SUM(F15:F27)</f>
        <v>64.550666666666729</v>
      </c>
      <c r="G14" s="26">
        <f>G13-SUM(G15:G27)</f>
        <v>55.824666666666673</v>
      </c>
      <c r="H14" s="28">
        <f t="shared" si="0"/>
        <v>-13.518063330097362</v>
      </c>
      <c r="I14" s="27">
        <f>IF(OR(OR(G14=0,F14=0),F14=""),"",(F14/E14-1)*100)</f>
        <v>56.069019430855718</v>
      </c>
      <c r="J14" s="28">
        <f t="shared" si="1"/>
        <v>22.502415186315336</v>
      </c>
      <c r="K14" s="27">
        <f t="shared" si="2"/>
        <v>25.107058815902938</v>
      </c>
      <c r="L14" s="18"/>
    </row>
    <row r="15" spans="1:15">
      <c r="A15" s="16"/>
      <c r="B15" s="12" t="s">
        <v>5</v>
      </c>
      <c r="C15" s="29">
        <v>54.137333333333338</v>
      </c>
      <c r="D15" s="29">
        <v>55.689666666666675</v>
      </c>
      <c r="E15" s="29">
        <v>56.684000000000005</v>
      </c>
      <c r="F15" s="29">
        <v>63.853999999999992</v>
      </c>
      <c r="G15" s="109">
        <v>59.44466666666667</v>
      </c>
      <c r="H15" s="50">
        <f t="shared" si="0"/>
        <v>-6.9053361313830326</v>
      </c>
      <c r="I15" s="36">
        <f t="shared" ref="I15:I27" si="3">IF(OR(OR(G15=0,F15=0),F15=""),"",(F15/E15-1)*100)</f>
        <v>12.649072048549836</v>
      </c>
      <c r="J15" s="50">
        <f t="shared" si="1"/>
        <v>23.961604248040643</v>
      </c>
      <c r="K15" s="36">
        <f t="shared" si="2"/>
        <v>24.836089484704491</v>
      </c>
      <c r="L15" s="18"/>
      <c r="N15" s="23" t="s">
        <v>5</v>
      </c>
      <c r="O15" s="34">
        <f>J15</f>
        <v>23.961604248040643</v>
      </c>
    </row>
    <row r="16" spans="1:15">
      <c r="A16" s="16"/>
      <c r="B16" s="11" t="s">
        <v>25</v>
      </c>
      <c r="C16" s="55">
        <v>33.207666666666661</v>
      </c>
      <c r="D16" s="55">
        <v>35.564</v>
      </c>
      <c r="E16" s="55">
        <v>47.103666666666669</v>
      </c>
      <c r="F16" s="55">
        <v>54.332999999999998</v>
      </c>
      <c r="G16" s="56">
        <v>47.526333333333334</v>
      </c>
      <c r="H16" s="28">
        <f t="shared" si="0"/>
        <v>-12.527684218921586</v>
      </c>
      <c r="I16" s="27">
        <f t="shared" si="3"/>
        <v>15.347708246350233</v>
      </c>
      <c r="J16" s="28">
        <f t="shared" si="1"/>
        <v>19.157432525942259</v>
      </c>
      <c r="K16" s="27">
        <f t="shared" si="2"/>
        <v>21.132885175125271</v>
      </c>
      <c r="L16" s="18"/>
      <c r="N16" s="23" t="s">
        <v>40</v>
      </c>
      <c r="O16" s="34">
        <f>100-O15</f>
        <v>76.038395751959357</v>
      </c>
    </row>
    <row r="17" spans="1:14">
      <c r="A17" s="16"/>
      <c r="B17" s="11" t="s">
        <v>26</v>
      </c>
      <c r="C17" s="25">
        <v>21.958666666666669</v>
      </c>
      <c r="D17" s="25">
        <v>19.149000000000001</v>
      </c>
      <c r="E17" s="25">
        <v>21.844333333333335</v>
      </c>
      <c r="F17" s="25">
        <v>21.826333333333334</v>
      </c>
      <c r="G17" s="26">
        <v>26.861000000000001</v>
      </c>
      <c r="H17" s="28">
        <f t="shared" si="0"/>
        <v>23.066937491409469</v>
      </c>
      <c r="I17" s="27">
        <f t="shared" si="3"/>
        <v>-8.240123296660018E-2</v>
      </c>
      <c r="J17" s="28">
        <f t="shared" si="1"/>
        <v>10.827424692542415</v>
      </c>
      <c r="K17" s="27">
        <f t="shared" si="2"/>
        <v>8.4893783911682146</v>
      </c>
      <c r="L17" s="18"/>
    </row>
    <row r="18" spans="1:14">
      <c r="A18" s="16"/>
      <c r="B18" s="11" t="s">
        <v>21</v>
      </c>
      <c r="C18" s="25">
        <v>7.4206666666666665</v>
      </c>
      <c r="D18" s="25">
        <v>6.594333333333334</v>
      </c>
      <c r="E18" s="25">
        <v>7.2130000000000001</v>
      </c>
      <c r="F18" s="25">
        <v>8.3466666666666658</v>
      </c>
      <c r="G18" s="26">
        <v>12.237666666666668</v>
      </c>
      <c r="H18" s="28">
        <f t="shared" si="0"/>
        <v>46.617412140575112</v>
      </c>
      <c r="I18" s="27">
        <f t="shared" si="3"/>
        <v>15.716992467304379</v>
      </c>
      <c r="J18" s="28">
        <f t="shared" si="1"/>
        <v>4.9328920831603407</v>
      </c>
      <c r="K18" s="27">
        <f t="shared" si="2"/>
        <v>3.2464459584729775</v>
      </c>
      <c r="L18" s="18"/>
    </row>
    <row r="19" spans="1:14">
      <c r="A19" s="16"/>
      <c r="B19" s="11" t="s">
        <v>27</v>
      </c>
      <c r="C19" s="25">
        <v>12.566000000000003</v>
      </c>
      <c r="D19" s="25">
        <v>8.0216666666666665</v>
      </c>
      <c r="E19" s="25">
        <v>9.9876666666666676</v>
      </c>
      <c r="F19" s="25">
        <v>9.0643333333333338</v>
      </c>
      <c r="G19" s="26">
        <v>11.843333333333334</v>
      </c>
      <c r="H19" s="28">
        <f t="shared" si="0"/>
        <v>30.658625381532012</v>
      </c>
      <c r="I19" s="27">
        <f t="shared" si="3"/>
        <v>-9.2447351733805032</v>
      </c>
      <c r="J19" s="28">
        <f t="shared" si="1"/>
        <v>4.7739399045212023</v>
      </c>
      <c r="K19" s="27">
        <f t="shared" si="2"/>
        <v>3.5255832647266643</v>
      </c>
      <c r="L19" s="18"/>
    </row>
    <row r="20" spans="1:14">
      <c r="A20" s="16"/>
      <c r="B20" s="11" t="s">
        <v>22</v>
      </c>
      <c r="C20" s="25">
        <v>6.6006666666666662</v>
      </c>
      <c r="D20" s="25">
        <v>6.9043333333333337</v>
      </c>
      <c r="E20" s="25">
        <v>4.8369999999999997</v>
      </c>
      <c r="F20" s="25">
        <v>8.570666666666666</v>
      </c>
      <c r="G20" s="26">
        <v>8.2119999999999997</v>
      </c>
      <c r="H20" s="28">
        <f t="shared" si="0"/>
        <v>-4.1848164281269362</v>
      </c>
      <c r="I20" s="27">
        <f t="shared" si="3"/>
        <v>77.189718144855618</v>
      </c>
      <c r="J20" s="28">
        <f t="shared" si="1"/>
        <v>3.3101824792508956</v>
      </c>
      <c r="K20" s="27">
        <f t="shared" si="2"/>
        <v>3.3335710257291207</v>
      </c>
      <c r="L20" s="18"/>
    </row>
    <row r="21" spans="1:14">
      <c r="A21" s="16"/>
      <c r="B21" s="11" t="s">
        <v>24</v>
      </c>
      <c r="C21" s="25">
        <v>5.2793333333333337</v>
      </c>
      <c r="D21" s="25">
        <v>4.2770000000000001</v>
      </c>
      <c r="E21" s="25">
        <v>5.2890000000000006</v>
      </c>
      <c r="F21" s="25">
        <v>9.6563333333333325</v>
      </c>
      <c r="G21" s="26">
        <v>7.468</v>
      </c>
      <c r="H21" s="28">
        <f t="shared" si="0"/>
        <v>-22.662156097897746</v>
      </c>
      <c r="I21" s="27">
        <f t="shared" si="3"/>
        <v>82.573895506396894</v>
      </c>
      <c r="J21" s="28">
        <f t="shared" si="1"/>
        <v>3.0102828488852524</v>
      </c>
      <c r="K21" s="27">
        <f t="shared" si="2"/>
        <v>3.7558423710464721</v>
      </c>
      <c r="L21" s="18"/>
    </row>
    <row r="22" spans="1:14">
      <c r="A22" s="16"/>
      <c r="B22" s="11" t="s">
        <v>8</v>
      </c>
      <c r="C22" s="25">
        <v>4.7383333333333333</v>
      </c>
      <c r="D22" s="25">
        <v>4.2636666666666665</v>
      </c>
      <c r="E22" s="25">
        <v>7.2090000000000005</v>
      </c>
      <c r="F22" s="25">
        <v>4.8396666666666661</v>
      </c>
      <c r="G22" s="26">
        <v>6.1816666666666675</v>
      </c>
      <c r="H22" s="28">
        <f t="shared" si="0"/>
        <v>27.729182450582023</v>
      </c>
      <c r="I22" s="27">
        <f t="shared" si="3"/>
        <v>-32.866324501780198</v>
      </c>
      <c r="J22" s="28">
        <f t="shared" si="1"/>
        <v>2.4917735865281649</v>
      </c>
      <c r="K22" s="27">
        <f t="shared" si="2"/>
        <v>1.8823941242439757</v>
      </c>
      <c r="L22" s="18"/>
    </row>
    <row r="23" spans="1:14">
      <c r="A23" s="16"/>
      <c r="B23" s="11" t="s">
        <v>6</v>
      </c>
      <c r="C23" s="25">
        <v>4.1749999999999998</v>
      </c>
      <c r="D23" s="25">
        <v>4.0553333333333335</v>
      </c>
      <c r="E23" s="25">
        <v>2.8723333333333336</v>
      </c>
      <c r="F23" s="25">
        <v>3.1620000000000004</v>
      </c>
      <c r="G23" s="26">
        <v>4.0549999999999997</v>
      </c>
      <c r="H23" s="28">
        <f t="shared" si="0"/>
        <v>28.241619228336479</v>
      </c>
      <c r="I23" s="27">
        <f t="shared" si="3"/>
        <v>10.084716258558668</v>
      </c>
      <c r="J23" s="28">
        <f t="shared" si="1"/>
        <v>1.6345336036729643</v>
      </c>
      <c r="K23" s="27">
        <f t="shared" si="2"/>
        <v>1.2298636726068157</v>
      </c>
      <c r="L23" s="18"/>
    </row>
    <row r="24" spans="1:14">
      <c r="A24" s="16"/>
      <c r="B24" s="11" t="s">
        <v>23</v>
      </c>
      <c r="C24" s="25">
        <v>3.6283333333333334</v>
      </c>
      <c r="D24" s="25">
        <v>2.6296666666666666</v>
      </c>
      <c r="E24" s="25">
        <v>3.8533333333333335</v>
      </c>
      <c r="F24" s="25">
        <v>3.5920000000000001</v>
      </c>
      <c r="G24" s="26">
        <v>3.3176666666666663</v>
      </c>
      <c r="H24" s="28">
        <f t="shared" si="0"/>
        <v>-7.6373422420193187</v>
      </c>
      <c r="I24" s="27">
        <f t="shared" si="3"/>
        <v>-6.7820069204152293</v>
      </c>
      <c r="J24" s="28">
        <f t="shared" si="1"/>
        <v>1.3373212459808477</v>
      </c>
      <c r="K24" s="27">
        <f t="shared" si="2"/>
        <v>1.397112685643163</v>
      </c>
      <c r="L24" s="18"/>
    </row>
    <row r="25" spans="1:14">
      <c r="A25" s="16"/>
      <c r="B25" s="11" t="s">
        <v>11</v>
      </c>
      <c r="C25" s="25">
        <v>2.0663333333333331</v>
      </c>
      <c r="D25" s="25">
        <v>2.4686666666666666</v>
      </c>
      <c r="E25" s="25">
        <v>2.2296666666666667</v>
      </c>
      <c r="F25" s="25">
        <v>2.6203333333333334</v>
      </c>
      <c r="G25" s="26">
        <v>2.033666666666667</v>
      </c>
      <c r="H25" s="28">
        <f t="shared" si="0"/>
        <v>-22.389009031929774</v>
      </c>
      <c r="I25" s="27">
        <f t="shared" si="3"/>
        <v>17.521303632830019</v>
      </c>
      <c r="J25" s="28">
        <f t="shared" si="1"/>
        <v>0.81975252905949503</v>
      </c>
      <c r="K25" s="27">
        <f t="shared" si="2"/>
        <v>1.019181776340099</v>
      </c>
      <c r="L25" s="18"/>
    </row>
    <row r="26" spans="1:14">
      <c r="A26" s="16"/>
      <c r="B26" s="11" t="s">
        <v>9</v>
      </c>
      <c r="C26" s="25">
        <v>1.1713333333333333</v>
      </c>
      <c r="D26" s="25">
        <v>0.93</v>
      </c>
      <c r="E26" s="25">
        <v>0.7406666666666667</v>
      </c>
      <c r="F26" s="25">
        <v>1.4713333333333332</v>
      </c>
      <c r="G26" s="26">
        <v>1.679</v>
      </c>
      <c r="H26" s="28">
        <f t="shared" si="0"/>
        <v>14.114182147711851</v>
      </c>
      <c r="I26" s="27">
        <f t="shared" si="3"/>
        <v>98.649864986498613</v>
      </c>
      <c r="J26" s="28">
        <f t="shared" si="1"/>
        <v>0.67678962282784394</v>
      </c>
      <c r="K26" s="27">
        <f t="shared" si="2"/>
        <v>0.572276855459254</v>
      </c>
      <c r="L26" s="18"/>
    </row>
    <row r="27" spans="1:14">
      <c r="A27" s="16"/>
      <c r="B27" s="11" t="s">
        <v>20</v>
      </c>
      <c r="C27" s="25">
        <v>1.1113333333333333</v>
      </c>
      <c r="D27" s="25">
        <v>0.87866666666666671</v>
      </c>
      <c r="E27" s="25">
        <v>1.3709999999999998</v>
      </c>
      <c r="F27" s="25">
        <v>1.2143333333333333</v>
      </c>
      <c r="G27" s="26">
        <v>1.3983333333333334</v>
      </c>
      <c r="H27" s="28">
        <f t="shared" si="0"/>
        <v>15.152346966785624</v>
      </c>
      <c r="I27" s="27">
        <f t="shared" si="3"/>
        <v>-11.427182105519073</v>
      </c>
      <c r="J27" s="28">
        <f t="shared" si="1"/>
        <v>0.56365544327234574</v>
      </c>
      <c r="K27" s="27">
        <f t="shared" si="2"/>
        <v>0.47231639883055337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144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8.3486666666666665</v>
      </c>
      <c r="D13" s="26">
        <v>10.815333333333333</v>
      </c>
      <c r="E13" s="26">
        <v>11.494333333333335</v>
      </c>
      <c r="F13" s="26">
        <v>6.198666666666667</v>
      </c>
      <c r="G13" s="26">
        <v>9.1926666666666677</v>
      </c>
      <c r="H13" s="28">
        <f t="shared" ref="H13:H17" si="0">IF(OR(OR(G13=0,F13=0),G13=""),"",(G13/F13-1)*100)</f>
        <v>48.300709830071</v>
      </c>
      <c r="I13" s="27">
        <f>IF(OR(OR(G13=0,F13=0),F13=""),"",(F13/E13-1)*100)</f>
        <v>-46.071977496157537</v>
      </c>
      <c r="J13" s="28">
        <f t="shared" ref="J13:J17" si="1">IF(G13=0,"",G13/$G$13*100)</f>
        <v>100</v>
      </c>
      <c r="K13" s="27">
        <f t="shared" ref="K13:K1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4.4413333333333327</v>
      </c>
      <c r="D14" s="25">
        <f>D13-SUM(D15:D27)</f>
        <v>5.1306666666666656</v>
      </c>
      <c r="E14" s="25">
        <f>E13-SUM(E15:E27)</f>
        <v>8.3390000000000022</v>
      </c>
      <c r="F14" s="25">
        <f>F13-SUM(F15:F27)</f>
        <v>2.8910000000000005</v>
      </c>
      <c r="G14" s="26">
        <f>G13-SUM(G15:G27)</f>
        <v>4.4846666666666684</v>
      </c>
      <c r="H14" s="28">
        <f t="shared" si="0"/>
        <v>55.125100887812792</v>
      </c>
      <c r="I14" s="27">
        <f>IF(OR(OR(G14=0,F14=0),F14=""),"",(F14/E14-1)*100)</f>
        <v>-65.331574529320051</v>
      </c>
      <c r="J14" s="28">
        <f t="shared" si="1"/>
        <v>48.78526361592575</v>
      </c>
      <c r="K14" s="27">
        <f t="shared" si="2"/>
        <v>46.639062163906218</v>
      </c>
      <c r="L14" s="18"/>
    </row>
    <row r="15" spans="1:15">
      <c r="A15" s="16"/>
      <c r="B15" s="11" t="s">
        <v>27</v>
      </c>
      <c r="C15" s="25">
        <v>0.79899999999999993</v>
      </c>
      <c r="D15" s="25">
        <v>0.16200000000000001</v>
      </c>
      <c r="E15" s="25">
        <v>0.90533333333333343</v>
      </c>
      <c r="F15" s="25">
        <v>0.39333333333333337</v>
      </c>
      <c r="G15" s="26">
        <v>1.2926666666666666</v>
      </c>
      <c r="H15" s="28">
        <f t="shared" si="0"/>
        <v>228.64406779661013</v>
      </c>
      <c r="I15" s="27">
        <f>IF(OR(OR(G15=0,F15=0),F15=""),"",(F15/E15-1)*100)</f>
        <v>-56.553755522827686</v>
      </c>
      <c r="J15" s="28">
        <f t="shared" si="1"/>
        <v>14.061933425193992</v>
      </c>
      <c r="K15" s="27">
        <f t="shared" si="2"/>
        <v>6.3454506345450632</v>
      </c>
      <c r="L15" s="18"/>
      <c r="N15" s="23" t="s">
        <v>5</v>
      </c>
      <c r="O15" s="34">
        <f>J16</f>
        <v>9.583726158532162</v>
      </c>
    </row>
    <row r="16" spans="1:15">
      <c r="A16" s="16"/>
      <c r="B16" s="12" t="s">
        <v>5</v>
      </c>
      <c r="C16" s="29">
        <v>0</v>
      </c>
      <c r="D16" s="29">
        <v>3.7693333333333334</v>
      </c>
      <c r="E16" s="29">
        <v>0</v>
      </c>
      <c r="F16" s="29">
        <v>0.63766666666666671</v>
      </c>
      <c r="G16" s="109">
        <v>0.88099999999999989</v>
      </c>
      <c r="H16" s="50">
        <f t="shared" si="0"/>
        <v>38.159958180867726</v>
      </c>
      <c r="I16" s="36"/>
      <c r="J16" s="50">
        <f t="shared" si="1"/>
        <v>9.583726158532162</v>
      </c>
      <c r="K16" s="36">
        <f t="shared" si="2"/>
        <v>10.287158528715853</v>
      </c>
      <c r="L16" s="18"/>
      <c r="N16" s="23" t="s">
        <v>40</v>
      </c>
      <c r="O16" s="34">
        <f>100-O15</f>
        <v>90.416273841467842</v>
      </c>
    </row>
    <row r="17" spans="1:14">
      <c r="A17" s="16"/>
      <c r="B17" s="11" t="s">
        <v>24</v>
      </c>
      <c r="C17" s="25">
        <v>0.27233333333333332</v>
      </c>
      <c r="D17" s="25">
        <v>0.29766666666666669</v>
      </c>
      <c r="E17" s="25">
        <v>0.17866666666666667</v>
      </c>
      <c r="F17" s="25">
        <v>0.19066666666666665</v>
      </c>
      <c r="G17" s="26">
        <v>0.46</v>
      </c>
      <c r="H17" s="28">
        <f t="shared" si="0"/>
        <v>141.25874125874128</v>
      </c>
      <c r="I17" s="27">
        <f t="shared" ref="I17" si="3">IF(OR(OR(G17=0,F17=0),F17=""),"",(F17/E17-1)*100)</f>
        <v>6.7164179104477473</v>
      </c>
      <c r="J17" s="28">
        <f t="shared" si="1"/>
        <v>5.0039886866342735</v>
      </c>
      <c r="K17" s="27">
        <f t="shared" si="2"/>
        <v>3.0759303075930302</v>
      </c>
      <c r="L17" s="18"/>
    </row>
    <row r="18" spans="1:14">
      <c r="A18" s="16"/>
      <c r="B18" s="11" t="s">
        <v>21</v>
      </c>
      <c r="C18" s="25">
        <v>0.31833333333333336</v>
      </c>
      <c r="D18" s="25">
        <v>0.24266666666666667</v>
      </c>
      <c r="E18" s="25">
        <v>0.13933333333333334</v>
      </c>
      <c r="F18" s="25">
        <v>0</v>
      </c>
      <c r="G18" s="26">
        <v>0.34666666666666668</v>
      </c>
      <c r="H18" s="28" t="str">
        <f t="shared" ref="H18:H27" si="4">IF(OR(OR(G18=0,F18=0),G18=""),"",(G18/F18-1)*100)</f>
        <v/>
      </c>
      <c r="I18" s="27" t="str">
        <f t="shared" ref="I18:I27" si="5">IF(OR(OR(G18=0,F18=0),F18=""),"",(F18/E18-1)*100)</f>
        <v/>
      </c>
      <c r="J18" s="28">
        <f t="shared" ref="J18:J27" si="6">IF(G18=0,"",G18/$G$13*100)</f>
        <v>3.7711219087678582</v>
      </c>
      <c r="K18" s="27" t="str">
        <f t="shared" ref="K18:K27" si="7">IF(F18=0,"",F18/$F$13*100)</f>
        <v/>
      </c>
      <c r="L18" s="18"/>
    </row>
    <row r="19" spans="1:14">
      <c r="A19" s="16"/>
      <c r="B19" s="11" t="s">
        <v>11</v>
      </c>
      <c r="C19" s="25">
        <v>8.0666666666666664E-2</v>
      </c>
      <c r="D19" s="25">
        <v>0.125</v>
      </c>
      <c r="E19" s="25">
        <v>3.5666666666666666E-2</v>
      </c>
      <c r="F19" s="25">
        <v>0.29799999999999999</v>
      </c>
      <c r="G19" s="26">
        <v>0.26866666666666666</v>
      </c>
      <c r="H19" s="28">
        <f t="shared" si="4"/>
        <v>-9.8434004474272854</v>
      </c>
      <c r="I19" s="27">
        <f t="shared" si="5"/>
        <v>735.51401869158872</v>
      </c>
      <c r="J19" s="28">
        <f t="shared" si="6"/>
        <v>2.9226194792950899</v>
      </c>
      <c r="K19" s="27">
        <f t="shared" si="7"/>
        <v>4.8074854807485474</v>
      </c>
      <c r="L19" s="18"/>
    </row>
    <row r="20" spans="1:14">
      <c r="A20" s="16"/>
      <c r="B20" s="11" t="s">
        <v>8</v>
      </c>
      <c r="C20" s="25">
        <v>0.47</v>
      </c>
      <c r="D20" s="25">
        <v>0.24199999999999999</v>
      </c>
      <c r="E20" s="25">
        <v>0.59299999999999997</v>
      </c>
      <c r="F20" s="25">
        <v>0.13633333333333333</v>
      </c>
      <c r="G20" s="26">
        <v>0.25866666666666666</v>
      </c>
      <c r="H20" s="28">
        <f t="shared" si="4"/>
        <v>89.731051344743264</v>
      </c>
      <c r="I20" s="27">
        <f t="shared" si="5"/>
        <v>-77.009555930297921</v>
      </c>
      <c r="J20" s="28">
        <f t="shared" si="6"/>
        <v>2.8138371165421709</v>
      </c>
      <c r="K20" s="27">
        <f t="shared" si="7"/>
        <v>2.1993977199397721</v>
      </c>
      <c r="L20" s="18"/>
    </row>
    <row r="21" spans="1:14">
      <c r="A21" s="16"/>
      <c r="B21" s="11" t="s">
        <v>6</v>
      </c>
      <c r="C21" s="25">
        <v>0.44600000000000001</v>
      </c>
      <c r="D21" s="25">
        <v>0.16600000000000001</v>
      </c>
      <c r="E21" s="25">
        <v>0.17866666666666667</v>
      </c>
      <c r="F21" s="25">
        <v>9.1333333333333336E-2</v>
      </c>
      <c r="G21" s="26">
        <v>0.23766666666666669</v>
      </c>
      <c r="H21" s="28">
        <f t="shared" si="4"/>
        <v>160.21897810218979</v>
      </c>
      <c r="I21" s="27">
        <f t="shared" si="5"/>
        <v>-48.880597014925378</v>
      </c>
      <c r="J21" s="28">
        <f t="shared" si="6"/>
        <v>2.5853941547610413</v>
      </c>
      <c r="K21" s="27">
        <f t="shared" si="7"/>
        <v>1.4734351473435148</v>
      </c>
      <c r="L21" s="18"/>
    </row>
    <row r="22" spans="1:14">
      <c r="A22" s="16"/>
      <c r="B22" s="11" t="s">
        <v>22</v>
      </c>
      <c r="C22" s="25">
        <v>0.51266666666666671</v>
      </c>
      <c r="D22" s="25">
        <v>0</v>
      </c>
      <c r="E22" s="25">
        <v>0</v>
      </c>
      <c r="F22" s="25">
        <v>0.42199999999999999</v>
      </c>
      <c r="G22" s="26">
        <v>0.22133333333333335</v>
      </c>
      <c r="H22" s="28">
        <f t="shared" si="4"/>
        <v>-47.551342812006311</v>
      </c>
      <c r="I22" s="27"/>
      <c r="J22" s="28">
        <f t="shared" si="6"/>
        <v>2.4077162955979401</v>
      </c>
      <c r="K22" s="27">
        <f t="shared" si="7"/>
        <v>6.8079156807915684</v>
      </c>
      <c r="L22" s="18"/>
    </row>
    <row r="23" spans="1:14">
      <c r="A23" s="16"/>
      <c r="B23" s="11" t="s">
        <v>26</v>
      </c>
      <c r="C23" s="25">
        <v>0.35200000000000004</v>
      </c>
      <c r="D23" s="25">
        <v>0</v>
      </c>
      <c r="E23" s="25">
        <v>0</v>
      </c>
      <c r="F23" s="25">
        <v>0.29966666666666669</v>
      </c>
      <c r="G23" s="26">
        <v>0.22133333333333335</v>
      </c>
      <c r="H23" s="28">
        <f t="shared" si="4"/>
        <v>-26.140155728587324</v>
      </c>
      <c r="I23" s="27"/>
      <c r="J23" s="28">
        <f t="shared" si="6"/>
        <v>2.4077162955979401</v>
      </c>
      <c r="K23" s="27">
        <f t="shared" si="7"/>
        <v>4.8343729834372979</v>
      </c>
      <c r="L23" s="18"/>
    </row>
    <row r="24" spans="1:14">
      <c r="A24" s="16"/>
      <c r="B24" s="11" t="s">
        <v>23</v>
      </c>
      <c r="C24" s="25">
        <v>9.5666666666666664E-2</v>
      </c>
      <c r="D24" s="25">
        <v>0.12</v>
      </c>
      <c r="E24" s="25">
        <v>0.252</v>
      </c>
      <c r="F24" s="25">
        <v>0.27766666666666667</v>
      </c>
      <c r="G24" s="26">
        <v>0.21733333333333335</v>
      </c>
      <c r="H24" s="28">
        <f t="shared" si="4"/>
        <v>-21.728691476590633</v>
      </c>
      <c r="I24" s="27">
        <f t="shared" si="5"/>
        <v>10.185185185185187</v>
      </c>
      <c r="J24" s="28">
        <f t="shared" si="6"/>
        <v>2.3642033504967728</v>
      </c>
      <c r="K24" s="27">
        <f t="shared" si="7"/>
        <v>4.4794579479457948</v>
      </c>
      <c r="L24" s="18"/>
    </row>
    <row r="25" spans="1:14">
      <c r="A25" s="16"/>
      <c r="B25" s="11" t="s">
        <v>25</v>
      </c>
      <c r="C25" s="25">
        <v>0.37366666666666665</v>
      </c>
      <c r="D25" s="25">
        <v>0.23199999999999998</v>
      </c>
      <c r="E25" s="25">
        <v>0.59866666666666657</v>
      </c>
      <c r="F25" s="25">
        <v>0.39133333333333331</v>
      </c>
      <c r="G25" s="26">
        <v>0.19133333333333333</v>
      </c>
      <c r="H25" s="28">
        <f t="shared" si="4"/>
        <v>-51.107325383304939</v>
      </c>
      <c r="I25" s="27">
        <f t="shared" si="5"/>
        <v>-34.632516703786187</v>
      </c>
      <c r="J25" s="28">
        <f t="shared" si="6"/>
        <v>2.0813692073391832</v>
      </c>
      <c r="K25" s="27">
        <f t="shared" si="7"/>
        <v>6.3131856313185626</v>
      </c>
      <c r="L25" s="18"/>
    </row>
    <row r="26" spans="1:14" s="23" customFormat="1">
      <c r="A26" s="16"/>
      <c r="B26" s="11" t="s">
        <v>20</v>
      </c>
      <c r="C26" s="25">
        <v>9.799999999999999E-2</v>
      </c>
      <c r="D26" s="25">
        <v>0.23466666666666666</v>
      </c>
      <c r="E26" s="25">
        <v>0.10033333333333333</v>
      </c>
      <c r="F26" s="25">
        <v>6.5000000000000002E-2</v>
      </c>
      <c r="G26" s="26">
        <v>0.06</v>
      </c>
      <c r="H26" s="28">
        <f t="shared" si="4"/>
        <v>-7.6923076923076987</v>
      </c>
      <c r="I26" s="27">
        <f t="shared" si="5"/>
        <v>-35.215946843853821</v>
      </c>
      <c r="J26" s="28">
        <f t="shared" si="6"/>
        <v>0.65269417651751394</v>
      </c>
      <c r="K26" s="27">
        <f t="shared" si="7"/>
        <v>1.0486126048612605</v>
      </c>
      <c r="L26" s="18"/>
      <c r="M26" s="9"/>
    </row>
    <row r="27" spans="1:14" s="23" customFormat="1">
      <c r="A27" s="16"/>
      <c r="B27" s="11" t="s">
        <v>9</v>
      </c>
      <c r="C27" s="25">
        <v>8.900000000000001E-2</v>
      </c>
      <c r="D27" s="25">
        <v>9.3333333333333338E-2</v>
      </c>
      <c r="E27" s="25">
        <v>0.17366666666666666</v>
      </c>
      <c r="F27" s="25">
        <v>0.10466666666666667</v>
      </c>
      <c r="G27" s="26">
        <v>5.1333333333333335E-2</v>
      </c>
      <c r="H27" s="28">
        <f t="shared" si="4"/>
        <v>-50.955414012738856</v>
      </c>
      <c r="I27" s="27">
        <f t="shared" si="5"/>
        <v>-39.731285988483677</v>
      </c>
      <c r="J27" s="28">
        <f t="shared" si="6"/>
        <v>0.55841612879831748</v>
      </c>
      <c r="K27" s="27">
        <f t="shared" si="7"/>
        <v>1.6885351688535171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143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163.32633333333334</v>
      </c>
      <c r="D13" s="26">
        <v>156.34366666666668</v>
      </c>
      <c r="E13" s="26">
        <v>163.78666666666666</v>
      </c>
      <c r="F13" s="26">
        <v>215.51933333333332</v>
      </c>
      <c r="G13" s="26">
        <v>218.51133333333334</v>
      </c>
      <c r="H13" s="28">
        <f t="shared" ref="H13:H27" si="0">IF(OR(OR(G13=0,F13=0),G13=""),"",(G13/F13-1)*100)</f>
        <v>1.3882745244819583</v>
      </c>
      <c r="I13" s="27">
        <f>IF(OR(OR(G13=0,F13=0),F13=""),"",(F13/E13-1)*100)</f>
        <v>31.585395636600456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70.495000000000005</v>
      </c>
      <c r="D14" s="25">
        <f>D13-SUM(D15:D27)</f>
        <v>66.00233333333334</v>
      </c>
      <c r="E14" s="25">
        <f>E13-SUM(E15:E27)</f>
        <v>80.084666666666649</v>
      </c>
      <c r="F14" s="25">
        <f>F13-SUM(F15:F27)</f>
        <v>93.069666666666663</v>
      </c>
      <c r="G14" s="26">
        <f>G13-SUM(G15:G27)</f>
        <v>99.486666666666679</v>
      </c>
      <c r="H14" s="28">
        <f t="shared" si="0"/>
        <v>6.8948350518787116</v>
      </c>
      <c r="I14" s="27">
        <f>IF(OR(OR(G14=0,F14=0),F14=""),"",(F14/E14-1)*100)</f>
        <v>16.21409008799024</v>
      </c>
      <c r="J14" s="28">
        <f t="shared" si="1"/>
        <v>45.529293675080169</v>
      </c>
      <c r="K14" s="27">
        <f t="shared" si="2"/>
        <v>43.183906161550858</v>
      </c>
      <c r="L14" s="18"/>
    </row>
    <row r="15" spans="1:15">
      <c r="A15" s="16"/>
      <c r="B15" s="12" t="s">
        <v>5</v>
      </c>
      <c r="C15" s="29">
        <v>31.39</v>
      </c>
      <c r="D15" s="29">
        <v>27.409333333333333</v>
      </c>
      <c r="E15" s="29">
        <v>15.539666666666667</v>
      </c>
      <c r="F15" s="29">
        <v>33.070666666666668</v>
      </c>
      <c r="G15" s="109">
        <v>29.923333333333336</v>
      </c>
      <c r="H15" s="50">
        <f t="shared" si="0"/>
        <v>-9.5169939120267717</v>
      </c>
      <c r="I15" s="36">
        <f t="shared" ref="I15:I27" si="3">IF(OR(OR(G15=0,F15=0),F15=""),"",(F15/E15-1)*100)</f>
        <v>112.81451768592206</v>
      </c>
      <c r="J15" s="50">
        <f t="shared" si="1"/>
        <v>13.694179096736402</v>
      </c>
      <c r="K15" s="36">
        <f t="shared" si="2"/>
        <v>15.34464038802397</v>
      </c>
      <c r="L15" s="18"/>
      <c r="N15" s="23" t="s">
        <v>5</v>
      </c>
      <c r="O15" s="34">
        <f>J15</f>
        <v>13.694179096736402</v>
      </c>
    </row>
    <row r="16" spans="1:15">
      <c r="A16" s="16"/>
      <c r="B16" s="11" t="s">
        <v>25</v>
      </c>
      <c r="C16" s="55">
        <v>19.597333333333335</v>
      </c>
      <c r="D16" s="55">
        <v>20.328333333333337</v>
      </c>
      <c r="E16" s="55">
        <v>22.152666666666665</v>
      </c>
      <c r="F16" s="55">
        <v>27.286333333333332</v>
      </c>
      <c r="G16" s="56">
        <v>24.157666666666671</v>
      </c>
      <c r="H16" s="28">
        <f t="shared" si="0"/>
        <v>-11.466057489097082</v>
      </c>
      <c r="I16" s="27">
        <f t="shared" si="3"/>
        <v>23.174034728700832</v>
      </c>
      <c r="J16" s="28">
        <f t="shared" si="1"/>
        <v>11.055566911861172</v>
      </c>
      <c r="K16" s="27">
        <f t="shared" si="2"/>
        <v>12.660735773124761</v>
      </c>
      <c r="L16" s="18"/>
      <c r="N16" s="23" t="s">
        <v>40</v>
      </c>
      <c r="O16" s="34">
        <f>100-O15</f>
        <v>86.305820903263594</v>
      </c>
    </row>
    <row r="17" spans="1:14">
      <c r="A17" s="16"/>
      <c r="B17" s="11" t="s">
        <v>26</v>
      </c>
      <c r="C17" s="25">
        <v>11.033333333333333</v>
      </c>
      <c r="D17" s="25">
        <v>10.506</v>
      </c>
      <c r="E17" s="25">
        <v>17.712333333333333</v>
      </c>
      <c r="F17" s="25">
        <v>20.407333333333334</v>
      </c>
      <c r="G17" s="26">
        <v>21.888666666666666</v>
      </c>
      <c r="H17" s="28">
        <f t="shared" si="0"/>
        <v>7.2588285256933727</v>
      </c>
      <c r="I17" s="27">
        <f t="shared" si="3"/>
        <v>15.215386642076133</v>
      </c>
      <c r="J17" s="28">
        <f t="shared" si="1"/>
        <v>10.017176835984097</v>
      </c>
      <c r="K17" s="27">
        <f t="shared" si="2"/>
        <v>9.4689107551062719</v>
      </c>
      <c r="L17" s="18"/>
    </row>
    <row r="18" spans="1:14">
      <c r="A18" s="16"/>
      <c r="B18" s="11" t="s">
        <v>24</v>
      </c>
      <c r="C18" s="25">
        <v>2.9869999999999997</v>
      </c>
      <c r="D18" s="25">
        <v>5.1019999999999994</v>
      </c>
      <c r="E18" s="25">
        <v>4.4196666666666671</v>
      </c>
      <c r="F18" s="25">
        <v>9.2876666666666665</v>
      </c>
      <c r="G18" s="26">
        <v>8.7766666666666655</v>
      </c>
      <c r="H18" s="28">
        <f t="shared" si="0"/>
        <v>-5.5019201091052743</v>
      </c>
      <c r="I18" s="27">
        <f t="shared" si="3"/>
        <v>110.14405309601023</v>
      </c>
      <c r="J18" s="28">
        <f t="shared" si="1"/>
        <v>4.0165727483242657</v>
      </c>
      <c r="K18" s="27">
        <f t="shared" si="2"/>
        <v>4.3094355030793832</v>
      </c>
      <c r="L18" s="18"/>
    </row>
    <row r="19" spans="1:14">
      <c r="A19" s="16"/>
      <c r="B19" s="11" t="s">
        <v>8</v>
      </c>
      <c r="C19" s="25">
        <v>3.9319999999999999</v>
      </c>
      <c r="D19" s="25">
        <v>4.437666666666666</v>
      </c>
      <c r="E19" s="25">
        <v>3.8210000000000002</v>
      </c>
      <c r="F19" s="25">
        <v>2.4120000000000004</v>
      </c>
      <c r="G19" s="26">
        <v>5.3259999999999996</v>
      </c>
      <c r="H19" s="28">
        <f t="shared" si="0"/>
        <v>120.8126036484245</v>
      </c>
      <c r="I19" s="27">
        <f t="shared" si="3"/>
        <v>-36.875163569746128</v>
      </c>
      <c r="J19" s="28">
        <f t="shared" si="1"/>
        <v>2.4374021789869018</v>
      </c>
      <c r="K19" s="27">
        <f t="shared" si="2"/>
        <v>1.1191571367147264</v>
      </c>
      <c r="L19" s="18"/>
    </row>
    <row r="20" spans="1:14">
      <c r="A20" s="16"/>
      <c r="B20" s="11" t="s">
        <v>22</v>
      </c>
      <c r="C20" s="25">
        <v>3.241333333333333</v>
      </c>
      <c r="D20" s="25">
        <v>3.157</v>
      </c>
      <c r="E20" s="25">
        <v>2.8519999999999999</v>
      </c>
      <c r="F20" s="25">
        <v>5.0620000000000003</v>
      </c>
      <c r="G20" s="26">
        <v>4.8776666666666664</v>
      </c>
      <c r="H20" s="28">
        <f t="shared" si="0"/>
        <v>-3.641511918872653</v>
      </c>
      <c r="I20" s="27">
        <f t="shared" si="3"/>
        <v>77.489481065918667</v>
      </c>
      <c r="J20" s="28">
        <f t="shared" si="1"/>
        <v>2.2322259409885676</v>
      </c>
      <c r="K20" s="27">
        <f t="shared" si="2"/>
        <v>2.3487452015132444</v>
      </c>
      <c r="L20" s="18"/>
    </row>
    <row r="21" spans="1:14">
      <c r="A21" s="16"/>
      <c r="B21" s="11" t="s">
        <v>21</v>
      </c>
      <c r="C21" s="25">
        <v>4.548</v>
      </c>
      <c r="D21" s="25">
        <v>3.3170000000000002</v>
      </c>
      <c r="E21" s="25">
        <v>2.9856666666666669</v>
      </c>
      <c r="F21" s="25">
        <v>3.0923333333333338</v>
      </c>
      <c r="G21" s="26">
        <v>4.4956666666666667</v>
      </c>
      <c r="H21" s="28">
        <f t="shared" si="0"/>
        <v>45.381049908375523</v>
      </c>
      <c r="I21" s="27">
        <f t="shared" si="3"/>
        <v>3.5726247627553942</v>
      </c>
      <c r="J21" s="28">
        <f t="shared" si="1"/>
        <v>2.0574066333706567</v>
      </c>
      <c r="K21" s="27">
        <f t="shared" si="2"/>
        <v>1.4348287392623713</v>
      </c>
      <c r="L21" s="18"/>
    </row>
    <row r="22" spans="1:14">
      <c r="A22" s="16"/>
      <c r="B22" s="11" t="s">
        <v>23</v>
      </c>
      <c r="C22" s="25">
        <v>2.6579999999999999</v>
      </c>
      <c r="D22" s="25">
        <v>2.8620000000000001</v>
      </c>
      <c r="E22" s="25">
        <v>3.2826666666666662</v>
      </c>
      <c r="F22" s="25">
        <v>4.6980000000000004</v>
      </c>
      <c r="G22" s="26">
        <v>4.4840000000000009</v>
      </c>
      <c r="H22" s="28">
        <f t="shared" si="0"/>
        <v>-4.5551298424861493</v>
      </c>
      <c r="I22" s="27">
        <f t="shared" si="3"/>
        <v>43.115353371242925</v>
      </c>
      <c r="J22" s="28">
        <f t="shared" si="1"/>
        <v>2.0520674747610346</v>
      </c>
      <c r="K22" s="27">
        <f t="shared" si="2"/>
        <v>2.1798508409145043</v>
      </c>
      <c r="L22" s="18"/>
    </row>
    <row r="23" spans="1:14">
      <c r="A23" s="16"/>
      <c r="B23" s="11" t="s">
        <v>27</v>
      </c>
      <c r="C23" s="25">
        <v>5.700333333333333</v>
      </c>
      <c r="D23" s="25">
        <v>6.5233333333333334</v>
      </c>
      <c r="E23" s="25">
        <v>3.6836666666666669</v>
      </c>
      <c r="F23" s="25">
        <v>3.246</v>
      </c>
      <c r="G23" s="26">
        <v>4.3359999999999994</v>
      </c>
      <c r="H23" s="28">
        <f t="shared" si="0"/>
        <v>33.579790511398635</v>
      </c>
      <c r="I23" s="27">
        <f t="shared" si="3"/>
        <v>-11.881277712424222</v>
      </c>
      <c r="J23" s="28">
        <f t="shared" si="1"/>
        <v>1.9843364341132568</v>
      </c>
      <c r="K23" s="27">
        <f t="shared" si="2"/>
        <v>1.5061293805041465</v>
      </c>
      <c r="L23" s="18"/>
    </row>
    <row r="24" spans="1:14">
      <c r="A24" s="16"/>
      <c r="B24" s="11" t="s">
        <v>6</v>
      </c>
      <c r="C24" s="25">
        <v>2.5060000000000002</v>
      </c>
      <c r="D24" s="25">
        <v>1.1153333333333333</v>
      </c>
      <c r="E24" s="25">
        <v>0.83433333333333337</v>
      </c>
      <c r="F24" s="25">
        <v>5.2869999999999999</v>
      </c>
      <c r="G24" s="26">
        <v>4.1403333333333334</v>
      </c>
      <c r="H24" s="28">
        <f t="shared" si="0"/>
        <v>-21.688418132526323</v>
      </c>
      <c r="I24" s="27">
        <f t="shared" si="3"/>
        <v>533.67958449860168</v>
      </c>
      <c r="J24" s="28">
        <f t="shared" si="1"/>
        <v>1.8947911168604528</v>
      </c>
      <c r="K24" s="27">
        <f t="shared" si="2"/>
        <v>2.4531441881470806</v>
      </c>
      <c r="L24" s="18"/>
    </row>
    <row r="25" spans="1:14">
      <c r="A25" s="16"/>
      <c r="B25" s="11" t="s">
        <v>11</v>
      </c>
      <c r="C25" s="25">
        <v>2.0483333333333333</v>
      </c>
      <c r="D25" s="25">
        <v>2.0220000000000002</v>
      </c>
      <c r="E25" s="25">
        <v>2.613</v>
      </c>
      <c r="F25" s="25">
        <v>2.8783333333333334</v>
      </c>
      <c r="G25" s="26">
        <v>2.2989999999999999</v>
      </c>
      <c r="H25" s="28">
        <f t="shared" si="0"/>
        <v>-20.127388535031855</v>
      </c>
      <c r="I25" s="27">
        <f t="shared" si="3"/>
        <v>10.154356423013144</v>
      </c>
      <c r="J25" s="28">
        <f t="shared" si="1"/>
        <v>1.0521193408732423</v>
      </c>
      <c r="K25" s="27">
        <f t="shared" si="2"/>
        <v>1.3355337030861887</v>
      </c>
      <c r="L25" s="18"/>
    </row>
    <row r="26" spans="1:14">
      <c r="A26" s="16"/>
      <c r="B26" s="11" t="s">
        <v>20</v>
      </c>
      <c r="C26" s="25">
        <v>1.6433333333333333</v>
      </c>
      <c r="D26" s="25">
        <v>1.6973333333333336</v>
      </c>
      <c r="E26" s="25">
        <v>1.8206666666666667</v>
      </c>
      <c r="F26" s="25">
        <v>3.3516666666666666</v>
      </c>
      <c r="G26" s="26">
        <v>2.2933333333333334</v>
      </c>
      <c r="H26" s="28">
        <f t="shared" si="0"/>
        <v>-31.576330183988055</v>
      </c>
      <c r="I26" s="27">
        <f t="shared" si="3"/>
        <v>84.090076894910283</v>
      </c>
      <c r="J26" s="28">
        <f t="shared" si="1"/>
        <v>1.0495260352628544</v>
      </c>
      <c r="K26" s="27">
        <f t="shared" si="2"/>
        <v>1.5551582379307038</v>
      </c>
      <c r="L26" s="18"/>
    </row>
    <row r="27" spans="1:14">
      <c r="A27" s="16"/>
      <c r="B27" s="11" t="s">
        <v>9</v>
      </c>
      <c r="C27" s="25">
        <v>1.5463333333333333</v>
      </c>
      <c r="D27" s="25">
        <v>1.8639999999999999</v>
      </c>
      <c r="E27" s="25">
        <v>1.9846666666666666</v>
      </c>
      <c r="F27" s="25">
        <v>2.3703333333333334</v>
      </c>
      <c r="G27" s="26">
        <v>2.0263333333333331</v>
      </c>
      <c r="H27" s="28">
        <f t="shared" si="0"/>
        <v>-14.512726761355655</v>
      </c>
      <c r="I27" s="27">
        <f t="shared" si="3"/>
        <v>19.432314410480366</v>
      </c>
      <c r="J27" s="28">
        <f t="shared" si="1"/>
        <v>0.9273355767969319</v>
      </c>
      <c r="K27" s="27">
        <f t="shared" si="2"/>
        <v>1.0998239910417937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142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403.68599999999998</v>
      </c>
      <c r="D13" s="26">
        <v>459.7166666666667</v>
      </c>
      <c r="E13" s="26">
        <v>489.41500000000002</v>
      </c>
      <c r="F13" s="26">
        <v>586.08966666666663</v>
      </c>
      <c r="G13" s="26">
        <v>583.64166666666665</v>
      </c>
      <c r="H13" s="28">
        <f t="shared" ref="H13:H27" si="0">IF(OR(OR(G13=0,F13=0),G13=""),"",(G13/F13-1)*100)</f>
        <v>-0.41768352851582202</v>
      </c>
      <c r="I13" s="27">
        <f>IF(OR(OR(G13=0,F13=0),F13=""),"",(F13/E13-1)*100)</f>
        <v>19.753106600056512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115.62299999999999</v>
      </c>
      <c r="D14" s="25">
        <f>D13-SUM(D15:D27)</f>
        <v>181.35166666666669</v>
      </c>
      <c r="E14" s="25">
        <f>E13-SUM(E15:E27)</f>
        <v>210.34399999999999</v>
      </c>
      <c r="F14" s="25">
        <f>F13-SUM(F15:F27)</f>
        <v>220.3176666666667</v>
      </c>
      <c r="G14" s="26">
        <f>G13-SUM(G15:G27)</f>
        <v>229.90766666666661</v>
      </c>
      <c r="H14" s="28">
        <f t="shared" si="0"/>
        <v>4.3528057214355265</v>
      </c>
      <c r="I14" s="27">
        <f>IF(OR(OR(G14=0,F14=0),F14=""),"",(F14/E14-1)*100)</f>
        <v>4.7415978904397971</v>
      </c>
      <c r="J14" s="28">
        <f t="shared" si="1"/>
        <v>39.39192141296742</v>
      </c>
      <c r="K14" s="27">
        <f t="shared" si="2"/>
        <v>37.591119447593066</v>
      </c>
      <c r="L14" s="18"/>
    </row>
    <row r="15" spans="1:15">
      <c r="A15" s="16"/>
      <c r="B15" s="12" t="s">
        <v>5</v>
      </c>
      <c r="C15" s="29">
        <v>101.92166666666667</v>
      </c>
      <c r="D15" s="29">
        <v>96.342333333333329</v>
      </c>
      <c r="E15" s="29">
        <v>86.944666666666663</v>
      </c>
      <c r="F15" s="29">
        <v>128.11699999999999</v>
      </c>
      <c r="G15" s="109">
        <v>118.00933333333334</v>
      </c>
      <c r="H15" s="50">
        <f t="shared" si="0"/>
        <v>-7.8894031757429932</v>
      </c>
      <c r="I15" s="36">
        <f t="shared" ref="I15:I27" si="3">IF(OR(OR(G15=0,F15=0),F15=""),"",(F15/E15-1)*100)</f>
        <v>47.354639349164593</v>
      </c>
      <c r="J15" s="50">
        <f t="shared" si="1"/>
        <v>20.219483987035428</v>
      </c>
      <c r="K15" s="36">
        <f t="shared" si="2"/>
        <v>21.859624437443873</v>
      </c>
      <c r="L15" s="18"/>
      <c r="N15" s="23" t="s">
        <v>5</v>
      </c>
      <c r="O15" s="34">
        <f>J15</f>
        <v>20.219483987035428</v>
      </c>
    </row>
    <row r="16" spans="1:15">
      <c r="A16" s="16"/>
      <c r="B16" s="11" t="s">
        <v>25</v>
      </c>
      <c r="C16" s="55">
        <v>45.204333333333331</v>
      </c>
      <c r="D16" s="55">
        <v>52.446333333333335</v>
      </c>
      <c r="E16" s="55">
        <v>59.350999999999999</v>
      </c>
      <c r="F16" s="55">
        <v>75.529333333333327</v>
      </c>
      <c r="G16" s="56">
        <v>62.374666666666663</v>
      </c>
      <c r="H16" s="28">
        <f t="shared" si="0"/>
        <v>-17.41663283139442</v>
      </c>
      <c r="I16" s="27">
        <f t="shared" si="3"/>
        <v>27.258737566904223</v>
      </c>
      <c r="J16" s="28">
        <f t="shared" si="1"/>
        <v>10.687151077287719</v>
      </c>
      <c r="K16" s="27">
        <f t="shared" si="2"/>
        <v>12.886992832154807</v>
      </c>
      <c r="L16" s="18"/>
      <c r="N16" s="23" t="s">
        <v>40</v>
      </c>
      <c r="O16" s="34">
        <f>100-O15</f>
        <v>79.780516012964569</v>
      </c>
    </row>
    <row r="17" spans="1:14">
      <c r="A17" s="16"/>
      <c r="B17" s="11" t="s">
        <v>26</v>
      </c>
      <c r="C17" s="25">
        <v>32.376666666666665</v>
      </c>
      <c r="D17" s="25">
        <v>36.629333333333335</v>
      </c>
      <c r="E17" s="25">
        <v>34.69466666666667</v>
      </c>
      <c r="F17" s="25">
        <v>47.282999999999994</v>
      </c>
      <c r="G17" s="26">
        <v>45.328000000000003</v>
      </c>
      <c r="H17" s="28">
        <f t="shared" si="0"/>
        <v>-4.1346784256497955</v>
      </c>
      <c r="I17" s="27">
        <f t="shared" si="3"/>
        <v>36.283194343030601</v>
      </c>
      <c r="J17" s="28">
        <f t="shared" si="1"/>
        <v>7.7664091837171778</v>
      </c>
      <c r="K17" s="27">
        <f t="shared" si="2"/>
        <v>8.0675368786004871</v>
      </c>
      <c r="L17" s="18"/>
    </row>
    <row r="18" spans="1:14">
      <c r="A18" s="16"/>
      <c r="B18" s="11" t="s">
        <v>24</v>
      </c>
      <c r="C18" s="25">
        <v>10.705999999999998</v>
      </c>
      <c r="D18" s="25">
        <v>10.369</v>
      </c>
      <c r="E18" s="25">
        <v>10.812666666666667</v>
      </c>
      <c r="F18" s="25">
        <v>20.65</v>
      </c>
      <c r="G18" s="26">
        <v>19.397666666666669</v>
      </c>
      <c r="H18" s="28">
        <f t="shared" si="0"/>
        <v>-6.0645682001614016</v>
      </c>
      <c r="I18" s="27">
        <f t="shared" si="3"/>
        <v>90.979715148899416</v>
      </c>
      <c r="J18" s="28">
        <f t="shared" si="1"/>
        <v>3.3235575481531194</v>
      </c>
      <c r="K18" s="27">
        <f t="shared" si="2"/>
        <v>3.5233516600702166</v>
      </c>
      <c r="L18" s="18"/>
    </row>
    <row r="19" spans="1:14">
      <c r="A19" s="16"/>
      <c r="B19" s="11" t="s">
        <v>27</v>
      </c>
      <c r="C19" s="25">
        <v>23.257999999999999</v>
      </c>
      <c r="D19" s="25">
        <v>19.546666666666667</v>
      </c>
      <c r="E19" s="25">
        <v>14.998666666666665</v>
      </c>
      <c r="F19" s="25">
        <v>17.720666666666666</v>
      </c>
      <c r="G19" s="26">
        <v>19.126999999999999</v>
      </c>
      <c r="H19" s="28">
        <f t="shared" si="0"/>
        <v>7.9361197848087039</v>
      </c>
      <c r="I19" s="27">
        <f t="shared" si="3"/>
        <v>18.148279847097527</v>
      </c>
      <c r="J19" s="28">
        <f t="shared" si="1"/>
        <v>3.2771820609106612</v>
      </c>
      <c r="K19" s="27">
        <f t="shared" si="2"/>
        <v>3.023541903997625</v>
      </c>
      <c r="L19" s="18"/>
    </row>
    <row r="20" spans="1:14">
      <c r="A20" s="16"/>
      <c r="B20" s="11" t="s">
        <v>21</v>
      </c>
      <c r="C20" s="25">
        <v>13.190666666666667</v>
      </c>
      <c r="D20" s="25">
        <v>9.5950000000000006</v>
      </c>
      <c r="E20" s="25">
        <v>13.647666666666666</v>
      </c>
      <c r="F20" s="25">
        <v>15.801000000000002</v>
      </c>
      <c r="G20" s="26">
        <v>18.41</v>
      </c>
      <c r="H20" s="28">
        <f t="shared" si="0"/>
        <v>16.511613189038666</v>
      </c>
      <c r="I20" s="27">
        <f t="shared" si="3"/>
        <v>15.778032874972547</v>
      </c>
      <c r="J20" s="28">
        <f t="shared" si="1"/>
        <v>3.1543327098533638</v>
      </c>
      <c r="K20" s="27">
        <f t="shared" si="2"/>
        <v>2.6960038537902911</v>
      </c>
      <c r="L20" s="18"/>
    </row>
    <row r="21" spans="1:14">
      <c r="A21" s="16"/>
      <c r="B21" s="11" t="s">
        <v>22</v>
      </c>
      <c r="C21" s="25">
        <v>10.223999999999998</v>
      </c>
      <c r="D21" s="25">
        <v>8.4856666666666669</v>
      </c>
      <c r="E21" s="25">
        <v>7.4793333333333338</v>
      </c>
      <c r="F21" s="25">
        <v>10.928000000000003</v>
      </c>
      <c r="G21" s="26">
        <v>14.043666666666667</v>
      </c>
      <c r="H21" s="28">
        <f t="shared" si="0"/>
        <v>28.51085895558807</v>
      </c>
      <c r="I21" s="27">
        <f t="shared" si="3"/>
        <v>46.109278901862936</v>
      </c>
      <c r="J21" s="28">
        <f t="shared" si="1"/>
        <v>2.4062138583891373</v>
      </c>
      <c r="K21" s="27">
        <f t="shared" si="2"/>
        <v>1.8645611109562876</v>
      </c>
      <c r="L21" s="18"/>
    </row>
    <row r="22" spans="1:14">
      <c r="A22" s="16"/>
      <c r="B22" s="11" t="s">
        <v>8</v>
      </c>
      <c r="C22" s="25">
        <v>15.847</v>
      </c>
      <c r="D22" s="25">
        <v>10.654999999999999</v>
      </c>
      <c r="E22" s="25">
        <v>15.767333333333333</v>
      </c>
      <c r="F22" s="25">
        <v>10.978333333333333</v>
      </c>
      <c r="G22" s="26">
        <v>13.097999999999999</v>
      </c>
      <c r="H22" s="28">
        <f t="shared" si="0"/>
        <v>19.307727341733717</v>
      </c>
      <c r="I22" s="27">
        <f t="shared" si="3"/>
        <v>-30.372922920806733</v>
      </c>
      <c r="J22" s="28">
        <f t="shared" si="1"/>
        <v>2.2441852163856248</v>
      </c>
      <c r="K22" s="27">
        <f t="shared" si="2"/>
        <v>1.8731491028960872</v>
      </c>
      <c r="L22" s="18"/>
    </row>
    <row r="23" spans="1:14">
      <c r="A23" s="16"/>
      <c r="B23" s="11" t="s">
        <v>6</v>
      </c>
      <c r="C23" s="25">
        <v>12.407999999999999</v>
      </c>
      <c r="D23" s="25">
        <v>12.358333333333334</v>
      </c>
      <c r="E23" s="25">
        <v>10.592333333333334</v>
      </c>
      <c r="F23" s="25">
        <v>9.2476666666666674</v>
      </c>
      <c r="G23" s="26">
        <v>11.994666666666667</v>
      </c>
      <c r="H23" s="28">
        <f t="shared" si="0"/>
        <v>29.704790397577764</v>
      </c>
      <c r="I23" s="27">
        <f t="shared" si="3"/>
        <v>-12.694716304245212</v>
      </c>
      <c r="J23" s="28">
        <f t="shared" si="1"/>
        <v>2.0551422819366909</v>
      </c>
      <c r="K23" s="27">
        <f t="shared" si="2"/>
        <v>1.5778586780521071</v>
      </c>
      <c r="L23" s="18"/>
    </row>
    <row r="24" spans="1:14">
      <c r="A24" s="16"/>
      <c r="B24" s="11" t="s">
        <v>11</v>
      </c>
      <c r="C24" s="25">
        <v>6.3039999999999994</v>
      </c>
      <c r="D24" s="25">
        <v>6.1306666666666665</v>
      </c>
      <c r="E24" s="25">
        <v>5.9209999999999994</v>
      </c>
      <c r="F24" s="25">
        <v>8.8179999999999996</v>
      </c>
      <c r="G24" s="26">
        <v>8.7279999999999998</v>
      </c>
      <c r="H24" s="28">
        <f t="shared" si="0"/>
        <v>-1.0206396008165086</v>
      </c>
      <c r="I24" s="27">
        <f t="shared" si="3"/>
        <v>48.927546022631319</v>
      </c>
      <c r="J24" s="28">
        <f t="shared" si="1"/>
        <v>1.4954381255622029</v>
      </c>
      <c r="K24" s="27">
        <f t="shared" si="2"/>
        <v>1.5045479389103715</v>
      </c>
      <c r="L24" s="18"/>
    </row>
    <row r="25" spans="1:14">
      <c r="A25" s="16"/>
      <c r="B25" s="11" t="s">
        <v>23</v>
      </c>
      <c r="C25" s="25">
        <v>7.0226666666666659</v>
      </c>
      <c r="D25" s="25">
        <v>5.5430000000000001</v>
      </c>
      <c r="E25" s="25">
        <v>6.2156666666666665</v>
      </c>
      <c r="F25" s="25">
        <v>7.7043333333333335</v>
      </c>
      <c r="G25" s="26">
        <v>8.4876666666666676</v>
      </c>
      <c r="H25" s="28">
        <f t="shared" si="0"/>
        <v>10.167438238220928</v>
      </c>
      <c r="I25" s="27">
        <f t="shared" si="3"/>
        <v>23.950233281493016</v>
      </c>
      <c r="J25" s="28">
        <f t="shared" si="1"/>
        <v>1.4542598912003657</v>
      </c>
      <c r="K25" s="27">
        <f t="shared" si="2"/>
        <v>1.3145315079774482</v>
      </c>
      <c r="L25" s="18"/>
    </row>
    <row r="26" spans="1:14">
      <c r="A26" s="16"/>
      <c r="B26" s="11" t="s">
        <v>20</v>
      </c>
      <c r="C26" s="25">
        <v>5.1146666666666665</v>
      </c>
      <c r="D26" s="25">
        <v>5.5066666666666677</v>
      </c>
      <c r="E26" s="25">
        <v>6.5863333333333332</v>
      </c>
      <c r="F26" s="25">
        <v>5.5650000000000004</v>
      </c>
      <c r="G26" s="26">
        <v>8.2259999999999991</v>
      </c>
      <c r="H26" s="28">
        <f t="shared" si="0"/>
        <v>47.816711590296478</v>
      </c>
      <c r="I26" s="27">
        <f t="shared" si="3"/>
        <v>-15.506857634495663</v>
      </c>
      <c r="J26" s="28">
        <f t="shared" si="1"/>
        <v>1.4094264460213886</v>
      </c>
      <c r="K26" s="27">
        <f t="shared" si="2"/>
        <v>0.94951341347655016</v>
      </c>
      <c r="L26" s="18"/>
    </row>
    <row r="27" spans="1:14">
      <c r="A27" s="16"/>
      <c r="B27" s="11" t="s">
        <v>9</v>
      </c>
      <c r="C27" s="25">
        <v>4.4853333333333332</v>
      </c>
      <c r="D27" s="25">
        <v>4.7569999999999997</v>
      </c>
      <c r="E27" s="25">
        <v>6.0596666666666676</v>
      </c>
      <c r="F27" s="25">
        <v>7.4296666666666669</v>
      </c>
      <c r="G27" s="26">
        <v>6.5093333333333332</v>
      </c>
      <c r="H27" s="28">
        <f t="shared" si="0"/>
        <v>-12.38727623491409</v>
      </c>
      <c r="I27" s="27">
        <f t="shared" si="3"/>
        <v>22.608504318169299</v>
      </c>
      <c r="J27" s="28">
        <f t="shared" si="1"/>
        <v>1.1152962005796936</v>
      </c>
      <c r="K27" s="27">
        <f t="shared" si="2"/>
        <v>1.267667234080792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141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104.82466666666666</v>
      </c>
      <c r="D13" s="26">
        <v>121.51700000000001</v>
      </c>
      <c r="E13" s="26">
        <v>126.41733333333332</v>
      </c>
      <c r="F13" s="26">
        <v>164.06899999999999</v>
      </c>
      <c r="G13" s="26">
        <v>145.17866666666666</v>
      </c>
      <c r="H13" s="28">
        <f t="shared" ref="H13:H27" si="0">IF(OR(OR(G13=0,F13=0),G13=""),"",(G13/F13-1)*100)</f>
        <v>-11.513651776589928</v>
      </c>
      <c r="I13" s="27">
        <f>IF(OR(OR(G13=0,F13=0),F13=""),"",(F13/E13-1)*100)</f>
        <v>29.783626717855149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34.334999999999994</v>
      </c>
      <c r="D14" s="25">
        <f>D13-SUM(D15:D27)</f>
        <v>55.402333333333345</v>
      </c>
      <c r="E14" s="25">
        <f>E13-SUM(E15:E27)</f>
        <v>49.517999999999958</v>
      </c>
      <c r="F14" s="25">
        <f>F13-SUM(F15:F27)</f>
        <v>74.259333333333316</v>
      </c>
      <c r="G14" s="26">
        <f>G13-SUM(G15:G27)</f>
        <v>53.697333333333333</v>
      </c>
      <c r="H14" s="28">
        <f t="shared" si="0"/>
        <v>-27.68944868882922</v>
      </c>
      <c r="I14" s="27">
        <f>IF(OR(OR(G14=0,F14=0),F14=""),"",(F14/E14-1)*100)</f>
        <v>49.964322737859732</v>
      </c>
      <c r="J14" s="28">
        <f t="shared" si="1"/>
        <v>36.987068807170935</v>
      </c>
      <c r="K14" s="27">
        <f t="shared" si="2"/>
        <v>45.261038546790267</v>
      </c>
      <c r="L14" s="18"/>
    </row>
    <row r="15" spans="1:15">
      <c r="A15" s="16"/>
      <c r="B15" s="12" t="s">
        <v>5</v>
      </c>
      <c r="C15" s="29">
        <v>26.859333333333336</v>
      </c>
      <c r="D15" s="29">
        <v>24.213999999999999</v>
      </c>
      <c r="E15" s="29">
        <v>28.799333333333333</v>
      </c>
      <c r="F15" s="29">
        <v>29.699000000000002</v>
      </c>
      <c r="G15" s="109">
        <v>29.995000000000001</v>
      </c>
      <c r="H15" s="50">
        <f t="shared" si="0"/>
        <v>0.9966665544294484</v>
      </c>
      <c r="I15" s="36">
        <f t="shared" ref="I15:I27" si="3">IF(OR(OR(G15=0,F15=0),F15=""),"",(F15/E15-1)*100)</f>
        <v>3.1239149054376414</v>
      </c>
      <c r="J15" s="50">
        <f t="shared" si="1"/>
        <v>20.660749054039162</v>
      </c>
      <c r="K15" s="36">
        <f t="shared" si="2"/>
        <v>18.1015304536506</v>
      </c>
      <c r="L15" s="18"/>
      <c r="N15" s="23" t="s">
        <v>5</v>
      </c>
      <c r="O15" s="34">
        <f>J15</f>
        <v>20.660749054039162</v>
      </c>
    </row>
    <row r="16" spans="1:15">
      <c r="A16" s="16"/>
      <c r="B16" s="11" t="s">
        <v>25</v>
      </c>
      <c r="C16" s="55">
        <v>10.746</v>
      </c>
      <c r="D16" s="55">
        <v>11.102333333333334</v>
      </c>
      <c r="E16" s="55">
        <v>13.439333333333332</v>
      </c>
      <c r="F16" s="55">
        <v>21.159333333333333</v>
      </c>
      <c r="G16" s="56">
        <v>12.59</v>
      </c>
      <c r="H16" s="28">
        <f t="shared" si="0"/>
        <v>-40.499070544125523</v>
      </c>
      <c r="I16" s="27">
        <f t="shared" si="3"/>
        <v>57.443325561783823</v>
      </c>
      <c r="J16" s="28">
        <f t="shared" si="1"/>
        <v>8.6720730318504096</v>
      </c>
      <c r="K16" s="27">
        <f t="shared" si="2"/>
        <v>12.896606509050054</v>
      </c>
      <c r="L16" s="18"/>
      <c r="N16" s="23" t="s">
        <v>40</v>
      </c>
      <c r="O16" s="34">
        <f>100-O15</f>
        <v>79.339250945960842</v>
      </c>
    </row>
    <row r="17" spans="1:14">
      <c r="A17" s="16"/>
      <c r="B17" s="11" t="s">
        <v>26</v>
      </c>
      <c r="C17" s="25">
        <v>6.0873333333333335</v>
      </c>
      <c r="D17" s="25">
        <v>8.0153333333333325</v>
      </c>
      <c r="E17" s="25">
        <v>7.7363333333333335</v>
      </c>
      <c r="F17" s="25">
        <v>9.652000000000001</v>
      </c>
      <c r="G17" s="26">
        <v>12.099333333333334</v>
      </c>
      <c r="H17" s="28">
        <f t="shared" si="0"/>
        <v>25.355712114932992</v>
      </c>
      <c r="I17" s="27">
        <f t="shared" si="3"/>
        <v>24.761945796889151</v>
      </c>
      <c r="J17" s="28">
        <f t="shared" si="1"/>
        <v>8.3340986738180085</v>
      </c>
      <c r="K17" s="27">
        <f t="shared" si="2"/>
        <v>5.8828907349956427</v>
      </c>
      <c r="L17" s="18"/>
    </row>
    <row r="18" spans="1:14">
      <c r="A18" s="16"/>
      <c r="B18" s="11" t="s">
        <v>27</v>
      </c>
      <c r="C18" s="25">
        <v>5.0976666666666661</v>
      </c>
      <c r="D18" s="25">
        <v>6.2286666666666664</v>
      </c>
      <c r="E18" s="25">
        <v>5.8220000000000001</v>
      </c>
      <c r="F18" s="25">
        <v>6.6446666666666667</v>
      </c>
      <c r="G18" s="26">
        <v>7.9879999999999995</v>
      </c>
      <c r="H18" s="28">
        <f t="shared" si="0"/>
        <v>20.216715160028077</v>
      </c>
      <c r="I18" s="27">
        <f t="shared" si="3"/>
        <v>14.130310317187678</v>
      </c>
      <c r="J18" s="28">
        <f t="shared" si="1"/>
        <v>5.5021858124242309</v>
      </c>
      <c r="K18" s="27">
        <f t="shared" si="2"/>
        <v>4.0499220856265765</v>
      </c>
      <c r="L18" s="18"/>
    </row>
    <row r="19" spans="1:14">
      <c r="A19" s="16"/>
      <c r="B19" s="11" t="s">
        <v>21</v>
      </c>
      <c r="C19" s="25">
        <v>4.9893333333333336</v>
      </c>
      <c r="D19" s="25">
        <v>2.5840000000000001</v>
      </c>
      <c r="E19" s="25">
        <v>3.5856666666666666</v>
      </c>
      <c r="F19" s="25">
        <v>1.9356666666666669</v>
      </c>
      <c r="G19" s="26">
        <v>5.1903333333333341</v>
      </c>
      <c r="H19" s="28">
        <f t="shared" si="0"/>
        <v>168.14189770966075</v>
      </c>
      <c r="I19" s="27">
        <f t="shared" si="3"/>
        <v>-46.01654736450682</v>
      </c>
      <c r="J19" s="28">
        <f t="shared" si="1"/>
        <v>3.5751350060614975</v>
      </c>
      <c r="K19" s="27">
        <f t="shared" si="2"/>
        <v>1.1797881785508944</v>
      </c>
      <c r="L19" s="18"/>
    </row>
    <row r="20" spans="1:14">
      <c r="A20" s="16"/>
      <c r="B20" s="11" t="s">
        <v>6</v>
      </c>
      <c r="C20" s="25">
        <v>3.1960000000000002</v>
      </c>
      <c r="D20" s="25">
        <v>2.4393333333333334</v>
      </c>
      <c r="E20" s="25">
        <v>2.52</v>
      </c>
      <c r="F20" s="25">
        <v>3.569666666666667</v>
      </c>
      <c r="G20" s="26">
        <v>4.6676666666666664</v>
      </c>
      <c r="H20" s="28">
        <f t="shared" si="0"/>
        <v>30.759174526099532</v>
      </c>
      <c r="I20" s="27">
        <f t="shared" si="3"/>
        <v>41.653439153439173</v>
      </c>
      <c r="J20" s="28">
        <f t="shared" si="1"/>
        <v>3.2151188420704599</v>
      </c>
      <c r="K20" s="27">
        <f t="shared" si="2"/>
        <v>2.1757106258139363</v>
      </c>
      <c r="L20" s="18"/>
    </row>
    <row r="21" spans="1:14">
      <c r="A21" s="16"/>
      <c r="B21" s="11" t="s">
        <v>8</v>
      </c>
      <c r="C21" s="25">
        <v>2.797333333333333</v>
      </c>
      <c r="D21" s="25">
        <v>2.2129999999999996</v>
      </c>
      <c r="E21" s="25">
        <v>3.1353333333333331</v>
      </c>
      <c r="F21" s="25">
        <v>3.1140000000000003</v>
      </c>
      <c r="G21" s="26">
        <v>4.16</v>
      </c>
      <c r="H21" s="28">
        <f t="shared" si="0"/>
        <v>33.590237636480389</v>
      </c>
      <c r="I21" s="27">
        <f t="shared" si="3"/>
        <v>-0.68041675526258061</v>
      </c>
      <c r="J21" s="28">
        <f t="shared" si="1"/>
        <v>2.8654347746225342</v>
      </c>
      <c r="K21" s="27">
        <f t="shared" si="2"/>
        <v>1.8979819466200198</v>
      </c>
      <c r="L21" s="18"/>
    </row>
    <row r="22" spans="1:14">
      <c r="A22" s="16"/>
      <c r="B22" s="11" t="s">
        <v>23</v>
      </c>
      <c r="C22" s="25">
        <v>1.7863333333333333</v>
      </c>
      <c r="D22" s="25">
        <v>1.151</v>
      </c>
      <c r="E22" s="25">
        <v>1.4876666666666667</v>
      </c>
      <c r="F22" s="25">
        <v>2.4346666666666668</v>
      </c>
      <c r="G22" s="26">
        <v>3.1749999999999998</v>
      </c>
      <c r="H22" s="28">
        <f t="shared" si="0"/>
        <v>30.407995618838978</v>
      </c>
      <c r="I22" s="27">
        <f t="shared" si="3"/>
        <v>63.65673313914408</v>
      </c>
      <c r="J22" s="28">
        <f t="shared" si="1"/>
        <v>2.1869604349583045</v>
      </c>
      <c r="K22" s="27">
        <f t="shared" si="2"/>
        <v>1.4839285097530106</v>
      </c>
      <c r="L22" s="18"/>
    </row>
    <row r="23" spans="1:14">
      <c r="A23" s="16"/>
      <c r="B23" s="11" t="s">
        <v>22</v>
      </c>
      <c r="C23" s="25">
        <v>1.7993333333333335</v>
      </c>
      <c r="D23" s="25">
        <v>1.5123333333333333</v>
      </c>
      <c r="E23" s="25">
        <v>1.599</v>
      </c>
      <c r="F23" s="25">
        <v>2.3933333333333331</v>
      </c>
      <c r="G23" s="26">
        <v>3.1433333333333331</v>
      </c>
      <c r="H23" s="28">
        <f t="shared" si="0"/>
        <v>31.33704735376044</v>
      </c>
      <c r="I23" s="27">
        <f t="shared" si="3"/>
        <v>49.676881384198438</v>
      </c>
      <c r="J23" s="28">
        <f t="shared" si="1"/>
        <v>2.1651482311450718</v>
      </c>
      <c r="K23" s="27">
        <f t="shared" si="2"/>
        <v>1.4587358570682658</v>
      </c>
      <c r="L23" s="18"/>
    </row>
    <row r="24" spans="1:14">
      <c r="A24" s="16"/>
      <c r="B24" s="11" t="s">
        <v>24</v>
      </c>
      <c r="C24" s="25">
        <v>2.2183333333333333</v>
      </c>
      <c r="D24" s="25">
        <v>1.6953333333333334</v>
      </c>
      <c r="E24" s="25">
        <v>2.3953333333333333</v>
      </c>
      <c r="F24" s="25">
        <v>3.6046666666666667</v>
      </c>
      <c r="G24" s="26">
        <v>3.0466666666666669</v>
      </c>
      <c r="H24" s="28">
        <f t="shared" si="0"/>
        <v>-15.479933419641201</v>
      </c>
      <c r="I24" s="27">
        <f t="shared" si="3"/>
        <v>50.487058168661278</v>
      </c>
      <c r="J24" s="28">
        <f t="shared" si="1"/>
        <v>2.0985636089783628</v>
      </c>
      <c r="K24" s="27">
        <f t="shared" si="2"/>
        <v>2.1970431139744053</v>
      </c>
      <c r="L24" s="18"/>
    </row>
    <row r="25" spans="1:14">
      <c r="A25" s="16"/>
      <c r="B25" s="11" t="s">
        <v>20</v>
      </c>
      <c r="C25" s="25">
        <v>1.9856666666666667</v>
      </c>
      <c r="D25" s="25">
        <v>1.5173333333333334</v>
      </c>
      <c r="E25" s="25">
        <v>2.4376666666666664</v>
      </c>
      <c r="F25" s="25">
        <v>1.4950000000000001</v>
      </c>
      <c r="G25" s="26">
        <v>2.1823333333333332</v>
      </c>
      <c r="H25" s="28">
        <f t="shared" si="0"/>
        <v>45.975473801560753</v>
      </c>
      <c r="I25" s="27">
        <f t="shared" si="3"/>
        <v>-38.670860112129077</v>
      </c>
      <c r="J25" s="28">
        <f t="shared" si="1"/>
        <v>1.5032052459498182</v>
      </c>
      <c r="K25" s="27">
        <f t="shared" si="2"/>
        <v>0.91120199428289339</v>
      </c>
      <c r="L25" s="18"/>
    </row>
    <row r="26" spans="1:14">
      <c r="A26" s="16"/>
      <c r="B26" s="11" t="s">
        <v>11</v>
      </c>
      <c r="C26" s="25">
        <v>1.6876666666666669</v>
      </c>
      <c r="D26" s="25">
        <v>1.8</v>
      </c>
      <c r="E26" s="25">
        <v>2.3486666666666665</v>
      </c>
      <c r="F26" s="25">
        <v>2.6549999999999998</v>
      </c>
      <c r="G26" s="26">
        <v>1.899</v>
      </c>
      <c r="H26" s="28">
        <f t="shared" si="0"/>
        <v>-28.474576271186436</v>
      </c>
      <c r="I26" s="27">
        <f t="shared" si="3"/>
        <v>13.042861197842747</v>
      </c>
      <c r="J26" s="28">
        <f t="shared" si="1"/>
        <v>1.3080434223577386</v>
      </c>
      <c r="K26" s="27">
        <f t="shared" si="2"/>
        <v>1.618221601887011</v>
      </c>
      <c r="L26" s="18"/>
    </row>
    <row r="27" spans="1:14">
      <c r="A27" s="16"/>
      <c r="B27" s="11" t="s">
        <v>9</v>
      </c>
      <c r="C27" s="25">
        <v>1.2393333333333334</v>
      </c>
      <c r="D27" s="25">
        <v>1.6420000000000001</v>
      </c>
      <c r="E27" s="25">
        <v>1.593</v>
      </c>
      <c r="F27" s="25">
        <v>1.4526666666666666</v>
      </c>
      <c r="G27" s="26">
        <v>1.3446666666666667</v>
      </c>
      <c r="H27" s="28">
        <f t="shared" si="0"/>
        <v>-7.4346030289123348</v>
      </c>
      <c r="I27" s="27">
        <f t="shared" si="3"/>
        <v>-8.8093743460975205</v>
      </c>
      <c r="J27" s="28">
        <f t="shared" si="1"/>
        <v>0.92621505455346975</v>
      </c>
      <c r="K27" s="27">
        <f t="shared" si="2"/>
        <v>0.88539984193642096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140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18.84</v>
      </c>
      <c r="D13" s="26">
        <v>22.807666666666666</v>
      </c>
      <c r="E13" s="26">
        <v>26.08</v>
      </c>
      <c r="F13" s="26">
        <v>27.310333333333332</v>
      </c>
      <c r="G13" s="26">
        <v>24.522333333333336</v>
      </c>
      <c r="H13" s="28">
        <f t="shared" ref="H13:H27" si="0">IF(OR(OR(G13=0,F13=0),G13=""),"",(G13/F13-1)*100)</f>
        <v>-10.208590155130526</v>
      </c>
      <c r="I13" s="27">
        <f>IF(OR(OR(G13=0,F13=0),F13=""),"",(F13/E13-1)*100)</f>
        <v>4.7175357873210588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0.73166666666666202</v>
      </c>
      <c r="D14" s="25">
        <f>D13-SUM(D15:D27)</f>
        <v>5.2353333333333296</v>
      </c>
      <c r="E14" s="25">
        <f>E13-SUM(E15:E27)</f>
        <v>5.0603333333333254</v>
      </c>
      <c r="F14" s="25">
        <f>F13-SUM(F15:F27)</f>
        <v>6.6556666666666686</v>
      </c>
      <c r="G14" s="26">
        <f>G13-SUM(G15:G27)</f>
        <v>9.4363333333333355</v>
      </c>
      <c r="H14" s="28">
        <f t="shared" si="0"/>
        <v>41.778935243151196</v>
      </c>
      <c r="I14" s="27">
        <f>IF(OR(OR(G14=0,F14=0),F14=""),"",(F14/E14-1)*100)</f>
        <v>31.526249917660486</v>
      </c>
      <c r="J14" s="28">
        <f t="shared" si="1"/>
        <v>38.48056873326356</v>
      </c>
      <c r="K14" s="27">
        <f t="shared" si="2"/>
        <v>24.370506889943986</v>
      </c>
      <c r="L14" s="18"/>
    </row>
    <row r="15" spans="1:15">
      <c r="A15" s="16"/>
      <c r="B15" s="12" t="s">
        <v>5</v>
      </c>
      <c r="C15" s="29">
        <v>7.3076666666666661</v>
      </c>
      <c r="D15" s="29">
        <v>12.518666666666666</v>
      </c>
      <c r="E15" s="29">
        <v>13.679333333333332</v>
      </c>
      <c r="F15" s="29">
        <v>9.0466666666666669</v>
      </c>
      <c r="G15" s="109">
        <v>5.2313333333333327</v>
      </c>
      <c r="H15" s="50">
        <f t="shared" si="0"/>
        <v>-42.173913043478272</v>
      </c>
      <c r="I15" s="36">
        <f t="shared" ref="I15:I27" si="3">IF(OR(OR(G15=0,F15=0),F15=""),"",(F15/E15-1)*100)</f>
        <v>-33.866172815439342</v>
      </c>
      <c r="J15" s="50">
        <f t="shared" si="1"/>
        <v>21.332934603830516</v>
      </c>
      <c r="K15" s="36">
        <f t="shared" si="2"/>
        <v>33.125434817102196</v>
      </c>
      <c r="L15" s="18"/>
      <c r="N15" s="23" t="s">
        <v>5</v>
      </c>
      <c r="O15" s="34">
        <f>J15</f>
        <v>21.332934603830516</v>
      </c>
    </row>
    <row r="16" spans="1:15">
      <c r="A16" s="16"/>
      <c r="B16" s="11" t="s">
        <v>25</v>
      </c>
      <c r="C16" s="55">
        <v>4.96</v>
      </c>
      <c r="D16" s="55">
        <v>0.70833333333333337</v>
      </c>
      <c r="E16" s="55">
        <v>2.1953333333333331</v>
      </c>
      <c r="F16" s="55">
        <v>3.4156666666666666</v>
      </c>
      <c r="G16" s="56">
        <v>4.5253333333333332</v>
      </c>
      <c r="H16" s="28">
        <f t="shared" si="0"/>
        <v>32.4875573338538</v>
      </c>
      <c r="I16" s="27">
        <f t="shared" si="3"/>
        <v>55.587610081992111</v>
      </c>
      <c r="J16" s="28">
        <f t="shared" si="1"/>
        <v>18.45392635284842</v>
      </c>
      <c r="K16" s="27">
        <f t="shared" si="2"/>
        <v>12.506865533192565</v>
      </c>
      <c r="L16" s="18"/>
      <c r="N16" s="23" t="s">
        <v>40</v>
      </c>
      <c r="O16" s="34">
        <f>100-O15</f>
        <v>78.667065396169477</v>
      </c>
    </row>
    <row r="17" spans="1:14">
      <c r="A17" s="16"/>
      <c r="B17" s="11" t="s">
        <v>26</v>
      </c>
      <c r="C17" s="25">
        <v>0.97566666666666668</v>
      </c>
      <c r="D17" s="25">
        <v>0.52666666666666673</v>
      </c>
      <c r="E17" s="25">
        <v>1.3320000000000001</v>
      </c>
      <c r="F17" s="25">
        <v>0.89766666666666672</v>
      </c>
      <c r="G17" s="26">
        <v>1.113</v>
      </c>
      <c r="H17" s="28">
        <f t="shared" si="0"/>
        <v>23.988117341255098</v>
      </c>
      <c r="I17" s="27">
        <f t="shared" si="3"/>
        <v>-32.607607607607605</v>
      </c>
      <c r="J17" s="28">
        <f t="shared" si="1"/>
        <v>4.5387198064349503</v>
      </c>
      <c r="K17" s="27">
        <f t="shared" si="2"/>
        <v>3.286912157791313</v>
      </c>
      <c r="L17" s="18"/>
    </row>
    <row r="18" spans="1:14">
      <c r="A18" s="16"/>
      <c r="B18" s="11" t="s">
        <v>27</v>
      </c>
      <c r="C18" s="25">
        <v>0.89100000000000001</v>
      </c>
      <c r="D18" s="25">
        <v>0.9956666666666667</v>
      </c>
      <c r="E18" s="25">
        <v>0.72699999999999998</v>
      </c>
      <c r="F18" s="25">
        <v>1.3323333333333334</v>
      </c>
      <c r="G18" s="26">
        <v>0.95499999999999996</v>
      </c>
      <c r="H18" s="28">
        <f t="shared" si="0"/>
        <v>-28.321240930698032</v>
      </c>
      <c r="I18" s="27">
        <f t="shared" si="3"/>
        <v>83.264557542411751</v>
      </c>
      <c r="J18" s="28">
        <f t="shared" si="1"/>
        <v>3.8944091780281918</v>
      </c>
      <c r="K18" s="27">
        <f t="shared" si="2"/>
        <v>4.8784953192320364</v>
      </c>
      <c r="L18" s="18"/>
    </row>
    <row r="19" spans="1:14">
      <c r="A19" s="16"/>
      <c r="B19" s="11" t="s">
        <v>6</v>
      </c>
      <c r="C19" s="25">
        <v>0.66466666666666663</v>
      </c>
      <c r="D19" s="25">
        <v>0.12566666666666668</v>
      </c>
      <c r="E19" s="25">
        <v>0.48033333333333333</v>
      </c>
      <c r="F19" s="25">
        <v>1.1233333333333333</v>
      </c>
      <c r="G19" s="26">
        <v>0.66866666666666674</v>
      </c>
      <c r="H19" s="28">
        <f t="shared" si="0"/>
        <v>-40.474777448071208</v>
      </c>
      <c r="I19" s="27">
        <f t="shared" si="3"/>
        <v>133.8653712699514</v>
      </c>
      <c r="J19" s="28">
        <f t="shared" si="1"/>
        <v>2.7267660771813449</v>
      </c>
      <c r="K19" s="27">
        <f t="shared" si="2"/>
        <v>4.1132172193675167</v>
      </c>
      <c r="L19" s="18"/>
    </row>
    <row r="20" spans="1:14">
      <c r="A20" s="16"/>
      <c r="B20" s="11" t="s">
        <v>8</v>
      </c>
      <c r="C20" s="25">
        <v>0.35833333333333334</v>
      </c>
      <c r="D20" s="25">
        <v>0.16933333333333334</v>
      </c>
      <c r="E20" s="25">
        <v>0.49833333333333335</v>
      </c>
      <c r="F20" s="25">
        <v>1.1726666666666665</v>
      </c>
      <c r="G20" s="26">
        <v>0.65600000000000003</v>
      </c>
      <c r="H20" s="28">
        <f t="shared" si="0"/>
        <v>-44.059124502558269</v>
      </c>
      <c r="I20" s="27">
        <f t="shared" si="3"/>
        <v>135.31772575250832</v>
      </c>
      <c r="J20" s="28">
        <f t="shared" si="1"/>
        <v>2.6751124824989465</v>
      </c>
      <c r="K20" s="27">
        <f t="shared" si="2"/>
        <v>4.2938570260341011</v>
      </c>
      <c r="L20" s="18"/>
    </row>
    <row r="21" spans="1:14">
      <c r="A21" s="16"/>
      <c r="B21" s="11" t="s">
        <v>22</v>
      </c>
      <c r="C21" s="25">
        <v>0.54966666666666664</v>
      </c>
      <c r="D21" s="25">
        <v>0.47333333333333333</v>
      </c>
      <c r="E21" s="25">
        <v>0.18133333333333335</v>
      </c>
      <c r="F21" s="25">
        <v>0.53</v>
      </c>
      <c r="G21" s="26">
        <v>0.49833333333333335</v>
      </c>
      <c r="H21" s="28">
        <f t="shared" si="0"/>
        <v>-5.9748427672955966</v>
      </c>
      <c r="I21" s="27">
        <f t="shared" si="3"/>
        <v>192.27941176470588</v>
      </c>
      <c r="J21" s="28">
        <f t="shared" si="1"/>
        <v>2.0321611592154087</v>
      </c>
      <c r="K21" s="27">
        <f t="shared" si="2"/>
        <v>1.9406573824315585</v>
      </c>
      <c r="L21" s="18"/>
    </row>
    <row r="22" spans="1:14">
      <c r="A22" s="16"/>
      <c r="B22" s="11" t="s">
        <v>24</v>
      </c>
      <c r="C22" s="25">
        <v>0.46633333333333332</v>
      </c>
      <c r="D22" s="25">
        <v>0.70633333333333337</v>
      </c>
      <c r="E22" s="25">
        <v>0.30666666666666664</v>
      </c>
      <c r="F22" s="25">
        <v>0.69600000000000006</v>
      </c>
      <c r="G22" s="26">
        <v>0.35833333333333339</v>
      </c>
      <c r="H22" s="28">
        <f t="shared" si="0"/>
        <v>-48.515325670498079</v>
      </c>
      <c r="I22" s="27">
        <f t="shared" si="3"/>
        <v>126.95652173913045</v>
      </c>
      <c r="J22" s="28">
        <f t="shared" si="1"/>
        <v>1.4612530074625854</v>
      </c>
      <c r="K22" s="27">
        <f t="shared" si="2"/>
        <v>2.5484859210799335</v>
      </c>
      <c r="L22" s="18"/>
    </row>
    <row r="23" spans="1:14">
      <c r="A23" s="16"/>
      <c r="B23" s="11" t="s">
        <v>21</v>
      </c>
      <c r="C23" s="25">
        <v>0.56533333333333335</v>
      </c>
      <c r="D23" s="25">
        <v>0.63</v>
      </c>
      <c r="E23" s="25">
        <v>0.23966666666666667</v>
      </c>
      <c r="F23" s="25">
        <v>0.99400000000000011</v>
      </c>
      <c r="G23" s="26">
        <v>0.35766666666666663</v>
      </c>
      <c r="H23" s="28">
        <f t="shared" si="0"/>
        <v>-64.01743796109993</v>
      </c>
      <c r="I23" s="27">
        <f t="shared" si="3"/>
        <v>314.7426981919333</v>
      </c>
      <c r="J23" s="28">
        <f t="shared" si="1"/>
        <v>1.4585343972161429</v>
      </c>
      <c r="K23" s="27">
        <f t="shared" si="2"/>
        <v>3.6396479964848476</v>
      </c>
      <c r="L23" s="18"/>
    </row>
    <row r="24" spans="1:14">
      <c r="A24" s="16"/>
      <c r="B24" s="11" t="s">
        <v>9</v>
      </c>
      <c r="C24" s="25">
        <v>9.0666666666666673E-2</v>
      </c>
      <c r="D24" s="25">
        <v>0.13500000000000001</v>
      </c>
      <c r="E24" s="25">
        <v>0.45599999999999996</v>
      </c>
      <c r="F24" s="25">
        <v>0.33666666666666667</v>
      </c>
      <c r="G24" s="26">
        <v>0.27566666666666667</v>
      </c>
      <c r="H24" s="28">
        <f t="shared" si="0"/>
        <v>-18.118811881188122</v>
      </c>
      <c r="I24" s="27">
        <f t="shared" si="3"/>
        <v>-26.169590643274844</v>
      </c>
      <c r="J24" s="28">
        <f t="shared" si="1"/>
        <v>1.1241453369037746</v>
      </c>
      <c r="K24" s="27">
        <f t="shared" si="2"/>
        <v>1.2327446265760214</v>
      </c>
      <c r="L24" s="18"/>
    </row>
    <row r="25" spans="1:14">
      <c r="A25" s="16"/>
      <c r="B25" s="11" t="s">
        <v>11</v>
      </c>
      <c r="C25" s="25">
        <v>0.45766666666666667</v>
      </c>
      <c r="D25" s="25">
        <v>0.27666666666666667</v>
      </c>
      <c r="E25" s="25">
        <v>0.47799999999999998</v>
      </c>
      <c r="F25" s="25">
        <v>0.28933333333333339</v>
      </c>
      <c r="G25" s="26">
        <v>0.22800000000000001</v>
      </c>
      <c r="H25" s="28">
        <f t="shared" si="0"/>
        <v>-21.198156682027658</v>
      </c>
      <c r="I25" s="27">
        <f t="shared" si="3"/>
        <v>-39.470013947001384</v>
      </c>
      <c r="J25" s="28">
        <f t="shared" si="1"/>
        <v>0.92976470428317048</v>
      </c>
      <c r="K25" s="27">
        <f t="shared" si="2"/>
        <v>1.0594280553148383</v>
      </c>
      <c r="L25" s="18"/>
    </row>
    <row r="26" spans="1:14">
      <c r="A26" s="16"/>
      <c r="B26" s="11" t="s">
        <v>20</v>
      </c>
      <c r="C26" s="25">
        <v>0.47266666666666662</v>
      </c>
      <c r="D26" s="25">
        <v>0.3066666666666667</v>
      </c>
      <c r="E26" s="25">
        <v>0.13799999999999998</v>
      </c>
      <c r="F26" s="25">
        <v>0.46666666666666662</v>
      </c>
      <c r="G26" s="26">
        <v>0.11666666666666665</v>
      </c>
      <c r="H26" s="28">
        <f t="shared" si="0"/>
        <v>-75</v>
      </c>
      <c r="I26" s="27">
        <f t="shared" si="3"/>
        <v>238.16425120772945</v>
      </c>
      <c r="J26" s="28">
        <f t="shared" si="1"/>
        <v>0.47575679312735319</v>
      </c>
      <c r="K26" s="27">
        <f t="shared" si="2"/>
        <v>1.7087549279271581</v>
      </c>
      <c r="L26" s="18"/>
    </row>
    <row r="27" spans="1:14">
      <c r="A27" s="16"/>
      <c r="B27" s="11" t="s">
        <v>23</v>
      </c>
      <c r="C27" s="25">
        <v>0.34866666666666668</v>
      </c>
      <c r="D27" s="25">
        <v>0</v>
      </c>
      <c r="E27" s="25">
        <v>0.3076666666666667</v>
      </c>
      <c r="F27" s="25">
        <v>0.35366666666666663</v>
      </c>
      <c r="G27" s="26">
        <v>0.10199999999999999</v>
      </c>
      <c r="H27" s="28">
        <f t="shared" si="0"/>
        <v>-71.159283694627703</v>
      </c>
      <c r="I27" s="27">
        <f t="shared" si="3"/>
        <v>14.951245937161396</v>
      </c>
      <c r="J27" s="28">
        <f t="shared" si="1"/>
        <v>0.41594736770562879</v>
      </c>
      <c r="K27" s="27">
        <f t="shared" si="2"/>
        <v>1.2949921275219389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201" t="s">
        <v>139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8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28</v>
      </c>
      <c r="C13" s="26">
        <v>96.993333333333339</v>
      </c>
      <c r="D13" s="26">
        <v>104.50033333333333</v>
      </c>
      <c r="E13" s="26">
        <v>126.70566666666666</v>
      </c>
      <c r="F13" s="26">
        <v>135.95366666666666</v>
      </c>
      <c r="G13" s="26">
        <v>139.96933333333334</v>
      </c>
      <c r="H13" s="28">
        <f t="shared" ref="H13:H27" si="0">IF(OR(OR(G13=0,F13=0),G13=""),"",(G13/F13-1)*100)</f>
        <v>2.9537023642858706</v>
      </c>
      <c r="I13" s="27">
        <f>IF(OR(OR(G13=0,F13=0),F13=""),"",(F13/E13-1)*100)</f>
        <v>7.2988053678209708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31</v>
      </c>
      <c r="C14" s="25">
        <f>C13-SUM(C15:C27)</f>
        <v>11.656333333333336</v>
      </c>
      <c r="D14" s="25">
        <f>D13-SUM(D15:D27)</f>
        <v>32.694666666666677</v>
      </c>
      <c r="E14" s="25">
        <f>E13-SUM(E15:E27)</f>
        <v>36.468000000000004</v>
      </c>
      <c r="F14" s="25">
        <f>F13-SUM(F15:F27)</f>
        <v>38.396999999999991</v>
      </c>
      <c r="G14" s="26">
        <f>G13-SUM(G15:G27)</f>
        <v>41.27033333333334</v>
      </c>
      <c r="H14" s="28">
        <f t="shared" si="0"/>
        <v>7.4832235157261007</v>
      </c>
      <c r="I14" s="27">
        <f>IF(OR(OR(G14=0,F14=0),F14=""),"",(F14/E14-1)*100)</f>
        <v>5.2895689371503352</v>
      </c>
      <c r="J14" s="28">
        <f t="shared" si="1"/>
        <v>29.485268201606068</v>
      </c>
      <c r="K14" s="27">
        <f t="shared" si="2"/>
        <v>28.242710138993427</v>
      </c>
      <c r="L14" s="18"/>
    </row>
    <row r="15" spans="1:18">
      <c r="A15" s="16"/>
      <c r="B15" s="12" t="s">
        <v>5</v>
      </c>
      <c r="C15" s="29">
        <v>41.662333333333329</v>
      </c>
      <c r="D15" s="29">
        <v>36.996999999999993</v>
      </c>
      <c r="E15" s="29">
        <v>46.93266666666667</v>
      </c>
      <c r="F15" s="29">
        <v>44.739000000000004</v>
      </c>
      <c r="G15" s="109">
        <v>49.603333333333332</v>
      </c>
      <c r="H15" s="50">
        <f t="shared" si="0"/>
        <v>10.872691238814735</v>
      </c>
      <c r="I15" s="36">
        <f t="shared" ref="I15:I27" si="3">IF(OR(OR(G15=0,F15=0),F15=""),"",(F15/E15-1)*100)</f>
        <v>-4.6740720748874249</v>
      </c>
      <c r="J15" s="50">
        <f t="shared" si="1"/>
        <v>35.438715147127468</v>
      </c>
      <c r="K15" s="36">
        <f t="shared" si="2"/>
        <v>32.907534674803429</v>
      </c>
      <c r="L15" s="18"/>
      <c r="N15" s="23" t="s">
        <v>5</v>
      </c>
      <c r="O15" s="34">
        <f>J15</f>
        <v>35.438715147127468</v>
      </c>
      <c r="R15" s="122"/>
    </row>
    <row r="16" spans="1:18">
      <c r="A16" s="16"/>
      <c r="B16" s="11" t="s">
        <v>25</v>
      </c>
      <c r="C16" s="55">
        <v>10.452333333333334</v>
      </c>
      <c r="D16" s="55">
        <v>8.3743333333333325</v>
      </c>
      <c r="E16" s="55">
        <v>10.731999999999999</v>
      </c>
      <c r="F16" s="55">
        <v>20.567999999999998</v>
      </c>
      <c r="G16" s="56">
        <v>16.239666666666668</v>
      </c>
      <c r="H16" s="28">
        <f t="shared" si="0"/>
        <v>-21.044016595358471</v>
      </c>
      <c r="I16" s="27">
        <f t="shared" si="3"/>
        <v>91.65113678717853</v>
      </c>
      <c r="J16" s="28">
        <f t="shared" si="1"/>
        <v>11.602303361688751</v>
      </c>
      <c r="K16" s="27">
        <f t="shared" si="2"/>
        <v>15.128683546600433</v>
      </c>
      <c r="L16" s="18"/>
      <c r="N16" s="23" t="s">
        <v>40</v>
      </c>
      <c r="O16" s="34">
        <f>100-O15</f>
        <v>64.561284852872532</v>
      </c>
    </row>
    <row r="17" spans="1:14">
      <c r="A17" s="16"/>
      <c r="B17" s="11" t="s">
        <v>26</v>
      </c>
      <c r="C17" s="25">
        <v>8.1330000000000009</v>
      </c>
      <c r="D17" s="25">
        <v>7.8823333333333325</v>
      </c>
      <c r="E17" s="25">
        <v>12.878</v>
      </c>
      <c r="F17" s="25">
        <v>9.3066666666666666</v>
      </c>
      <c r="G17" s="26">
        <v>9.0856666666666666</v>
      </c>
      <c r="H17" s="28">
        <f t="shared" si="0"/>
        <v>-2.3746418338108866</v>
      </c>
      <c r="I17" s="27">
        <f t="shared" si="3"/>
        <v>-27.732049490086453</v>
      </c>
      <c r="J17" s="28">
        <f t="shared" si="1"/>
        <v>6.4911837831143959</v>
      </c>
      <c r="K17" s="27">
        <f t="shared" si="2"/>
        <v>6.8454694123733324</v>
      </c>
      <c r="L17" s="18"/>
    </row>
    <row r="18" spans="1:14">
      <c r="A18" s="16"/>
      <c r="B18" s="11" t="s">
        <v>24</v>
      </c>
      <c r="C18" s="25">
        <v>2.3236666666666665</v>
      </c>
      <c r="D18" s="25">
        <v>1.9020000000000001</v>
      </c>
      <c r="E18" s="25">
        <v>2.4633333333333329</v>
      </c>
      <c r="F18" s="25">
        <v>3.6156666666666664</v>
      </c>
      <c r="G18" s="26">
        <v>4.2376666666666667</v>
      </c>
      <c r="H18" s="28">
        <f t="shared" si="0"/>
        <v>17.202913247902664</v>
      </c>
      <c r="I18" s="27">
        <f t="shared" si="3"/>
        <v>46.779431664411383</v>
      </c>
      <c r="J18" s="28">
        <f t="shared" si="1"/>
        <v>3.0275679434542804</v>
      </c>
      <c r="K18" s="27">
        <f t="shared" si="2"/>
        <v>2.6594844812325764</v>
      </c>
      <c r="L18" s="18"/>
    </row>
    <row r="19" spans="1:14">
      <c r="A19" s="16"/>
      <c r="B19" s="11" t="s">
        <v>8</v>
      </c>
      <c r="C19" s="25">
        <v>2.3166666666666669</v>
      </c>
      <c r="D19" s="25">
        <v>1.5396666666666665</v>
      </c>
      <c r="E19" s="25">
        <v>3.0660000000000003</v>
      </c>
      <c r="F19" s="25">
        <v>2.4386666666666668</v>
      </c>
      <c r="G19" s="26">
        <v>3.496</v>
      </c>
      <c r="H19" s="28">
        <f t="shared" si="0"/>
        <v>43.357025697102223</v>
      </c>
      <c r="I19" s="27">
        <f t="shared" si="3"/>
        <v>-20.460969776038272</v>
      </c>
      <c r="J19" s="28">
        <f t="shared" si="1"/>
        <v>2.497689970183945</v>
      </c>
      <c r="K19" s="27">
        <f t="shared" si="2"/>
        <v>1.793748360348256</v>
      </c>
      <c r="L19" s="18"/>
    </row>
    <row r="20" spans="1:14">
      <c r="A20" s="16"/>
      <c r="B20" s="11" t="s">
        <v>21</v>
      </c>
      <c r="C20" s="25">
        <v>4.6973333333333329</v>
      </c>
      <c r="D20" s="25">
        <v>3.0636666666666668</v>
      </c>
      <c r="E20" s="25">
        <v>3.0719999999999996</v>
      </c>
      <c r="F20" s="25">
        <v>3.1826666666666665</v>
      </c>
      <c r="G20" s="26">
        <v>3.3166666666666664</v>
      </c>
      <c r="H20" s="28">
        <f t="shared" si="0"/>
        <v>4.2103058232090484</v>
      </c>
      <c r="I20" s="27">
        <f t="shared" si="3"/>
        <v>3.602430555555558</v>
      </c>
      <c r="J20" s="28">
        <f t="shared" si="1"/>
        <v>2.3695666669841966</v>
      </c>
      <c r="K20" s="27">
        <f t="shared" si="2"/>
        <v>2.3409936228273849</v>
      </c>
      <c r="L20" s="18"/>
    </row>
    <row r="21" spans="1:14">
      <c r="A21" s="16"/>
      <c r="B21" s="11" t="s">
        <v>27</v>
      </c>
      <c r="C21" s="25">
        <v>5.1886666666666663</v>
      </c>
      <c r="D21" s="25">
        <v>4.8329999999999993</v>
      </c>
      <c r="E21" s="25">
        <v>3.1316666666666664</v>
      </c>
      <c r="F21" s="25">
        <v>4.0236666666666663</v>
      </c>
      <c r="G21" s="26">
        <v>2.5660000000000003</v>
      </c>
      <c r="H21" s="28">
        <f t="shared" si="0"/>
        <v>-36.227321680059632</v>
      </c>
      <c r="I21" s="27">
        <f t="shared" si="3"/>
        <v>28.483235763704108</v>
      </c>
      <c r="J21" s="28">
        <f t="shared" si="1"/>
        <v>1.8332587138135021</v>
      </c>
      <c r="K21" s="27">
        <f t="shared" si="2"/>
        <v>2.9595867219469376</v>
      </c>
      <c r="L21" s="18"/>
    </row>
    <row r="22" spans="1:14">
      <c r="A22" s="16"/>
      <c r="B22" s="11" t="s">
        <v>6</v>
      </c>
      <c r="C22" s="25">
        <v>2.2706666666666666</v>
      </c>
      <c r="D22" s="25">
        <v>2.6203333333333334</v>
      </c>
      <c r="E22" s="25">
        <v>2.4579999999999997</v>
      </c>
      <c r="F22" s="25">
        <v>2.3990000000000005</v>
      </c>
      <c r="G22" s="26">
        <v>2.383</v>
      </c>
      <c r="H22" s="28">
        <f t="shared" si="0"/>
        <v>-0.66694456023345117</v>
      </c>
      <c r="I22" s="27">
        <f t="shared" si="3"/>
        <v>-2.4003254678600205</v>
      </c>
      <c r="J22" s="28">
        <f t="shared" si="1"/>
        <v>1.7025157891728662</v>
      </c>
      <c r="K22" s="27">
        <f t="shared" si="2"/>
        <v>1.7645717536121379</v>
      </c>
      <c r="L22" s="18"/>
    </row>
    <row r="23" spans="1:14">
      <c r="A23" s="16"/>
      <c r="B23" s="11" t="s">
        <v>23</v>
      </c>
      <c r="C23" s="25">
        <v>1.9586666666666666</v>
      </c>
      <c r="D23" s="25">
        <v>1.0196666666666667</v>
      </c>
      <c r="E23" s="25">
        <v>1.4116666666666664</v>
      </c>
      <c r="F23" s="25">
        <v>1.4479999999999997</v>
      </c>
      <c r="G23" s="26">
        <v>1.8946666666666665</v>
      </c>
      <c r="H23" s="28">
        <f t="shared" si="0"/>
        <v>30.847145488029469</v>
      </c>
      <c r="I23" s="27">
        <f t="shared" si="3"/>
        <v>2.5737898465171272</v>
      </c>
      <c r="J23" s="28">
        <f t="shared" si="1"/>
        <v>1.3536298427274545</v>
      </c>
      <c r="K23" s="27">
        <f t="shared" si="2"/>
        <v>1.0650687366529281</v>
      </c>
      <c r="L23" s="18"/>
    </row>
    <row r="24" spans="1:14">
      <c r="A24" s="16"/>
      <c r="B24" s="11" t="s">
        <v>22</v>
      </c>
      <c r="C24" s="25">
        <v>2.3396666666666666</v>
      </c>
      <c r="D24" s="25">
        <v>0.84199999999999997</v>
      </c>
      <c r="E24" s="25">
        <v>0.69300000000000006</v>
      </c>
      <c r="F24" s="25">
        <v>2.1749999999999998</v>
      </c>
      <c r="G24" s="26">
        <v>1.7653333333333334</v>
      </c>
      <c r="H24" s="28">
        <f t="shared" si="0"/>
        <v>-18.835249042145584</v>
      </c>
      <c r="I24" s="27">
        <f t="shared" si="3"/>
        <v>213.8528138528138</v>
      </c>
      <c r="J24" s="28">
        <f t="shared" si="1"/>
        <v>1.2612286500852568</v>
      </c>
      <c r="K24" s="27">
        <f t="shared" si="2"/>
        <v>1.5998097391022921</v>
      </c>
      <c r="L24" s="18"/>
    </row>
    <row r="25" spans="1:14">
      <c r="A25" s="16"/>
      <c r="B25" s="11" t="s">
        <v>11</v>
      </c>
      <c r="C25" s="25">
        <v>1.835</v>
      </c>
      <c r="D25" s="25">
        <v>1.0349999999999999</v>
      </c>
      <c r="E25" s="25">
        <v>1.48</v>
      </c>
      <c r="F25" s="25">
        <v>1.9009999999999998</v>
      </c>
      <c r="G25" s="26">
        <v>1.63</v>
      </c>
      <c r="H25" s="28">
        <f t="shared" si="0"/>
        <v>-14.255654918463968</v>
      </c>
      <c r="I25" s="27">
        <f t="shared" si="3"/>
        <v>28.445945945945937</v>
      </c>
      <c r="J25" s="28">
        <f t="shared" si="1"/>
        <v>1.1645408041761527</v>
      </c>
      <c r="K25" s="27">
        <f t="shared" si="2"/>
        <v>1.3982704892107849</v>
      </c>
      <c r="L25" s="18"/>
    </row>
    <row r="26" spans="1:14">
      <c r="A26" s="16"/>
      <c r="B26" s="11" t="s">
        <v>9</v>
      </c>
      <c r="C26" s="25">
        <v>0.8666666666666667</v>
      </c>
      <c r="D26" s="25">
        <v>0.44500000000000001</v>
      </c>
      <c r="E26" s="25">
        <v>0.49700000000000005</v>
      </c>
      <c r="F26" s="25">
        <v>0.64100000000000001</v>
      </c>
      <c r="G26" s="26">
        <v>1.2689999999999999</v>
      </c>
      <c r="H26" s="28">
        <f t="shared" si="0"/>
        <v>97.971918876755055</v>
      </c>
      <c r="I26" s="27">
        <f t="shared" si="3"/>
        <v>28.973843058350091</v>
      </c>
      <c r="J26" s="28">
        <f t="shared" si="1"/>
        <v>0.90662716595063664</v>
      </c>
      <c r="K26" s="27">
        <f t="shared" si="2"/>
        <v>0.47148415759290546</v>
      </c>
      <c r="L26" s="18"/>
    </row>
    <row r="27" spans="1:14">
      <c r="A27" s="16"/>
      <c r="B27" s="11" t="s">
        <v>20</v>
      </c>
      <c r="C27" s="25">
        <v>1.2923333333333333</v>
      </c>
      <c r="D27" s="25">
        <v>1.2516666666666667</v>
      </c>
      <c r="E27" s="25">
        <v>1.4223333333333332</v>
      </c>
      <c r="F27" s="25">
        <v>1.1183333333333334</v>
      </c>
      <c r="G27" s="26">
        <v>1.212</v>
      </c>
      <c r="H27" s="28">
        <f t="shared" si="0"/>
        <v>8.3755588673621428</v>
      </c>
      <c r="I27" s="27">
        <f t="shared" si="3"/>
        <v>-21.373330208577446</v>
      </c>
      <c r="J27" s="28">
        <f t="shared" si="1"/>
        <v>0.86590395991502889</v>
      </c>
      <c r="K27" s="27">
        <f t="shared" si="2"/>
        <v>0.82258416470317108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6" t="s">
        <v>138</v>
      </c>
      <c r="D7" s="196"/>
      <c r="E7" s="196"/>
      <c r="F7" s="196"/>
      <c r="G7" s="196"/>
      <c r="H7" s="196"/>
      <c r="I7" s="196"/>
      <c r="J7" s="196"/>
      <c r="K7" s="196"/>
      <c r="L7" s="18"/>
    </row>
    <row r="8" spans="1:15">
      <c r="A8" s="16"/>
      <c r="B8" s="10"/>
      <c r="C8" s="193" t="s">
        <v>189</v>
      </c>
      <c r="D8" s="193"/>
      <c r="E8" s="193"/>
      <c r="F8" s="193"/>
      <c r="G8" s="193"/>
      <c r="H8" s="193"/>
      <c r="I8" s="193"/>
      <c r="J8" s="193"/>
      <c r="K8" s="193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4" t="s">
        <v>2</v>
      </c>
      <c r="D10" s="194"/>
      <c r="E10" s="194"/>
      <c r="F10" s="194"/>
      <c r="G10" s="194"/>
      <c r="H10" s="195" t="s">
        <v>1</v>
      </c>
      <c r="I10" s="195" t="s">
        <v>3</v>
      </c>
      <c r="J10" s="195" t="s">
        <v>29</v>
      </c>
      <c r="K10" s="195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5"/>
      <c r="I11" s="195"/>
      <c r="J11" s="195"/>
      <c r="K11" s="195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448.61899999999997</v>
      </c>
      <c r="D13" s="26">
        <v>410.69133333333338</v>
      </c>
      <c r="E13" s="26">
        <v>452.45</v>
      </c>
      <c r="F13" s="26">
        <v>552.63966666666659</v>
      </c>
      <c r="G13" s="26">
        <v>518.9276666666666</v>
      </c>
      <c r="H13" s="28">
        <f t="shared" ref="H13:H27" si="0">IF(OR(OR(G13=0,F13=0),G13=""),"",(G13/F13-1)*100)</f>
        <v>-6.1001773910546842</v>
      </c>
      <c r="I13" s="27">
        <f>IF(OR(OR(G13=0,F13=0),F13=""),"",(F13/E13-1)*100)</f>
        <v>22.143809629056598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212.27899999999997</v>
      </c>
      <c r="D14" s="25">
        <f>D13-SUM(D15:D27)</f>
        <v>218.79300000000006</v>
      </c>
      <c r="E14" s="25">
        <f>E13-SUM(E15:E27)</f>
        <v>247.72599999999997</v>
      </c>
      <c r="F14" s="25">
        <f>F13-SUM(F15:F27)</f>
        <v>317.00199999999995</v>
      </c>
      <c r="G14" s="26">
        <f>G13-SUM(G15:G27)</f>
        <v>264.13566666666662</v>
      </c>
      <c r="H14" s="28">
        <f t="shared" si="0"/>
        <v>-16.67697154381781</v>
      </c>
      <c r="I14" s="27">
        <f>IF(OR(OR(G14=0,F14=0),F14=""),"",(F14/E14-1)*100)</f>
        <v>27.964767525411126</v>
      </c>
      <c r="J14" s="28">
        <f>IF(G14=0,"",G14/$G$13*100)</f>
        <v>50.900286038580845</v>
      </c>
      <c r="K14" s="27">
        <f t="shared" si="2"/>
        <v>57.361427186732286</v>
      </c>
      <c r="L14" s="18"/>
    </row>
    <row r="15" spans="1:15">
      <c r="A15" s="16"/>
      <c r="B15" s="12" t="s">
        <v>5</v>
      </c>
      <c r="C15" s="29">
        <v>92.87533333333333</v>
      </c>
      <c r="D15" s="29">
        <v>60.407333333333334</v>
      </c>
      <c r="E15" s="29">
        <v>68.573333333333323</v>
      </c>
      <c r="F15" s="29">
        <v>69.298333333333332</v>
      </c>
      <c r="G15" s="109">
        <v>76.833333333333329</v>
      </c>
      <c r="H15" s="50">
        <f t="shared" si="0"/>
        <v>10.873277375598246</v>
      </c>
      <c r="I15" s="36">
        <f t="shared" ref="I15:I27" si="3">IF(OR(OR(G15=0,F15=0),F15=""),"",(F15/E15-1)*100)</f>
        <v>1.0572622982695012</v>
      </c>
      <c r="J15" s="50">
        <f>IF(G15=0,"",G15/$G$13*100)</f>
        <v>14.806174013976259</v>
      </c>
      <c r="K15" s="36">
        <f t="shared" si="2"/>
        <v>12.539514897893083</v>
      </c>
      <c r="L15" s="18"/>
      <c r="N15" s="23" t="s">
        <v>5</v>
      </c>
      <c r="O15" s="34">
        <f>J15</f>
        <v>14.806174013976259</v>
      </c>
    </row>
    <row r="16" spans="1:15">
      <c r="A16" s="16"/>
      <c r="B16" s="11" t="s">
        <v>25</v>
      </c>
      <c r="C16" s="55">
        <v>28.842333333333332</v>
      </c>
      <c r="D16" s="55">
        <v>28.33666666666667</v>
      </c>
      <c r="E16" s="55">
        <v>26.978999999999999</v>
      </c>
      <c r="F16" s="55">
        <v>39.267333333333333</v>
      </c>
      <c r="G16" s="56">
        <v>46.258999999999993</v>
      </c>
      <c r="H16" s="28">
        <f t="shared" si="0"/>
        <v>17.805300419347692</v>
      </c>
      <c r="I16" s="27">
        <f t="shared" si="3"/>
        <v>45.547771723686338</v>
      </c>
      <c r="J16" s="28">
        <f t="shared" si="1"/>
        <v>8.9143445168658708</v>
      </c>
      <c r="K16" s="27">
        <f t="shared" si="2"/>
        <v>7.1054134731552034</v>
      </c>
      <c r="L16" s="18"/>
      <c r="N16" s="23" t="s">
        <v>40</v>
      </c>
      <c r="O16" s="34">
        <f>100-O15</f>
        <v>85.193825986023739</v>
      </c>
    </row>
    <row r="17" spans="1:14">
      <c r="A17" s="16"/>
      <c r="B17" s="11" t="s">
        <v>26</v>
      </c>
      <c r="C17" s="25">
        <v>28.418333333333333</v>
      </c>
      <c r="D17" s="25">
        <v>29.327666666666662</v>
      </c>
      <c r="E17" s="25">
        <v>28.026</v>
      </c>
      <c r="F17" s="25">
        <v>33.161999999999999</v>
      </c>
      <c r="G17" s="26">
        <v>33.033333333333331</v>
      </c>
      <c r="H17" s="28">
        <f t="shared" si="0"/>
        <v>-0.38799429065395907</v>
      </c>
      <c r="I17" s="27">
        <f t="shared" si="3"/>
        <v>18.325840291158201</v>
      </c>
      <c r="J17" s="28">
        <f t="shared" si="1"/>
        <v>6.3656913005858877</v>
      </c>
      <c r="K17" s="27">
        <f t="shared" si="2"/>
        <v>6.0006550380326189</v>
      </c>
      <c r="L17" s="18"/>
    </row>
    <row r="18" spans="1:14">
      <c r="A18" s="16"/>
      <c r="B18" s="11" t="s">
        <v>27</v>
      </c>
      <c r="C18" s="25">
        <v>17.908666666666665</v>
      </c>
      <c r="D18" s="25">
        <v>14.872</v>
      </c>
      <c r="E18" s="25">
        <v>17.744333333333334</v>
      </c>
      <c r="F18" s="25">
        <v>18.642333333333333</v>
      </c>
      <c r="G18" s="26">
        <v>18.305</v>
      </c>
      <c r="H18" s="28">
        <f t="shared" si="0"/>
        <v>-1.8095016718222001</v>
      </c>
      <c r="I18" s="27">
        <f t="shared" si="3"/>
        <v>5.0607705746435361</v>
      </c>
      <c r="J18" s="28">
        <f t="shared" si="1"/>
        <v>3.5274665769089211</v>
      </c>
      <c r="K18" s="27">
        <f t="shared" si="2"/>
        <v>3.3733252348275165</v>
      </c>
      <c r="L18" s="18"/>
    </row>
    <row r="19" spans="1:14">
      <c r="A19" s="16"/>
      <c r="B19" s="11" t="s">
        <v>21</v>
      </c>
      <c r="C19" s="25">
        <v>10.851999999999999</v>
      </c>
      <c r="D19" s="25">
        <v>6.2593333333333332</v>
      </c>
      <c r="E19" s="25">
        <v>9.3409999999999993</v>
      </c>
      <c r="F19" s="25">
        <v>7.3993333333333338</v>
      </c>
      <c r="G19" s="26">
        <v>14.395333333333333</v>
      </c>
      <c r="H19" s="28">
        <f t="shared" si="0"/>
        <v>94.549058473736352</v>
      </c>
      <c r="I19" s="27">
        <f t="shared" si="3"/>
        <v>-20.786496806194897</v>
      </c>
      <c r="J19" s="28">
        <f t="shared" si="1"/>
        <v>2.7740539304450271</v>
      </c>
      <c r="K19" s="27">
        <f t="shared" si="2"/>
        <v>1.3389073893236043</v>
      </c>
      <c r="L19" s="18"/>
    </row>
    <row r="20" spans="1:14">
      <c r="A20" s="16"/>
      <c r="B20" s="11" t="s">
        <v>8</v>
      </c>
      <c r="C20" s="25">
        <v>12.058666666666667</v>
      </c>
      <c r="D20" s="25">
        <v>7.9236666666666657</v>
      </c>
      <c r="E20" s="25">
        <v>11.234333333333334</v>
      </c>
      <c r="F20" s="25">
        <v>8.9993333333333343</v>
      </c>
      <c r="G20" s="26">
        <v>11.216666666666667</v>
      </c>
      <c r="H20" s="28">
        <f t="shared" si="0"/>
        <v>24.638862137936137</v>
      </c>
      <c r="I20" s="27">
        <f t="shared" si="3"/>
        <v>-19.894371420941749</v>
      </c>
      <c r="J20" s="28">
        <f t="shared" si="1"/>
        <v>2.1615087009557534</v>
      </c>
      <c r="K20" s="27">
        <f t="shared" si="2"/>
        <v>1.6284269617514491</v>
      </c>
      <c r="L20" s="18"/>
    </row>
    <row r="21" spans="1:14">
      <c r="A21" s="16"/>
      <c r="B21" s="11" t="s">
        <v>6</v>
      </c>
      <c r="C21" s="25">
        <v>13.567666666666668</v>
      </c>
      <c r="D21" s="25">
        <v>13.285666666666666</v>
      </c>
      <c r="E21" s="25">
        <v>8.7503333333333337</v>
      </c>
      <c r="F21" s="25">
        <v>14.065666666666667</v>
      </c>
      <c r="G21" s="26">
        <v>9.8249999999999993</v>
      </c>
      <c r="H21" s="28">
        <f t="shared" si="0"/>
        <v>-30.149062729577935</v>
      </c>
      <c r="I21" s="27">
        <f t="shared" si="3"/>
        <v>60.744352596091566</v>
      </c>
      <c r="J21" s="28">
        <f t="shared" si="1"/>
        <v>1.8933274579694155</v>
      </c>
      <c r="K21" s="27">
        <f t="shared" si="2"/>
        <v>2.5451786245287016</v>
      </c>
      <c r="L21" s="18"/>
    </row>
    <row r="22" spans="1:14">
      <c r="A22" s="16"/>
      <c r="B22" s="11" t="s">
        <v>22</v>
      </c>
      <c r="C22" s="25">
        <v>7.2843333333333335</v>
      </c>
      <c r="D22" s="25">
        <v>5.2393333333333336</v>
      </c>
      <c r="E22" s="25">
        <v>6.8016666666666659</v>
      </c>
      <c r="F22" s="25">
        <v>7.5839999999999996</v>
      </c>
      <c r="G22" s="26">
        <v>9.5803333333333338</v>
      </c>
      <c r="H22" s="28">
        <f t="shared" si="0"/>
        <v>26.322960618846714</v>
      </c>
      <c r="I22" s="27">
        <f t="shared" si="3"/>
        <v>11.502082822837556</v>
      </c>
      <c r="J22" s="28">
        <f t="shared" si="1"/>
        <v>1.8461789472264283</v>
      </c>
      <c r="K22" s="27">
        <f t="shared" si="2"/>
        <v>1.3723227733079844</v>
      </c>
      <c r="L22" s="18"/>
    </row>
    <row r="23" spans="1:14">
      <c r="A23" s="16"/>
      <c r="B23" s="11" t="s">
        <v>24</v>
      </c>
      <c r="C23" s="25">
        <v>5.3306666666666667</v>
      </c>
      <c r="D23" s="25">
        <v>6.2046666666666672</v>
      </c>
      <c r="E23" s="25">
        <v>6.5459999999999994</v>
      </c>
      <c r="F23" s="25">
        <v>13.711666666666666</v>
      </c>
      <c r="G23" s="26">
        <v>9.2816666666666663</v>
      </c>
      <c r="H23" s="28">
        <f t="shared" si="0"/>
        <v>-32.30825331226449</v>
      </c>
      <c r="I23" s="27">
        <f t="shared" si="3"/>
        <v>109.46634076789898</v>
      </c>
      <c r="J23" s="28">
        <f t="shared" si="1"/>
        <v>1.7886243619052882</v>
      </c>
      <c r="K23" s="27">
        <f t="shared" si="2"/>
        <v>2.4811224191290409</v>
      </c>
      <c r="L23" s="18"/>
    </row>
    <row r="24" spans="1:14">
      <c r="A24" s="16"/>
      <c r="B24" s="11" t="s">
        <v>11</v>
      </c>
      <c r="C24" s="25">
        <v>4.3646666666666674</v>
      </c>
      <c r="D24" s="25">
        <v>6.0163333333333329</v>
      </c>
      <c r="E24" s="25">
        <v>5.7406666666666668</v>
      </c>
      <c r="F24" s="25">
        <v>6.8883333333333328</v>
      </c>
      <c r="G24" s="26">
        <v>7.8939999999999992</v>
      </c>
      <c r="H24" s="28">
        <f t="shared" si="0"/>
        <v>14.599564481006521</v>
      </c>
      <c r="I24" s="27">
        <f t="shared" si="3"/>
        <v>19.991870862849836</v>
      </c>
      <c r="J24" s="28">
        <f t="shared" si="1"/>
        <v>1.5212139392580726</v>
      </c>
      <c r="K24" s="27">
        <f t="shared" si="2"/>
        <v>1.246442075879461</v>
      </c>
      <c r="L24" s="18"/>
    </row>
    <row r="25" spans="1:14">
      <c r="A25" s="16"/>
      <c r="B25" s="11" t="s">
        <v>23</v>
      </c>
      <c r="C25" s="25">
        <v>5.075333333333333</v>
      </c>
      <c r="D25" s="25">
        <v>5.7046666666666672</v>
      </c>
      <c r="E25" s="25">
        <v>5.657</v>
      </c>
      <c r="F25" s="25">
        <v>6.7043333333333335</v>
      </c>
      <c r="G25" s="26">
        <v>6.8473333333333342</v>
      </c>
      <c r="H25" s="28">
        <f t="shared" si="0"/>
        <v>2.1329488390593232</v>
      </c>
      <c r="I25" s="27">
        <f t="shared" si="3"/>
        <v>18.513935537092685</v>
      </c>
      <c r="J25" s="28">
        <f t="shared" si="1"/>
        <v>1.3195159505210428</v>
      </c>
      <c r="K25" s="27">
        <f t="shared" si="2"/>
        <v>1.2131473250502589</v>
      </c>
      <c r="L25" s="18"/>
    </row>
    <row r="26" spans="1:14">
      <c r="A26" s="16"/>
      <c r="B26" s="11" t="s">
        <v>9</v>
      </c>
      <c r="C26" s="25">
        <v>4.6916666666666673</v>
      </c>
      <c r="D26" s="25">
        <v>4.2713333333333336</v>
      </c>
      <c r="E26" s="25">
        <v>5.444</v>
      </c>
      <c r="F26" s="25">
        <v>6.6520000000000001</v>
      </c>
      <c r="G26" s="26">
        <v>5.7313333333333345</v>
      </c>
      <c r="H26" s="28">
        <f t="shared" si="0"/>
        <v>-13.84044898777308</v>
      </c>
      <c r="I26" s="27">
        <f t="shared" si="3"/>
        <v>22.189566495224099</v>
      </c>
      <c r="J26" s="28">
        <f t="shared" si="1"/>
        <v>1.1044570759058909</v>
      </c>
      <c r="K26" s="27">
        <f t="shared" si="2"/>
        <v>1.2036776223687649</v>
      </c>
      <c r="L26" s="18"/>
    </row>
    <row r="27" spans="1:14">
      <c r="A27" s="16"/>
      <c r="B27" s="11" t="s">
        <v>20</v>
      </c>
      <c r="C27" s="25">
        <v>5.0703333333333331</v>
      </c>
      <c r="D27" s="25">
        <v>4.049666666666667</v>
      </c>
      <c r="E27" s="25">
        <v>3.886333333333333</v>
      </c>
      <c r="F27" s="25">
        <v>3.2629999999999999</v>
      </c>
      <c r="G27" s="26">
        <v>5.5896666666666661</v>
      </c>
      <c r="H27" s="28">
        <f t="shared" si="0"/>
        <v>71.304525487792404</v>
      </c>
      <c r="I27" s="27">
        <f t="shared" si="3"/>
        <v>-16.039111416073414</v>
      </c>
      <c r="J27" s="28">
        <f t="shared" si="1"/>
        <v>1.0771571888953053</v>
      </c>
      <c r="K27" s="27">
        <f t="shared" si="2"/>
        <v>0.59043897802003609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188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2010-11-02T16:34:40Z</cp:lastPrinted>
  <dcterms:created xsi:type="dcterms:W3CDTF">2009-04-02T15:53:30Z</dcterms:created>
  <dcterms:modified xsi:type="dcterms:W3CDTF">2010-11-29T18:53:24Z</dcterms:modified>
</cp:coreProperties>
</file>