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asalariado'!$A$1:$L$46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0">Índice!$A$1:$T$50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Agua'!$A$1:$L$46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asalariados'!$A$1:$L$45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G14" i="65"/>
  <c r="F14"/>
  <c r="E14"/>
  <c r="D14"/>
  <c r="C14"/>
  <c r="N13"/>
  <c r="O15" i="80"/>
  <c r="J24" i="82"/>
  <c r="J27" i="65"/>
  <c r="J26"/>
  <c r="J25"/>
  <c r="J24"/>
  <c r="J23"/>
  <c r="J22"/>
  <c r="J21"/>
  <c r="J20"/>
  <c r="J19"/>
  <c r="J18"/>
  <c r="J17"/>
  <c r="J16"/>
  <c r="J15"/>
  <c r="O15" s="1"/>
  <c r="O16" s="1"/>
  <c r="J14"/>
  <c r="J13"/>
  <c r="K13"/>
  <c r="H26" i="55"/>
  <c r="I26"/>
  <c r="J26"/>
  <c r="K26"/>
  <c r="H27"/>
  <c r="I27"/>
  <c r="J27"/>
  <c r="K27"/>
  <c r="G14"/>
  <c r="F14"/>
  <c r="E14"/>
  <c r="D14"/>
  <c r="C14"/>
  <c r="H14" i="65" l="1"/>
  <c r="M12" i="62"/>
  <c r="I13" s="1"/>
  <c r="I14" i="91"/>
  <c r="I15"/>
  <c r="I16"/>
  <c r="I17"/>
  <c r="I18"/>
  <c r="I19"/>
  <c r="I20"/>
  <c r="I21"/>
  <c r="I22"/>
  <c r="I23"/>
  <c r="I24"/>
  <c r="I13"/>
  <c r="L13" i="64"/>
  <c r="I14" s="1"/>
  <c r="I23" l="1"/>
  <c r="I21"/>
  <c r="I19"/>
  <c r="I17"/>
  <c r="I15"/>
  <c r="I13"/>
  <c r="I22"/>
  <c r="I20"/>
  <c r="I18"/>
  <c r="I16"/>
  <c r="I14" i="62"/>
  <c r="G14" i="91"/>
  <c r="H14"/>
  <c r="G15"/>
  <c r="H15"/>
  <c r="G16"/>
  <c r="H16"/>
  <c r="G17"/>
  <c r="H17"/>
  <c r="G18"/>
  <c r="H18"/>
  <c r="G19"/>
  <c r="H19"/>
  <c r="G20"/>
  <c r="H20"/>
  <c r="G21"/>
  <c r="H21"/>
  <c r="G22"/>
  <c r="H22"/>
  <c r="G23"/>
  <c r="H23"/>
  <c r="G24"/>
  <c r="H24"/>
  <c r="H13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J27" i="84" l="1"/>
  <c r="J26"/>
  <c r="I27"/>
  <c r="I26"/>
  <c r="H27"/>
  <c r="H26"/>
  <c r="I23"/>
  <c r="H23"/>
  <c r="I27" i="82"/>
  <c r="I26"/>
  <c r="I25"/>
  <c r="I24"/>
  <c r="I23"/>
  <c r="I22"/>
  <c r="I21"/>
  <c r="I20"/>
  <c r="I18"/>
  <c r="K27" i="80"/>
  <c r="K26"/>
  <c r="K25"/>
  <c r="K24"/>
  <c r="K23"/>
  <c r="K22"/>
  <c r="K21"/>
  <c r="K20"/>
  <c r="K19"/>
  <c r="K18"/>
  <c r="K17"/>
  <c r="K16"/>
  <c r="J27"/>
  <c r="J26"/>
  <c r="J25"/>
  <c r="J24"/>
  <c r="J23"/>
  <c r="J22"/>
  <c r="J21"/>
  <c r="J20"/>
  <c r="J19"/>
  <c r="J17"/>
  <c r="I27"/>
  <c r="I26"/>
  <c r="I25"/>
  <c r="I24"/>
  <c r="I23"/>
  <c r="I22"/>
  <c r="I21"/>
  <c r="I20"/>
  <c r="I19"/>
  <c r="I18"/>
  <c r="I17"/>
  <c r="I16"/>
  <c r="H27"/>
  <c r="H26"/>
  <c r="H25"/>
  <c r="H24"/>
  <c r="H23"/>
  <c r="H22"/>
  <c r="H21"/>
  <c r="H20"/>
  <c r="H19"/>
  <c r="H18"/>
  <c r="H17"/>
  <c r="H16"/>
  <c r="I25" i="67"/>
  <c r="I22" i="65" l="1"/>
  <c r="K18" i="56"/>
  <c r="H27"/>
  <c r="H26"/>
  <c r="I27"/>
  <c r="I26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H13"/>
  <c r="I14" l="1"/>
  <c r="H14"/>
  <c r="J14"/>
  <c r="J16" i="80"/>
  <c r="O15" i="82"/>
  <c r="O16" s="1"/>
  <c r="H15"/>
  <c r="I15"/>
  <c r="J15"/>
  <c r="K15"/>
  <c r="J22" i="66"/>
  <c r="G14"/>
  <c r="I14" s="1"/>
  <c r="F14"/>
  <c r="E14"/>
  <c r="D14"/>
  <c r="C14"/>
  <c r="G14" i="67"/>
  <c r="F14"/>
  <c r="K14" s="1"/>
  <c r="E14"/>
  <c r="D14"/>
  <c r="C14"/>
  <c r="G14" i="70"/>
  <c r="J14" s="1"/>
  <c r="F14"/>
  <c r="E14"/>
  <c r="D14"/>
  <c r="C14"/>
  <c r="G14" i="71"/>
  <c r="F14"/>
  <c r="K14" s="1"/>
  <c r="E14"/>
  <c r="D14"/>
  <c r="C14"/>
  <c r="G14" i="72"/>
  <c r="J14" s="1"/>
  <c r="F14"/>
  <c r="E14"/>
  <c r="D14"/>
  <c r="C14"/>
  <c r="G14" i="73"/>
  <c r="F14"/>
  <c r="H14" s="1"/>
  <c r="E14"/>
  <c r="D14"/>
  <c r="C14"/>
  <c r="G14" i="74"/>
  <c r="J14" s="1"/>
  <c r="F14"/>
  <c r="E14"/>
  <c r="D14"/>
  <c r="C14"/>
  <c r="G14" i="75"/>
  <c r="F14"/>
  <c r="H14" s="1"/>
  <c r="E14"/>
  <c r="D14"/>
  <c r="C14"/>
  <c r="D14" i="76"/>
  <c r="E14"/>
  <c r="F14"/>
  <c r="K14" s="1"/>
  <c r="G14"/>
  <c r="C14"/>
  <c r="G14" i="77"/>
  <c r="F14"/>
  <c r="K14" s="1"/>
  <c r="E14"/>
  <c r="D14"/>
  <c r="C14"/>
  <c r="G14" i="78"/>
  <c r="J14" s="1"/>
  <c r="F14"/>
  <c r="E14"/>
  <c r="D14"/>
  <c r="C14"/>
  <c r="G14" i="80"/>
  <c r="F14"/>
  <c r="K14" s="1"/>
  <c r="E14"/>
  <c r="D14"/>
  <c r="C14"/>
  <c r="G14" i="81"/>
  <c r="I14" s="1"/>
  <c r="F14"/>
  <c r="E14"/>
  <c r="D14"/>
  <c r="C14"/>
  <c r="G14" i="82"/>
  <c r="F14"/>
  <c r="H14" s="1"/>
  <c r="E14"/>
  <c r="D14"/>
  <c r="C14"/>
  <c r="G14" i="83"/>
  <c r="J14" s="1"/>
  <c r="F14"/>
  <c r="E14"/>
  <c r="D14"/>
  <c r="C14"/>
  <c r="G14" i="84"/>
  <c r="F14"/>
  <c r="K14" s="1"/>
  <c r="E14"/>
  <c r="D14"/>
  <c r="C14"/>
  <c r="G14" i="85"/>
  <c r="I14" s="1"/>
  <c r="F14"/>
  <c r="E14"/>
  <c r="D14"/>
  <c r="C14"/>
  <c r="G14" i="86"/>
  <c r="F14"/>
  <c r="K14" s="1"/>
  <c r="E14"/>
  <c r="D14"/>
  <c r="C14"/>
  <c r="G14" i="87"/>
  <c r="I14" s="1"/>
  <c r="F14"/>
  <c r="E14"/>
  <c r="D14"/>
  <c r="C14"/>
  <c r="G14" i="88"/>
  <c r="F14"/>
  <c r="K14" s="1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27" i="65"/>
  <c r="I27"/>
  <c r="H27"/>
  <c r="K26"/>
  <c r="I26"/>
  <c r="H26"/>
  <c r="K25"/>
  <c r="I25"/>
  <c r="H25"/>
  <c r="K24"/>
  <c r="I24"/>
  <c r="H24"/>
  <c r="K23"/>
  <c r="I23"/>
  <c r="H23"/>
  <c r="K22"/>
  <c r="H22"/>
  <c r="K21"/>
  <c r="I21"/>
  <c r="H21"/>
  <c r="K20"/>
  <c r="I20"/>
  <c r="H20"/>
  <c r="K19"/>
  <c r="H19"/>
  <c r="K18"/>
  <c r="I18"/>
  <c r="H18"/>
  <c r="K17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5"/>
  <c r="O16" s="1"/>
  <c r="I15"/>
  <c r="H15"/>
  <c r="K14"/>
  <c r="J14"/>
  <c r="H14"/>
  <c r="K13"/>
  <c r="J13"/>
  <c r="I13"/>
  <c r="H13"/>
  <c r="K27" i="67"/>
  <c r="J27"/>
  <c r="I27"/>
  <c r="H27"/>
  <c r="K26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I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O16" s="1"/>
  <c r="I15"/>
  <c r="H15"/>
  <c r="J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I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I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J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I14"/>
  <c r="K13"/>
  <c r="J13"/>
  <c r="I13"/>
  <c r="H13"/>
  <c r="K15" i="80"/>
  <c r="J15"/>
  <c r="O16" s="1"/>
  <c r="H15"/>
  <c r="J14"/>
  <c r="K13"/>
  <c r="J13"/>
  <c r="I13"/>
  <c r="H13"/>
  <c r="K27" i="8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82"/>
  <c r="J27"/>
  <c r="H27"/>
  <c r="K26"/>
  <c r="J26"/>
  <c r="H26"/>
  <c r="K25"/>
  <c r="H25"/>
  <c r="K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H18"/>
  <c r="K17"/>
  <c r="J17"/>
  <c r="H17"/>
  <c r="K16"/>
  <c r="J16"/>
  <c r="I16"/>
  <c r="H16"/>
  <c r="K14"/>
  <c r="J14"/>
  <c r="I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I14"/>
  <c r="K13"/>
  <c r="J13"/>
  <c r="I13"/>
  <c r="H13"/>
  <c r="K27" i="84"/>
  <c r="K26"/>
  <c r="K25"/>
  <c r="J25"/>
  <c r="H25"/>
  <c r="K24"/>
  <c r="J24"/>
  <c r="I24"/>
  <c r="H24"/>
  <c r="K23"/>
  <c r="J23"/>
  <c r="K22"/>
  <c r="J22"/>
  <c r="I22"/>
  <c r="H22"/>
  <c r="K21"/>
  <c r="J21"/>
  <c r="I21"/>
  <c r="H21"/>
  <c r="K20"/>
  <c r="J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H15"/>
  <c r="J14"/>
  <c r="H14"/>
  <c r="K13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8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I14" i="89" l="1"/>
  <c r="I14" i="88"/>
  <c r="I14" i="86"/>
  <c r="I14" i="84"/>
  <c r="H14" i="83"/>
  <c r="I14" i="80"/>
  <c r="H14" i="78"/>
  <c r="H14" i="77"/>
  <c r="I14" i="76"/>
  <c r="H14" i="74"/>
  <c r="H14" i="72"/>
  <c r="H14" i="71"/>
  <c r="H14" i="70"/>
  <c r="I14" i="67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I25"/>
  <c r="H25"/>
  <c r="I14" i="1" l="1"/>
  <c r="H14"/>
  <c r="J14"/>
  <c r="G14" i="54"/>
  <c r="L16" i="62"/>
  <c r="L17"/>
  <c r="F49" i="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35" i="60"/>
  <c r="N34"/>
  <c r="N33"/>
  <c r="N32"/>
  <c r="N30"/>
  <c r="N29"/>
  <c r="N28"/>
  <c r="N27"/>
  <c r="N35" i="59"/>
  <c r="N34"/>
  <c r="N33"/>
  <c r="N32"/>
  <c r="N30"/>
  <c r="N29"/>
  <c r="N28"/>
  <c r="N27"/>
  <c r="N38" i="5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K27"/>
  <c r="J27"/>
  <c r="K26"/>
  <c r="J26"/>
  <c r="K25"/>
  <c r="J25"/>
  <c r="I25"/>
  <c r="H25"/>
  <c r="K24"/>
  <c r="J24"/>
  <c r="I24"/>
  <c r="H24"/>
  <c r="K23"/>
  <c r="J23"/>
  <c r="H23"/>
  <c r="K22"/>
  <c r="J22"/>
  <c r="H22"/>
  <c r="K21"/>
  <c r="J21"/>
  <c r="I21"/>
  <c r="H21"/>
  <c r="K20"/>
  <c r="J20"/>
  <c r="H20"/>
  <c r="K19"/>
  <c r="J19"/>
  <c r="H19"/>
  <c r="J18"/>
  <c r="K17"/>
  <c r="J17"/>
  <c r="I17"/>
  <c r="H17"/>
  <c r="K16"/>
  <c r="J16"/>
  <c r="I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H19"/>
  <c r="K18"/>
  <c r="J18"/>
  <c r="I18"/>
  <c r="H18"/>
  <c r="K17"/>
  <c r="J17"/>
  <c r="O16" s="1"/>
  <c r="I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37"/>
  <c r="N46" i="32"/>
  <c r="N45"/>
  <c r="N44"/>
  <c r="N43"/>
  <c r="N41"/>
  <c r="N40"/>
  <c r="N39"/>
  <c r="N38"/>
  <c r="N37"/>
  <c r="N46" i="31"/>
  <c r="N45"/>
  <c r="N44"/>
  <c r="N43"/>
  <c r="N41"/>
  <c r="N40"/>
  <c r="N39"/>
  <c r="N38"/>
  <c r="N37"/>
  <c r="N46" i="30"/>
  <c r="N45"/>
  <c r="N44"/>
  <c r="N43"/>
  <c r="N41"/>
  <c r="N40"/>
  <c r="N39"/>
  <c r="N38"/>
  <c r="N37"/>
  <c r="N46" i="29"/>
  <c r="N45"/>
  <c r="N44"/>
  <c r="N43"/>
  <c r="N41"/>
  <c r="N40"/>
  <c r="N39"/>
  <c r="N38"/>
  <c r="N37"/>
  <c r="N46" i="28"/>
  <c r="N45"/>
  <c r="N44"/>
  <c r="N43"/>
  <c r="N41"/>
  <c r="N40"/>
  <c r="N39"/>
  <c r="N38"/>
  <c r="N37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37"/>
  <c r="N46" i="25"/>
  <c r="N45"/>
  <c r="N44"/>
  <c r="N43"/>
  <c r="N41"/>
  <c r="N40"/>
  <c r="N39"/>
  <c r="N38"/>
  <c r="N37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37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<sst xmlns="http://schemas.openxmlformats.org/spreadsheetml/2006/main" count="2454" uniqueCount="199">
  <si>
    <t>Índice de cuadros y gráficas</t>
  </si>
  <si>
    <t>% Cambio   '10/'09</t>
  </si>
  <si>
    <t>Año</t>
  </si>
  <si>
    <t>% Cambio   '09/'08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</si>
  <si>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</si>
  <si>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</si>
  <si>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</si>
  <si>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</si>
  <si>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</si>
  <si>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</si>
  <si>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</si>
  <si>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</si>
  <si>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</si>
  <si>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</si>
  <si>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Rioacha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</si>
  <si>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</si>
  <si>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</si>
  <si>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</si>
  <si>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</si>
  <si>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</si>
  <si>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</si>
  <si>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</si>
  <si>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</si>
  <si>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</si>
  <si>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</si>
  <si>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</si>
  <si>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</si>
  <si>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</si>
  <si>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</si>
  <si>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</si>
  <si>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% del total '09</t>
  </si>
  <si>
    <t>Fuente: Departamento Administrativo Nacional de Estádistica, GEIH junio 2010.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</si>
  <si>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</si>
  <si>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</si>
  <si>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</si>
  <si>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</si>
  <si>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</si>
  <si>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</si>
  <si>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</si>
  <si>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</si>
  <si>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</si>
  <si>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</si>
  <si>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</si>
  <si>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</si>
  <si>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</si>
  <si>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</si>
  <si>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</si>
  <si>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</si>
  <si>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</si>
  <si>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</si>
  <si>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</si>
  <si>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</si>
  <si>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</si>
  <si>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</si>
  <si>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</si>
  <si>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Posición 2010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</si>
  <si>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</si>
  <si>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</si>
  <si>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</si>
  <si>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</si>
  <si>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</si>
  <si>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</si>
  <si>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</si>
  <si>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</si>
  <si>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</si>
  <si>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</si>
  <si>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</si>
  <si>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</si>
  <si>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</si>
  <si>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</si>
  <si>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</si>
  <si>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</si>
  <si>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</si>
  <si>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</si>
  <si>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</si>
  <si>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</si>
  <si>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</si>
  <si>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</si>
  <si>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</si>
  <si>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</si>
  <si>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</si>
  <si>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</si>
  <si>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</si>
  <si>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</si>
  <si>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</si>
  <si>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</si>
  <si>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</si>
  <si>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</si>
  <si>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</si>
  <si>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</si>
  <si>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</si>
  <si>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</si>
  <si>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</si>
  <si>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</si>
  <si>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</si>
  <si>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</si>
  <si>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</si>
  <si>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</si>
  <si>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</si>
  <si>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</si>
  <si>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</si>
  <si>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</si>
  <si>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</si>
  <si>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</si>
  <si>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</si>
  <si>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</si>
  <si>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</si>
  <si>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</si>
  <si>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</si>
  <si>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>incluye a Valle de Aburrá; Cali incluye a Yumbo; y Barranquilla incluye a Soledad</t>
  </si>
  <si>
    <t xml:space="preserve"> </t>
  </si>
  <si>
    <t xml:space="preserve">Nota: Bucaramanga incluye a Girón, Piedecuesta y Floridablanca; Cúcuta incluye a Villa del Rosario, </t>
  </si>
  <si>
    <t>%</t>
  </si>
  <si>
    <t>Cambio '10/'09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</si>
  <si>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</si>
  <si>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</si>
  <si>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</si>
  <si>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</si>
  <si>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</si>
  <si>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</si>
  <si>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</si>
  <si>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</si>
  <si>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</si>
  <si>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</si>
  <si>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</si>
  <si>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</si>
  <si>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</si>
  <si>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</si>
  <si>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</si>
  <si>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</si>
  <si>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</si>
  <si>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</si>
  <si>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</si>
  <si>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</si>
  <si>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</si>
  <si>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</si>
  <si>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</si>
  <si>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</si>
  <si>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</si>
  <si>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</si>
  <si>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</si>
  <si>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</si>
  <si>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</si>
  <si>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</si>
  <si>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</si>
  <si>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</si>
  <si>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</si>
  <si>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</si>
  <si>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</si>
  <si>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</si>
  <si>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</si>
  <si>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</si>
  <si>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</si>
  <si>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</si>
  <si>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</si>
  <si>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</si>
  <si>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</si>
  <si>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</si>
  <si>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</si>
  <si>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</si>
  <si>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</si>
  <si>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</si>
  <si>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</si>
  <si>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</si>
  <si>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</si>
  <si>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</si>
  <si>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</si>
  <si>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</si>
  <si>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</si>
  <si>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</si>
  <si>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</si>
  <si>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</si>
  <si>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Segundo trimestre  Argentina, Venezuela y 2009 para China.</t>
  </si>
  <si>
    <t>Fuente: The Economist. Edición impresa 30 de septiembre de 2010.</t>
  </si>
  <si>
    <t>Datos para agosto Canadá, Colombia, EEUU, Brasil, México, y Perú; julio: Chile, Euro Zona y Japón.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</si>
  <si>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</si>
  <si>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</si>
  <si>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</si>
  <si>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</si>
  <si>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Principales indicadores estadisticos para Bogotá:</t>
  </si>
  <si>
    <t>Principales estadisticas del mercado laboral para Bogotá: tipo de empleo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</si>
  <si>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 - agosto</t>
    </r>
    <r>
      <rPr>
        <b/>
        <sz val="12"/>
        <rFont val="Calibri"/>
        <family val="2"/>
        <scheme val="minor"/>
      </rPr>
      <t>, porcentaje %</t>
    </r>
  </si>
  <si>
    <t xml:space="preserve">                           Pincipales indicadores estadisticos del mercado laboral para Bogotá: Rama de actividad</t>
  </si>
  <si>
    <r>
      <t xml:space="preserve">por personas; trimestre movil </t>
    </r>
    <r>
      <rPr>
        <b/>
        <sz val="12"/>
        <color rgb="FF53722D"/>
        <rFont val="Calibri"/>
        <family val="2"/>
        <scheme val="minor"/>
      </rPr>
      <t>junio-agosto</t>
    </r>
    <r>
      <rPr>
        <b/>
        <sz val="12"/>
        <rFont val="Calibri"/>
        <family val="2"/>
        <scheme val="minor"/>
      </rPr>
      <t xml:space="preserve">, miles de personas </t>
    </r>
  </si>
  <si>
    <t>Principales indicadores estadisticos del mercado laboral para Bogotá: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</si>
  <si>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junio-agosto</t>
    </r>
    <r>
      <rPr>
        <b/>
        <sz val="12"/>
        <rFont val="Calibri"/>
        <family val="2"/>
        <scheme val="minor"/>
      </rPr>
      <t xml:space="preserve">, miles de personas </t>
    </r>
  </si>
  <si>
    <t>Principales indicadores estadisticos del mercado laboral para Bogotá: indicadores Secretaría</t>
  </si>
  <si>
    <t xml:space="preserve">                         Principales indicadores estadisticos del mercado laboral para Bogotá: indicadores Secretaría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</si>
  <si>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junio-agosto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</si>
  <si>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Estádistica, GEIH agosto 2010.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</si>
  <si>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junio-agsoto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</si>
  <si>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 - agosto</t>
    </r>
    <r>
      <rPr>
        <b/>
        <sz val="12"/>
        <rFont val="Calibri"/>
        <family val="2"/>
        <scheme val="minor"/>
      </rPr>
      <t xml:space="preserve">, miles de personas </t>
    </r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</si>
  <si>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</si>
  <si>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</si>
  <si>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</si>
  <si>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incluye a Villa María; Pereira incluye a Dos Quebradas y La Virginia; Medellín incluye a Valle de Aburrá; Cali incluye a Yumbo; y </t>
  </si>
  <si>
    <t xml:space="preserve"> Barranquilla incluye a Soledad</t>
  </si>
  <si>
    <t>Nota: toda variable cuya proporción respecto al total de la PEA sea menor a 10%, tiene un error de muestreo superior a 5%.</t>
  </si>
  <si>
    <t>Fuente: Departamento Administrativo Nacional de Estádistica, Gran Encuesta Integrada de Hogares (GEIH) agosto 2010.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</si>
</sst>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2" fillId="3" borderId="11" xfId="2" applyNumberFormat="1" applyFont="1" applyFill="1" applyBorder="1" applyAlignment="1">
      <alignment horizontal="right"/>
    </xf>
    <xf numFmtId="167" fontId="2" fillId="3" borderId="11" xfId="2" applyNumberFormat="1" applyFont="1" applyFill="1" applyBorder="1" applyAlignment="1">
      <alignment horizontal="right" vertical="center"/>
    </xf>
    <xf numFmtId="167" fontId="17" fillId="2" borderId="11" xfId="2" applyNumberFormat="1" applyFont="1" applyFill="1" applyBorder="1" applyAlignment="1">
      <alignment horizontal="right"/>
    </xf>
    <xf numFmtId="167" fontId="17" fillId="2" borderId="11" xfId="2" applyNumberFormat="1" applyFont="1" applyFill="1" applyBorder="1" applyAlignment="1">
      <alignment horizontal="right" vertical="center"/>
    </xf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67" fontId="12" fillId="2" borderId="11" xfId="1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7" fontId="2" fillId="3" borderId="11" xfId="1" applyNumberFormat="1" applyFont="1" applyFill="1" applyBorder="1" applyAlignment="1">
      <alignment horizontal="right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12" fillId="0" borderId="11" xfId="2" applyNumberFormat="1" applyFont="1" applyFill="1" applyBorder="1" applyAlignment="1">
      <alignment horizontal="center" vertical="center"/>
    </xf>
    <xf numFmtId="167" fontId="18" fillId="2" borderId="11" xfId="2" applyNumberFormat="1" applyFont="1" applyFill="1" applyBorder="1" applyAlignment="1">
      <alignment horizontal="right"/>
    </xf>
    <xf numFmtId="167" fontId="18" fillId="2" borderId="11" xfId="2" applyNumberFormat="1" applyFont="1" applyFill="1" applyBorder="1" applyAlignment="1">
      <alignment horizontal="right" vertical="center"/>
    </xf>
    <xf numFmtId="164" fontId="14" fillId="0" borderId="2" xfId="2" applyNumberFormat="1" applyFont="1" applyFill="1" applyBorder="1"/>
    <xf numFmtId="0" fontId="12" fillId="2" borderId="1" xfId="2" applyFont="1" applyFill="1" applyBorder="1" applyAlignment="1"/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49" fontId="12" fillId="2" borderId="10" xfId="2" applyNumberFormat="1" applyFont="1" applyFill="1" applyBorder="1" applyAlignment="1">
      <alignment horizontal="center" vertical="center" wrapText="1"/>
    </xf>
    <xf numFmtId="49" fontId="12" fillId="2" borderId="13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269"/>
          <c:w val="0.82021562265348513"/>
          <c:h val="0.54467662231877312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65.983650581696423</c:v>
                </c:pt>
                <c:pt idx="1">
                  <c:v>63.834434954773876</c:v>
                </c:pt>
                <c:pt idx="2">
                  <c:v>65.613379996493649</c:v>
                </c:pt>
                <c:pt idx="3">
                  <c:v>66.678613539144763</c:v>
                </c:pt>
                <c:pt idx="4">
                  <c:v>68.303973944201871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58.630528868521161</c:v>
                </c:pt>
                <c:pt idx="1">
                  <c:v>56.854334305900935</c:v>
                </c:pt>
                <c:pt idx="2">
                  <c:v>59.009139258436214</c:v>
                </c:pt>
                <c:pt idx="3">
                  <c:v>59.084087138900045</c:v>
                </c:pt>
                <c:pt idx="4">
                  <c:v>60.867017681895376</c:v>
                </c:pt>
              </c:numCache>
            </c:numRef>
          </c:val>
        </c:ser>
        <c:marker val="1"/>
        <c:axId val="80754560"/>
        <c:axId val="80756096"/>
      </c:lineChart>
      <c:catAx>
        <c:axId val="80754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56096"/>
        <c:crosses val="autoZero"/>
        <c:auto val="1"/>
        <c:lblAlgn val="ctr"/>
        <c:lblOffset val="100"/>
      </c:catAx>
      <c:valAx>
        <c:axId val="80756096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5456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53"/>
          <c:h val="8.489630697571272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277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11.143854043163513</c:v>
                </c:pt>
                <c:pt idx="1">
                  <c:v>10.934704161236221</c:v>
                </c:pt>
                <c:pt idx="2">
                  <c:v>10.065387179277096</c:v>
                </c:pt>
                <c:pt idx="3">
                  <c:v>11.389748522269777</c:v>
                </c:pt>
                <c:pt idx="4">
                  <c:v>10.88803691406933</c:v>
                </c:pt>
              </c:numCache>
            </c:numRef>
          </c:val>
        </c:ser>
        <c:marker val="1"/>
        <c:axId val="80788480"/>
        <c:axId val="80790272"/>
      </c:lineChart>
      <c:catAx>
        <c:axId val="80788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90272"/>
        <c:crosses val="autoZero"/>
        <c:auto val="1"/>
        <c:lblAlgn val="ctr"/>
        <c:lblOffset val="100"/>
      </c:catAx>
      <c:valAx>
        <c:axId val="80790272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88480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0504"/>
        </c:manualLayout>
      </c:layout>
      <c:lineChart>
        <c:grouping val="standard"/>
        <c:ser>
          <c:idx val="0"/>
          <c:order val="0"/>
          <c:tx>
            <c:strRef>
              <c:f>'Población en edad de trabajar %'!$B$14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%'!$C$14:$J$14</c:f>
              <c:numCache>
                <c:formatCode>#,##0.0</c:formatCode>
                <c:ptCount val="8"/>
                <c:pt idx="0">
                  <c:v>77.717283810924428</c:v>
                </c:pt>
                <c:pt idx="1">
                  <c:v>78.089187341670367</c:v>
                </c:pt>
                <c:pt idx="2">
                  <c:v>78.472290728730883</c:v>
                </c:pt>
                <c:pt idx="3">
                  <c:v>78.943450735601346</c:v>
                </c:pt>
                <c:pt idx="4">
                  <c:v>79.371085182229464</c:v>
                </c:pt>
                <c:pt idx="5">
                  <c:v>79.767143224438513</c:v>
                </c:pt>
                <c:pt idx="6">
                  <c:v>80.133683030921304</c:v>
                </c:pt>
                <c:pt idx="7">
                  <c:v>80.465226651345944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%'!$C$31:$J$31</c:f>
              <c:numCache>
                <c:formatCode>#,##0.0</c:formatCode>
                <c:ptCount val="8"/>
                <c:pt idx="0">
                  <c:v>75.800790250977784</c:v>
                </c:pt>
                <c:pt idx="1">
                  <c:v>76.214244656056124</c:v>
                </c:pt>
                <c:pt idx="2">
                  <c:v>76.630520715502541</c:v>
                </c:pt>
                <c:pt idx="3">
                  <c:v>77.029773567307956</c:v>
                </c:pt>
                <c:pt idx="4">
                  <c:v>77.432081589893968</c:v>
                </c:pt>
                <c:pt idx="5">
                  <c:v>77.825477252343362</c:v>
                </c:pt>
                <c:pt idx="6">
                  <c:v>78.202504327858193</c:v>
                </c:pt>
                <c:pt idx="7">
                  <c:v>78.525422688351725</c:v>
                </c:pt>
              </c:numCache>
            </c:numRef>
          </c:val>
        </c:ser>
        <c:marker val="1"/>
        <c:axId val="80799616"/>
        <c:axId val="80801152"/>
      </c:lineChart>
      <c:catAx>
        <c:axId val="80799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01152"/>
        <c:crosses val="autoZero"/>
        <c:auto val="1"/>
        <c:lblAlgn val="ctr"/>
        <c:lblOffset val="100"/>
      </c:catAx>
      <c:valAx>
        <c:axId val="80801152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99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3979"/>
          <c:w val="0.171443936660277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7373946677718008"/>
          <c:w val="0.90275170481134137"/>
          <c:h val="0.62367124600403012"/>
        </c:manualLayout>
      </c:layout>
      <c:lineChart>
        <c:grouping val="standard"/>
        <c:ser>
          <c:idx val="0"/>
          <c:order val="0"/>
          <c:tx>
            <c:strRef>
              <c:f>'Tasa global de participación'!$B$15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participación'!$C$15:$J$15</c:f>
              <c:numCache>
                <c:formatCode>#,##0.0</c:formatCode>
                <c:ptCount val="8"/>
                <c:pt idx="0">
                  <c:v>67.714011863200852</c:v>
                </c:pt>
                <c:pt idx="1">
                  <c:v>65.843956870070514</c:v>
                </c:pt>
                <c:pt idx="2">
                  <c:v>66.039068989527607</c:v>
                </c:pt>
                <c:pt idx="3">
                  <c:v>65.983650581696423</c:v>
                </c:pt>
                <c:pt idx="4">
                  <c:v>63.834434954773876</c:v>
                </c:pt>
                <c:pt idx="5">
                  <c:v>65.613379996493649</c:v>
                </c:pt>
                <c:pt idx="6">
                  <c:v>66.678613539144763</c:v>
                </c:pt>
                <c:pt idx="7">
                  <c:v>68.303973944201871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62.161049462780852</c:v>
                </c:pt>
                <c:pt idx="1">
                  <c:v>60.721309909995547</c:v>
                </c:pt>
                <c:pt idx="2">
                  <c:v>60.303809442946523</c:v>
                </c:pt>
                <c:pt idx="3">
                  <c:v>59.796158062931845</c:v>
                </c:pt>
                <c:pt idx="4">
                  <c:v>57.75231657542551</c:v>
                </c:pt>
                <c:pt idx="5">
                  <c:v>57.960246825941631</c:v>
                </c:pt>
                <c:pt idx="6">
                  <c:v>61.072687611952695</c:v>
                </c:pt>
                <c:pt idx="7">
                  <c:v>62.496272126297789</c:v>
                </c:pt>
              </c:numCache>
            </c:numRef>
          </c:val>
        </c:ser>
        <c:marker val="1"/>
        <c:axId val="81631872"/>
        <c:axId val="81637760"/>
      </c:lineChart>
      <c:catAx>
        <c:axId val="81631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37760"/>
        <c:crosses val="autoZero"/>
        <c:auto val="1"/>
        <c:lblAlgn val="ctr"/>
        <c:lblOffset val="100"/>
      </c:catAx>
      <c:valAx>
        <c:axId val="81637760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31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894528914844639"/>
          <c:y val="0.61650043744532901"/>
          <c:w val="0.171443936660277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16"/>
          <c:y val="6.6006634966157595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8954"/>
          <c:w val="0.90275170481134137"/>
          <c:h val="0.66762575661249968"/>
        </c:manualLayout>
      </c:layout>
      <c:lineChart>
        <c:grouping val="standard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56.258777088402525</c:v>
                </c:pt>
                <c:pt idx="1">
                  <c:v>56.268595686753088</c:v>
                </c:pt>
                <c:pt idx="2">
                  <c:v>57.405161186142493</c:v>
                </c:pt>
                <c:pt idx="3">
                  <c:v>58.630528868521161</c:v>
                </c:pt>
                <c:pt idx="4">
                  <c:v>56.854334305900935</c:v>
                </c:pt>
                <c:pt idx="5">
                  <c:v>59.009139258436214</c:v>
                </c:pt>
                <c:pt idx="6">
                  <c:v>59.084087138900045</c:v>
                </c:pt>
                <c:pt idx="7">
                  <c:v>60.867017681895376</c:v>
                </c:pt>
              </c:numCache>
            </c:numRef>
          </c:val>
        </c:ser>
        <c:ser>
          <c:idx val="1"/>
          <c:order val="1"/>
          <c:tx>
            <c:strRef>
              <c:f>'Tasa de ocupación'!$B$24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ocupación'!$C$24:$J$24</c:f>
              <c:numCache>
                <c:formatCode>#,##0.0</c:formatCode>
                <c:ptCount val="8"/>
                <c:pt idx="0">
                  <c:v>53.269760606413364</c:v>
                </c:pt>
                <c:pt idx="1">
                  <c:v>52.625603011888032</c:v>
                </c:pt>
                <c:pt idx="2">
                  <c:v>53.210735712235802</c:v>
                </c:pt>
                <c:pt idx="3">
                  <c:v>52.682043926711309</c:v>
                </c:pt>
                <c:pt idx="4">
                  <c:v>51.391208191324431</c:v>
                </c:pt>
                <c:pt idx="5">
                  <c:v>51.295484161028824</c:v>
                </c:pt>
                <c:pt idx="6">
                  <c:v>53.797700303738196</c:v>
                </c:pt>
                <c:pt idx="7">
                  <c:v>55.116118516023391</c:v>
                </c:pt>
              </c:numCache>
            </c:numRef>
          </c:val>
        </c:ser>
        <c:marker val="1"/>
        <c:axId val="81582336"/>
        <c:axId val="81661952"/>
      </c:lineChart>
      <c:catAx>
        <c:axId val="8158233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61952"/>
        <c:crosses val="autoZero"/>
        <c:auto val="1"/>
        <c:lblAlgn val="ctr"/>
        <c:lblOffset val="100"/>
      </c:catAx>
      <c:valAx>
        <c:axId val="8166195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8233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1768689357811573E-2"/>
          <c:y val="0.28316710411198576"/>
          <c:w val="0.171443936660277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6827"/>
          <c:w val="0.90275170481134137"/>
          <c:h val="0.61254353266816208"/>
        </c:manualLayout>
      </c:layout>
      <c:lineChart>
        <c:grouping val="standard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desempleo'!$C$33:$J$33</c:f>
              <c:numCache>
                <c:formatCode>#,##0.0</c:formatCode>
                <c:ptCount val="8"/>
                <c:pt idx="0">
                  <c:v>16.917081796808535</c:v>
                </c:pt>
                <c:pt idx="1">
                  <c:v>14.542505703617481</c:v>
                </c:pt>
                <c:pt idx="2">
                  <c:v>13.073929895118944</c:v>
                </c:pt>
                <c:pt idx="3">
                  <c:v>11.143854043163513</c:v>
                </c:pt>
                <c:pt idx="4">
                  <c:v>10.934704161236221</c:v>
                </c:pt>
                <c:pt idx="5">
                  <c:v>10.065387179277096</c:v>
                </c:pt>
                <c:pt idx="6">
                  <c:v>11.389748522269777</c:v>
                </c:pt>
                <c:pt idx="7">
                  <c:v>10.88803691406933</c:v>
                </c:pt>
              </c:numCache>
            </c:numRef>
          </c:val>
        </c:ser>
        <c:ser>
          <c:idx val="1"/>
          <c:order val="1"/>
          <c:tx>
            <c:strRef>
              <c:f>'Tasa de desempleo'!$B$28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desempleo'!$C$28:$J$28</c:f>
              <c:numCache>
                <c:formatCode>#,##0.0</c:formatCode>
                <c:ptCount val="8"/>
                <c:pt idx="0">
                  <c:v>14.303635497904457</c:v>
                </c:pt>
                <c:pt idx="1">
                  <c:v>13.332564747997386</c:v>
                </c:pt>
                <c:pt idx="2">
                  <c:v>11.762231600677701</c:v>
                </c:pt>
                <c:pt idx="3">
                  <c:v>11.897278005726418</c:v>
                </c:pt>
                <c:pt idx="4">
                  <c:v>11.014466205391342</c:v>
                </c:pt>
                <c:pt idx="5">
                  <c:v>11.498849709603443</c:v>
                </c:pt>
                <c:pt idx="6">
                  <c:v>11.912011151070136</c:v>
                </c:pt>
                <c:pt idx="7">
                  <c:v>11.808950132833456</c:v>
                </c:pt>
              </c:numCache>
            </c:numRef>
          </c:val>
        </c:ser>
        <c:marker val="1"/>
        <c:axId val="81824000"/>
        <c:axId val="81825792"/>
      </c:lineChart>
      <c:catAx>
        <c:axId val="8182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25792"/>
        <c:crosses val="autoZero"/>
        <c:auto val="1"/>
        <c:lblAlgn val="ctr"/>
        <c:lblOffset val="100"/>
      </c:catAx>
      <c:valAx>
        <c:axId val="818257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24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60361886438341783"/>
          <c:w val="0.171443936660277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445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15.834582704579134</c:v>
                </c:pt>
                <c:pt idx="1">
                  <c:v>13.12942416679066</c:v>
                </c:pt>
                <c:pt idx="2">
                  <c:v>12.075408039019308</c:v>
                </c:pt>
                <c:pt idx="3">
                  <c:v>10.050623007318386</c:v>
                </c:pt>
                <c:pt idx="4">
                  <c:v>10.250710911814034</c:v>
                </c:pt>
                <c:pt idx="5">
                  <c:v>9.4895349398056528</c:v>
                </c:pt>
                <c:pt idx="6">
                  <c:v>10.860653321369476</c:v>
                </c:pt>
                <c:pt idx="7">
                  <c:v>10.237919412817103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13.297520325303585</c:v>
                </c:pt>
                <c:pt idx="1">
                  <c:v>12.107197900730647</c:v>
                </c:pt>
                <c:pt idx="2">
                  <c:v>10.889449061177967</c:v>
                </c:pt>
                <c:pt idx="3">
                  <c:v>10.766767984602266</c:v>
                </c:pt>
                <c:pt idx="4">
                  <c:v>9.9470319674230616</c:v>
                </c:pt>
                <c:pt idx="5">
                  <c:v>10.625567078579756</c:v>
                </c:pt>
                <c:pt idx="6">
                  <c:v>10.999121671904586</c:v>
                </c:pt>
                <c:pt idx="7">
                  <c:v>10.795712541741244</c:v>
                </c:pt>
              </c:numCache>
            </c:numRef>
          </c:val>
        </c:ser>
        <c:marker val="1"/>
        <c:axId val="81885440"/>
        <c:axId val="81915904"/>
      </c:lineChart>
      <c:catAx>
        <c:axId val="81885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15904"/>
        <c:crosses val="autoZero"/>
        <c:auto val="1"/>
        <c:lblAlgn val="ctr"/>
        <c:lblOffset val="100"/>
      </c:catAx>
      <c:valAx>
        <c:axId val="81915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85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078"/>
          <c:y val="0.18891715458644642"/>
          <c:w val="0.171443936660277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197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4012E-2"/>
          <c:y val="0.14761693249882252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oculto'!$C$28:$J$28</c:f>
              <c:numCache>
                <c:formatCode>#,##0.0</c:formatCode>
                <c:ptCount val="8"/>
                <c:pt idx="0">
                  <c:v>1.0824990922293973</c:v>
                </c:pt>
                <c:pt idx="1">
                  <c:v>1.4130718937861499</c:v>
                </c:pt>
                <c:pt idx="2">
                  <c:v>0.99852185609963484</c:v>
                </c:pt>
                <c:pt idx="3">
                  <c:v>1.0932310358451278</c:v>
                </c:pt>
                <c:pt idx="4">
                  <c:v>0.68398390269836185</c:v>
                </c:pt>
                <c:pt idx="5">
                  <c:v>0.57585223947143915</c:v>
                </c:pt>
                <c:pt idx="6">
                  <c:v>0.52910380799297663</c:v>
                </c:pt>
                <c:pt idx="7">
                  <c:v>0.65010925207697723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oculto'!$C$22:$J$22</c:f>
              <c:numCache>
                <c:formatCode>#,##0.0</c:formatCode>
                <c:ptCount val="8"/>
                <c:pt idx="0">
                  <c:v>1.0061169107645207</c:v>
                </c:pt>
                <c:pt idx="1">
                  <c:v>1.2253668472667392</c:v>
                </c:pt>
                <c:pt idx="2">
                  <c:v>0.87278426898406958</c:v>
                </c:pt>
                <c:pt idx="3">
                  <c:v>1.1305100211241492</c:v>
                </c:pt>
                <c:pt idx="4">
                  <c:v>1.0674307474423694</c:v>
                </c:pt>
                <c:pt idx="5">
                  <c:v>0.87328092108865263</c:v>
                </c:pt>
                <c:pt idx="6">
                  <c:v>0.91289267146072806</c:v>
                </c:pt>
                <c:pt idx="7">
                  <c:v>1.0132375910922131</c:v>
                </c:pt>
              </c:numCache>
            </c:numRef>
          </c:val>
        </c:ser>
        <c:marker val="1"/>
        <c:axId val="82077952"/>
        <c:axId val="82079744"/>
      </c:lineChart>
      <c:catAx>
        <c:axId val="82077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79744"/>
        <c:crosses val="autoZero"/>
        <c:auto val="1"/>
        <c:lblAlgn val="ctr"/>
        <c:lblOffset val="100"/>
      </c:catAx>
      <c:valAx>
        <c:axId val="820797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77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9124791219279405"/>
          <c:w val="0.171443936660278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8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412"/>
          <c:w val="0.90275170481134137"/>
          <c:h val="0.59667632219547684"/>
        </c:manualLayout>
      </c:layout>
      <c:lineChart>
        <c:grouping val="standard"/>
        <c:ser>
          <c:idx val="0"/>
          <c:order val="0"/>
          <c:tx>
            <c:strRef>
              <c:f>'Tasa de subempleo subjetivo'!$B$24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subjetivo'!$C$24:$J$24</c:f>
              <c:numCache>
                <c:formatCode>#,##0.0</c:formatCode>
                <c:ptCount val="8"/>
                <c:pt idx="0">
                  <c:v>32.979447192832502</c:v>
                </c:pt>
                <c:pt idx="1">
                  <c:v>31.795544780207624</c:v>
                </c:pt>
                <c:pt idx="2">
                  <c:v>35.454109862647442</c:v>
                </c:pt>
                <c:pt idx="3">
                  <c:v>32.792639660407879</c:v>
                </c:pt>
                <c:pt idx="4">
                  <c:v>32.179938266758491</c:v>
                </c:pt>
                <c:pt idx="5">
                  <c:v>28.543370214682596</c:v>
                </c:pt>
                <c:pt idx="6">
                  <c:v>23.33041122537027</c:v>
                </c:pt>
                <c:pt idx="7">
                  <c:v>33.395787839131842</c:v>
                </c:pt>
              </c:numCache>
            </c:numRef>
          </c:val>
        </c:ser>
        <c:ser>
          <c:idx val="1"/>
          <c:order val="1"/>
          <c:tx>
            <c:strRef>
              <c:f>'Tasa de subempleo subjetivo'!$B$23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subjetivo'!$C$23:$J$23</c:f>
              <c:numCache>
                <c:formatCode>#,##0.0</c:formatCode>
                <c:ptCount val="8"/>
                <c:pt idx="0">
                  <c:v>33.651293292833202</c:v>
                </c:pt>
                <c:pt idx="1">
                  <c:v>31.657891886964112</c:v>
                </c:pt>
                <c:pt idx="2">
                  <c:v>32.932200772446507</c:v>
                </c:pt>
                <c:pt idx="3">
                  <c:v>35.517965848734939</c:v>
                </c:pt>
                <c:pt idx="4">
                  <c:v>35.960446826410355</c:v>
                </c:pt>
                <c:pt idx="5">
                  <c:v>28.798441989274124</c:v>
                </c:pt>
                <c:pt idx="6">
                  <c:v>29.339679488456401</c:v>
                </c:pt>
                <c:pt idx="7">
                  <c:v>33.624413350257335</c:v>
                </c:pt>
              </c:numCache>
            </c:numRef>
          </c:val>
        </c:ser>
        <c:marker val="1"/>
        <c:axId val="81492224"/>
        <c:axId val="81502208"/>
      </c:lineChart>
      <c:catAx>
        <c:axId val="8149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02208"/>
        <c:crosses val="autoZero"/>
        <c:auto val="1"/>
        <c:lblAlgn val="ctr"/>
        <c:lblOffset val="100"/>
      </c:catAx>
      <c:valAx>
        <c:axId val="815022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92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8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horas'!$C$17:$J$17</c:f>
              <c:numCache>
                <c:formatCode>#,##0.0</c:formatCode>
                <c:ptCount val="8"/>
                <c:pt idx="0">
                  <c:v>13.913383032477459</c:v>
                </c:pt>
                <c:pt idx="1">
                  <c:v>15.421555648107319</c:v>
                </c:pt>
                <c:pt idx="2">
                  <c:v>17.285015211422241</c:v>
                </c:pt>
                <c:pt idx="3">
                  <c:v>14.147226172426103</c:v>
                </c:pt>
                <c:pt idx="4">
                  <c:v>8.9191672891584748</c:v>
                </c:pt>
                <c:pt idx="5">
                  <c:v>7.6304656593160436</c:v>
                </c:pt>
                <c:pt idx="6">
                  <c:v>6.1603974755397193</c:v>
                </c:pt>
                <c:pt idx="7">
                  <c:v>12.642314771369156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13.313454071511044</c:v>
                </c:pt>
                <c:pt idx="1">
                  <c:v>12.532040874638458</c:v>
                </c:pt>
                <c:pt idx="2">
                  <c:v>12.675113963937795</c:v>
                </c:pt>
                <c:pt idx="3">
                  <c:v>12.467661410551212</c:v>
                </c:pt>
                <c:pt idx="4">
                  <c:v>10.091731719016295</c:v>
                </c:pt>
                <c:pt idx="5">
                  <c:v>7.9260139837803081</c:v>
                </c:pt>
                <c:pt idx="6">
                  <c:v>8.8521978186153198</c:v>
                </c:pt>
                <c:pt idx="7">
                  <c:v>11.268494619181848</c:v>
                </c:pt>
              </c:numCache>
            </c:numRef>
          </c:val>
        </c:ser>
        <c:marker val="1"/>
        <c:axId val="82340096"/>
        <c:axId val="82354176"/>
      </c:lineChart>
      <c:catAx>
        <c:axId val="82340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54176"/>
        <c:crosses val="autoZero"/>
        <c:auto val="1"/>
        <c:lblAlgn val="ctr"/>
        <c:lblOffset val="100"/>
      </c:catAx>
      <c:valAx>
        <c:axId val="823541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40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8493"/>
          <c:w val="0.171443936660278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56"/>
          <c:y val="6.908466625034555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148"/>
          <c:w val="0.90275170481134137"/>
          <c:h val="0.62416364035937144"/>
        </c:manualLayout>
      </c:layout>
      <c:lineChart>
        <c:grouping val="standard"/>
        <c:ser>
          <c:idx val="0"/>
          <c:order val="0"/>
          <c:tx>
            <c:strRef>
              <c:f>'Empleo inadecuado competencias'!$B$22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competencias'!$C$22:$J$22</c:f>
              <c:numCache>
                <c:formatCode>#,##0.0</c:formatCode>
                <c:ptCount val="8"/>
                <c:pt idx="0">
                  <c:v>3.532661217713593</c:v>
                </c:pt>
                <c:pt idx="1">
                  <c:v>4.418672668238032</c:v>
                </c:pt>
                <c:pt idx="2">
                  <c:v>3.2996715643939218</c:v>
                </c:pt>
                <c:pt idx="3">
                  <c:v>12.797968398020339</c:v>
                </c:pt>
                <c:pt idx="4">
                  <c:v>23.656081315001792</c:v>
                </c:pt>
                <c:pt idx="5">
                  <c:v>20.47575077214929</c:v>
                </c:pt>
                <c:pt idx="6">
                  <c:v>15.422954685808843</c:v>
                </c:pt>
                <c:pt idx="7">
                  <c:v>19.900178380165549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competencias'!$C$25:$J$25</c:f>
              <c:numCache>
                <c:formatCode>#,##0.0</c:formatCode>
                <c:ptCount val="8"/>
                <c:pt idx="0">
                  <c:v>3.1579669895606934</c:v>
                </c:pt>
                <c:pt idx="1">
                  <c:v>3.1368490664179225</c:v>
                </c:pt>
                <c:pt idx="2">
                  <c:v>3.2837044544408256</c:v>
                </c:pt>
                <c:pt idx="3">
                  <c:v>11.905998504964193</c:v>
                </c:pt>
                <c:pt idx="4">
                  <c:v>19.07697370565889</c:v>
                </c:pt>
                <c:pt idx="5">
                  <c:v>16.034201026186732</c:v>
                </c:pt>
                <c:pt idx="6">
                  <c:v>14.587907892324139</c:v>
                </c:pt>
                <c:pt idx="7">
                  <c:v>16.797558376322712</c:v>
                </c:pt>
              </c:numCache>
            </c:numRef>
          </c:val>
        </c:ser>
        <c:marker val="1"/>
        <c:axId val="82266368"/>
        <c:axId val="82296832"/>
      </c:lineChart>
      <c:catAx>
        <c:axId val="82266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6832"/>
        <c:crosses val="autoZero"/>
        <c:auto val="1"/>
        <c:lblAlgn val="ctr"/>
        <c:lblOffset val="100"/>
      </c:catAx>
      <c:valAx>
        <c:axId val="822968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66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884"/>
          <c:w val="0.171443936660278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395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ingresos'!$C$27:$J$27</c:f>
              <c:numCache>
                <c:formatCode>#,##0.0</c:formatCode>
                <c:ptCount val="8"/>
                <c:pt idx="0">
                  <c:v>25.300162618499606</c:v>
                </c:pt>
                <c:pt idx="1">
                  <c:v>21.763214557751347</c:v>
                </c:pt>
                <c:pt idx="2">
                  <c:v>26.030422090946782</c:v>
                </c:pt>
                <c:pt idx="3">
                  <c:v>25.566893607148376</c:v>
                </c:pt>
                <c:pt idx="4">
                  <c:v>27.967089437678666</c:v>
                </c:pt>
                <c:pt idx="5">
                  <c:v>25.080919320150219</c:v>
                </c:pt>
                <c:pt idx="6">
                  <c:v>20.160961240109916</c:v>
                </c:pt>
                <c:pt idx="7">
                  <c:v>27.271979597479838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ingresos'!$C$25:$J$25</c:f>
              <c:numCache>
                <c:formatCode>#,##0.0</c:formatCode>
                <c:ptCount val="8"/>
                <c:pt idx="0">
                  <c:v>27.694717696324112</c:v>
                </c:pt>
                <c:pt idx="1">
                  <c:v>26.21805581765053</c:v>
                </c:pt>
                <c:pt idx="2">
                  <c:v>26.952908199680653</c:v>
                </c:pt>
                <c:pt idx="3">
                  <c:v>30.568413833948977</c:v>
                </c:pt>
                <c:pt idx="4">
                  <c:v>32.054893895342445</c:v>
                </c:pt>
                <c:pt idx="5">
                  <c:v>25.600324846617973</c:v>
                </c:pt>
                <c:pt idx="6">
                  <c:v>25.902401193356557</c:v>
                </c:pt>
                <c:pt idx="7">
                  <c:v>29.072109611436623</c:v>
                </c:pt>
              </c:numCache>
            </c:numRef>
          </c:val>
        </c:ser>
        <c:marker val="1"/>
        <c:axId val="82532608"/>
        <c:axId val="82546688"/>
      </c:lineChart>
      <c:catAx>
        <c:axId val="82532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46688"/>
        <c:crosses val="autoZero"/>
        <c:auto val="1"/>
        <c:lblAlgn val="ctr"/>
        <c:lblOffset val="100"/>
      </c:catAx>
      <c:valAx>
        <c:axId val="825466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32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238"/>
          <c:y val="0.55623681731798114"/>
          <c:w val="0.171443936660278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3701169693700624"/>
          <c:w val="0.90275170481134137"/>
          <c:h val="0.64677467822308743"/>
        </c:manualLayout>
      </c:layout>
      <c:lineChart>
        <c:grouping val="standard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objetivo'!$C$20:$J$20</c:f>
              <c:numCache>
                <c:formatCode>#,##0.0</c:formatCode>
                <c:ptCount val="8"/>
                <c:pt idx="0">
                  <c:v>12.34567062109698</c:v>
                </c:pt>
                <c:pt idx="1">
                  <c:v>11.171809766336589</c:v>
                </c:pt>
                <c:pt idx="2">
                  <c:v>12.098108139700377</c:v>
                </c:pt>
                <c:pt idx="3">
                  <c:v>10.127914620592316</c:v>
                </c:pt>
                <c:pt idx="4">
                  <c:v>10.067094522296424</c:v>
                </c:pt>
                <c:pt idx="5">
                  <c:v>11.70580378639564</c:v>
                </c:pt>
                <c:pt idx="6">
                  <c:v>11.260340883905382</c:v>
                </c:pt>
                <c:pt idx="7">
                  <c:v>14.799985547444965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objetivo'!$C$27:$J$27</c:f>
              <c:numCache>
                <c:formatCode>#,##0.0</c:formatCode>
                <c:ptCount val="8"/>
                <c:pt idx="0">
                  <c:v>13.282907583472445</c:v>
                </c:pt>
                <c:pt idx="1">
                  <c:v>12.992513809844006</c:v>
                </c:pt>
                <c:pt idx="2">
                  <c:v>13.944019324704513</c:v>
                </c:pt>
                <c:pt idx="3">
                  <c:v>12.105664674102892</c:v>
                </c:pt>
                <c:pt idx="4">
                  <c:v>9.411028553967963</c:v>
                </c:pt>
                <c:pt idx="5">
                  <c:v>9.4147022334521626</c:v>
                </c:pt>
                <c:pt idx="6">
                  <c:v>11.338457860937494</c:v>
                </c:pt>
                <c:pt idx="7">
                  <c:v>12.871376712851431</c:v>
                </c:pt>
              </c:numCache>
            </c:numRef>
          </c:val>
        </c:ser>
        <c:marker val="1"/>
        <c:axId val="82598144"/>
        <c:axId val="82604032"/>
      </c:lineChart>
      <c:catAx>
        <c:axId val="8259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04032"/>
        <c:crosses val="autoZero"/>
        <c:auto val="1"/>
        <c:lblAlgn val="ctr"/>
        <c:lblOffset val="100"/>
      </c:catAx>
      <c:valAx>
        <c:axId val="8260403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98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250406422695862"/>
          <c:y val="0.60134892229381975"/>
          <c:w val="0.171443936660278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6891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'!$C$16:$J$16</c:f>
              <c:numCache>
                <c:formatCode>#,##0.0</c:formatCode>
                <c:ptCount val="8"/>
                <c:pt idx="0">
                  <c:v>5.0411064759153357</c:v>
                </c:pt>
                <c:pt idx="1">
                  <c:v>6.0213845998519009</c:v>
                </c:pt>
                <c:pt idx="2">
                  <c:v>6.0292126747943087</c:v>
                </c:pt>
                <c:pt idx="3">
                  <c:v>5.102077072520391</c:v>
                </c:pt>
                <c:pt idx="4">
                  <c:v>3.0611735596885521</c:v>
                </c:pt>
                <c:pt idx="5">
                  <c:v>3.2656055377389164</c:v>
                </c:pt>
                <c:pt idx="6">
                  <c:v>3.3246100449075069</c:v>
                </c:pt>
                <c:pt idx="7">
                  <c:v>6.4329295857000215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'!$C$23:$J$23</c:f>
              <c:numCache>
                <c:formatCode>#,##0.0</c:formatCode>
                <c:ptCount val="8"/>
                <c:pt idx="0">
                  <c:v>5.283233593447207</c:v>
                </c:pt>
                <c:pt idx="1">
                  <c:v>5.5397842116547666</c:v>
                </c:pt>
                <c:pt idx="2">
                  <c:v>5.3847667677094826</c:v>
                </c:pt>
                <c:pt idx="3">
                  <c:v>4.9520879208757522</c:v>
                </c:pt>
                <c:pt idx="4">
                  <c:v>3.152084517639687</c:v>
                </c:pt>
                <c:pt idx="5">
                  <c:v>2.9842966064253131</c:v>
                </c:pt>
                <c:pt idx="6">
                  <c:v>3.9264448583361555</c:v>
                </c:pt>
                <c:pt idx="7">
                  <c:v>5.0068731313458255</c:v>
                </c:pt>
              </c:numCache>
            </c:numRef>
          </c:val>
        </c:ser>
        <c:marker val="1"/>
        <c:axId val="82721024"/>
        <c:axId val="82726912"/>
      </c:lineChart>
      <c:catAx>
        <c:axId val="82721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26912"/>
        <c:crosses val="autoZero"/>
        <c:auto val="1"/>
        <c:lblAlgn val="ctr"/>
        <c:lblOffset val="100"/>
      </c:catAx>
      <c:valAx>
        <c:axId val="82726912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21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8493"/>
          <c:w val="0.171443936660278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56"/>
          <c:y val="1.300812341943620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075"/>
          <c:w val="0.90275170481134137"/>
          <c:h val="0.60330805796911524"/>
        </c:manualLayout>
      </c:layout>
      <c:lineChart>
        <c:grouping val="standard"/>
        <c:ser>
          <c:idx val="0"/>
          <c:order val="0"/>
          <c:tx>
            <c:strRef>
              <c:f>'Empleo inadecuado x competncias'!$B$18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competncias'!$C$18:$J$18</c:f>
              <c:numCache>
                <c:formatCode>#,##0.0</c:formatCode>
                <c:ptCount val="8"/>
                <c:pt idx="0">
                  <c:v>1.5116426785153745</c:v>
                </c:pt>
                <c:pt idx="1">
                  <c:v>1.8005581970522573</c:v>
                </c:pt>
                <c:pt idx="2">
                  <c:v>1.2944237909111624</c:v>
                </c:pt>
                <c:pt idx="3">
                  <c:v>3.8396535416124666</c:v>
                </c:pt>
                <c:pt idx="4">
                  <c:v>7.8215534703637832</c:v>
                </c:pt>
                <c:pt idx="5">
                  <c:v>8.5887394185256447</c:v>
                </c:pt>
                <c:pt idx="6">
                  <c:v>7.4648798342273963</c:v>
                </c:pt>
                <c:pt idx="7">
                  <c:v>8.9662513041946053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competncias'!$C$29:$J$29</c:f>
              <c:numCache>
                <c:formatCode>#,##0.0</c:formatCode>
                <c:ptCount val="8"/>
                <c:pt idx="0">
                  <c:v>1.6850036558796115</c:v>
                </c:pt>
                <c:pt idx="1">
                  <c:v>1.6356795376740687</c:v>
                </c:pt>
                <c:pt idx="2">
                  <c:v>1.7750320330764573</c:v>
                </c:pt>
                <c:pt idx="3">
                  <c:v>4.1963193217749168</c:v>
                </c:pt>
                <c:pt idx="4">
                  <c:v>5.4699682480820089</c:v>
                </c:pt>
                <c:pt idx="5">
                  <c:v>5.5008302247569381</c:v>
                </c:pt>
                <c:pt idx="6">
                  <c:v>5.9968254539826829</c:v>
                </c:pt>
                <c:pt idx="7">
                  <c:v>6.767349762622481</c:v>
                </c:pt>
              </c:numCache>
            </c:numRef>
          </c:val>
        </c:ser>
        <c:marker val="1"/>
        <c:axId val="82905344"/>
        <c:axId val="82939904"/>
      </c:lineChart>
      <c:catAx>
        <c:axId val="8290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39904"/>
        <c:crosses val="autoZero"/>
        <c:auto val="1"/>
        <c:lblAlgn val="ctr"/>
        <c:lblOffset val="100"/>
      </c:catAx>
      <c:valAx>
        <c:axId val="82939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05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117"/>
          <c:w val="0.171443936660278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456"/>
          <c:y val="6.633499170812614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354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ingresos'!$C$23:$J$23</c:f>
              <c:numCache>
                <c:formatCode>#,##0.0</c:formatCode>
                <c:ptCount val="8"/>
                <c:pt idx="0">
                  <c:v>9.6566688566762071</c:v>
                </c:pt>
                <c:pt idx="1">
                  <c:v>7.420773018926492</c:v>
                </c:pt>
                <c:pt idx="2">
                  <c:v>8.7135513855397342</c:v>
                </c:pt>
                <c:pt idx="3">
                  <c:v>7.6745449969623234</c:v>
                </c:pt>
                <c:pt idx="4">
                  <c:v>8.7130439886732667</c:v>
                </c:pt>
                <c:pt idx="5">
                  <c:v>9.9471587143811213</c:v>
                </c:pt>
                <c:pt idx="6">
                  <c:v>9.3546875302593104</c:v>
                </c:pt>
                <c:pt idx="7">
                  <c:v>11.823006685791555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ingresos'!$C$29:$J$29</c:f>
              <c:numCache>
                <c:formatCode>#,##0.0</c:formatCode>
                <c:ptCount val="8"/>
                <c:pt idx="0">
                  <c:v>10.751918819692325</c:v>
                </c:pt>
                <c:pt idx="1">
                  <c:v>10.540531965356321</c:v>
                </c:pt>
                <c:pt idx="2">
                  <c:v>11.240371809384609</c:v>
                </c:pt>
                <c:pt idx="3">
                  <c:v>9.872020072442556</c:v>
                </c:pt>
                <c:pt idx="4">
                  <c:v>8.0053867890156525</c:v>
                </c:pt>
                <c:pt idx="5">
                  <c:v>8.118513340075264</c:v>
                </c:pt>
                <c:pt idx="6">
                  <c:v>9.6288848316945366</c:v>
                </c:pt>
                <c:pt idx="7">
                  <c:v>10.62406620069912</c:v>
                </c:pt>
              </c:numCache>
            </c:numRef>
          </c:val>
        </c:ser>
        <c:marker val="1"/>
        <c:axId val="83040512"/>
        <c:axId val="83046400"/>
      </c:lineChart>
      <c:catAx>
        <c:axId val="8304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46400"/>
        <c:crosses val="autoZero"/>
        <c:auto val="1"/>
        <c:lblAlgn val="ctr"/>
        <c:lblOffset val="100"/>
      </c:catAx>
      <c:valAx>
        <c:axId val="83046400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4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5319190589928291"/>
          <c:y val="0.2098969718337447"/>
          <c:w val="0.171443936660278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3600.8436666666662</c:v>
                </c:pt>
                <c:pt idx="1">
                  <c:v>439.96466666666669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654"/>
          <c:y val="0.76738122850922763"/>
          <c:w val="0.6540910346733245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4040.8080000000004</c:v>
                </c:pt>
                <c:pt idx="1">
                  <c:v>1875.1113333333319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2586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092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279"/>
          <c:y val="0.13399276978864852"/>
          <c:w val="0.81918270305897867"/>
          <c:h val="0.62111105077382867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6933.9186666666674</c:v>
                </c:pt>
                <c:pt idx="1">
                  <c:v>7038.8546666666662</c:v>
                </c:pt>
                <c:pt idx="2">
                  <c:v>7143.59</c:v>
                </c:pt>
                <c:pt idx="3">
                  <c:v>7248.0403333333334</c:v>
                </c:pt>
                <c:pt idx="4">
                  <c:v>7352.1440000000002</c:v>
                </c:pt>
              </c:numCache>
            </c:numRef>
          </c:val>
        </c:ser>
        <c:axId val="83367040"/>
        <c:axId val="83368576"/>
      </c:barChart>
      <c:catAx>
        <c:axId val="83367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68576"/>
        <c:crosses val="autoZero"/>
        <c:auto val="1"/>
        <c:lblAlgn val="ctr"/>
        <c:lblOffset val="100"/>
      </c:catAx>
      <c:valAx>
        <c:axId val="833685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67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064"/>
          <c:w val="0.94285714285714251"/>
          <c:h val="0.374176172135523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16.619414107956068</c:v>
                </c:pt>
                <c:pt idx="1">
                  <c:v>83.380585892043939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0908"/>
          <c:h val="0.1382435818316056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381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8743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5473.8746666666666</c:v>
                </c:pt>
                <c:pt idx="1">
                  <c:v>5586.815333333333</c:v>
                </c:pt>
                <c:pt idx="2">
                  <c:v>5698.2376666666669</c:v>
                </c:pt>
                <c:pt idx="3">
                  <c:v>5808.121666666666</c:v>
                </c:pt>
                <c:pt idx="4">
                  <c:v>5915.9193333333324</c:v>
                </c:pt>
              </c:numCache>
            </c:numRef>
          </c:val>
        </c:ser>
        <c:axId val="83450880"/>
        <c:axId val="83305216"/>
      </c:barChart>
      <c:catAx>
        <c:axId val="83450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05216"/>
        <c:crosses val="autoZero"/>
        <c:auto val="1"/>
        <c:lblAlgn val="ctr"/>
        <c:lblOffset val="100"/>
      </c:catAx>
      <c:valAx>
        <c:axId val="833052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50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244"/>
          <c:w val="0.90350877192982459"/>
          <c:h val="0.4317648930247370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17.029961472689166</c:v>
                </c:pt>
                <c:pt idx="1">
                  <c:v>82.970038527310834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044"/>
          <c:y val="0.78793096627535786"/>
          <c:w val="0.65748549523415056"/>
          <c:h val="0.1127260388887819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824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3611.862333333333</c:v>
                </c:pt>
                <c:pt idx="1">
                  <c:v>3566.3119999999999</c:v>
                </c:pt>
                <c:pt idx="2">
                  <c:v>3738.8063333333334</c:v>
                </c:pt>
                <c:pt idx="3">
                  <c:v>3872.7749999999996</c:v>
                </c:pt>
                <c:pt idx="4">
                  <c:v>4040.8080000000004</c:v>
                </c:pt>
              </c:numCache>
            </c:numRef>
          </c:val>
        </c:ser>
        <c:axId val="83449728"/>
        <c:axId val="83503744"/>
      </c:barChart>
      <c:catAx>
        <c:axId val="83449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03744"/>
        <c:crosses val="autoZero"/>
        <c:auto val="1"/>
        <c:lblAlgn val="ctr"/>
        <c:lblOffset val="100"/>
      </c:catAx>
      <c:valAx>
        <c:axId val="835037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49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662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18.612534878090017</c:v>
                </c:pt>
                <c:pt idx="1">
                  <c:v>81.387465121909983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032"/>
          <c:y val="0.67978523232541332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279"/>
          <c:y val="0.15775853018372776"/>
          <c:w val="0.8191827030589786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3209.3616666666662</c:v>
                </c:pt>
                <c:pt idx="1">
                  <c:v>3176.3466666666668</c:v>
                </c:pt>
                <c:pt idx="2">
                  <c:v>3362.4809999999998</c:v>
                </c:pt>
                <c:pt idx="3">
                  <c:v>3431.6756666666665</c:v>
                </c:pt>
                <c:pt idx="4">
                  <c:v>3600.8436666666662</c:v>
                </c:pt>
              </c:numCache>
            </c:numRef>
          </c:val>
        </c:ser>
        <c:axId val="82992128"/>
        <c:axId val="83759872"/>
      </c:barChart>
      <c:catAx>
        <c:axId val="82992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59872"/>
        <c:crosses val="autoZero"/>
        <c:auto val="1"/>
        <c:lblAlgn val="ctr"/>
        <c:lblOffset val="100"/>
      </c:catAx>
      <c:valAx>
        <c:axId val="837598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92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18.806893409571614</c:v>
                </c:pt>
                <c:pt idx="1">
                  <c:v>81.193106590428386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657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877"/>
          <c:y val="0.15827035587032184"/>
          <c:w val="0.8464173816837917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402.50066666666663</c:v>
                </c:pt>
                <c:pt idx="1">
                  <c:v>389.96566666666666</c:v>
                </c:pt>
                <c:pt idx="2">
                  <c:v>376.32533333333339</c:v>
                </c:pt>
                <c:pt idx="3">
                  <c:v>441.09933333333333</c:v>
                </c:pt>
                <c:pt idx="4">
                  <c:v>439.96466666666669</c:v>
                </c:pt>
              </c:numCache>
            </c:numRef>
          </c:val>
        </c:ser>
        <c:axId val="83813504"/>
        <c:axId val="83815040"/>
      </c:barChart>
      <c:catAx>
        <c:axId val="83813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15040"/>
        <c:crosses val="autoZero"/>
        <c:auto val="1"/>
        <c:lblAlgn val="ctr"/>
        <c:lblOffset val="100"/>
      </c:catAx>
      <c:valAx>
        <c:axId val="838150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13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51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17.161048572268118</c:v>
                </c:pt>
                <c:pt idx="1">
                  <c:v>82.838951427731885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7874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877"/>
          <c:y val="0.17720296038180294"/>
          <c:w val="0.8464173816837917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363.01466666666664</c:v>
                </c:pt>
                <c:pt idx="1">
                  <c:v>365.57233333333329</c:v>
                </c:pt>
                <c:pt idx="2">
                  <c:v>354.7953333333333</c:v>
                </c:pt>
                <c:pt idx="3">
                  <c:v>420.60866666666669</c:v>
                </c:pt>
                <c:pt idx="4">
                  <c:v>413.69466666666659</c:v>
                </c:pt>
              </c:numCache>
            </c:numRef>
          </c:val>
        </c:ser>
        <c:axId val="84093952"/>
        <c:axId val="83952384"/>
      </c:barChart>
      <c:catAx>
        <c:axId val="8409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52384"/>
        <c:crosses val="autoZero"/>
        <c:auto val="1"/>
        <c:lblAlgn val="ctr"/>
        <c:lblOffset val="100"/>
      </c:catAx>
      <c:valAx>
        <c:axId val="839523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93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17.650861989272524</c:v>
                </c:pt>
                <c:pt idx="1">
                  <c:v>82.349138010727472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391"/>
          <c:h val="0.1094334837358817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39.485999999999997</c:v>
                </c:pt>
                <c:pt idx="1">
                  <c:v>24.393000000000001</c:v>
                </c:pt>
                <c:pt idx="2">
                  <c:v>21.53</c:v>
                </c:pt>
                <c:pt idx="3">
                  <c:v>20.491</c:v>
                </c:pt>
                <c:pt idx="4">
                  <c:v>26.269666666666666</c:v>
                </c:pt>
              </c:numCache>
            </c:numRef>
          </c:val>
        </c:ser>
        <c:axId val="84157568"/>
        <c:axId val="84159104"/>
      </c:barChart>
      <c:catAx>
        <c:axId val="8415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59104"/>
        <c:crosses val="autoZero"/>
        <c:auto val="1"/>
        <c:lblAlgn val="ctr"/>
        <c:lblOffset val="100"/>
      </c:catAx>
      <c:valAx>
        <c:axId val="841591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57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11.942096538096697</c:v>
                </c:pt>
                <c:pt idx="1">
                  <c:v>88.057903461903308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603"/>
          <c:y val="0.81150206970397132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186E-2"/>
        </c:manualLayout>
      </c:layout>
    </c:title>
    <c:plotArea>
      <c:layout>
        <c:manualLayout>
          <c:layoutTarget val="inner"/>
          <c:xMode val="edge"/>
          <c:yMode val="edge"/>
          <c:x val="0.14793239410096279"/>
          <c:y val="0.16003127974630071"/>
          <c:w val="0.8191827030589786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1862.0123333333333</c:v>
                </c:pt>
                <c:pt idx="1">
                  <c:v>2020.5033333333333</c:v>
                </c:pt>
                <c:pt idx="2">
                  <c:v>1959.4313333333332</c:v>
                </c:pt>
                <c:pt idx="3">
                  <c:v>1935.3466666666666</c:v>
                </c:pt>
                <c:pt idx="4">
                  <c:v>1875.1113333333333</c:v>
                </c:pt>
              </c:numCache>
            </c:numRef>
          </c:val>
        </c:ser>
        <c:axId val="84406656"/>
        <c:axId val="84415616"/>
      </c:barChart>
      <c:catAx>
        <c:axId val="84406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15616"/>
        <c:crosses val="autoZero"/>
        <c:auto val="1"/>
        <c:lblAlgn val="ctr"/>
        <c:lblOffset val="100"/>
      </c:catAx>
      <c:valAx>
        <c:axId val="844156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06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14.392758618166388</c:v>
                </c:pt>
                <c:pt idx="1">
                  <c:v>85.607241381833617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602"/>
          <c:y val="0.76129745937997828"/>
          <c:w val="0.4359423233924386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456"/>
          <c:y val="5.2493438320210303E-3"/>
        </c:manualLayout>
      </c:layout>
    </c:title>
    <c:plotArea>
      <c:layout>
        <c:manualLayout>
          <c:layoutTarget val="inner"/>
          <c:xMode val="edge"/>
          <c:yMode val="edge"/>
          <c:x val="0.14793239410096279"/>
          <c:y val="0.17442519685039481"/>
          <c:w val="0.8191827030589786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1184.425</c:v>
                </c:pt>
                <c:pt idx="1">
                  <c:v>1147.6369999999999</c:v>
                </c:pt>
                <c:pt idx="2">
                  <c:v>1067.1813333333332</c:v>
                </c:pt>
                <c:pt idx="3">
                  <c:v>903.53433333333339</c:v>
                </c:pt>
                <c:pt idx="4">
                  <c:v>1349.4596666666666</c:v>
                </c:pt>
              </c:numCache>
            </c:numRef>
          </c:val>
        </c:ser>
        <c:axId val="83641856"/>
        <c:axId val="83643392"/>
      </c:barChart>
      <c:catAx>
        <c:axId val="83641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43392"/>
        <c:crosses val="autoZero"/>
        <c:auto val="1"/>
        <c:lblAlgn val="ctr"/>
        <c:lblOffset val="100"/>
      </c:catAx>
      <c:valAx>
        <c:axId val="83643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41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18.485980988345744</c:v>
                </c:pt>
                <c:pt idx="1">
                  <c:v>81.514019011654256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877"/>
          <c:y val="0.19932044858029196"/>
          <c:w val="0.84641738168379177"/>
          <c:h val="0.59798297940029999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510.97833333333341</c:v>
                </c:pt>
                <c:pt idx="1">
                  <c:v>318.08533333333338</c:v>
                </c:pt>
                <c:pt idx="2">
                  <c:v>285.28833333333336</c:v>
                </c:pt>
                <c:pt idx="3">
                  <c:v>238.57833333333335</c:v>
                </c:pt>
                <c:pt idx="4">
                  <c:v>510.85166666666663</c:v>
                </c:pt>
              </c:numCache>
            </c:numRef>
          </c:val>
        </c:ser>
        <c:axId val="84635008"/>
        <c:axId val="84677760"/>
      </c:barChart>
      <c:catAx>
        <c:axId val="8463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77760"/>
        <c:crosses val="autoZero"/>
        <c:auto val="1"/>
        <c:lblAlgn val="ctr"/>
        <c:lblOffset val="100"/>
      </c:catAx>
      <c:valAx>
        <c:axId val="846777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35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20.881717795858119</c:v>
                </c:pt>
                <c:pt idx="1">
                  <c:v>79.118282204141877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2998"/>
          <c:y val="0.80109240191129949"/>
          <c:w val="0.43643597733142764"/>
          <c:h val="0.1211494717006531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3923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462.245</c:v>
                </c:pt>
                <c:pt idx="1">
                  <c:v>843.64966666666669</c:v>
                </c:pt>
                <c:pt idx="2">
                  <c:v>765.54866666666658</c:v>
                </c:pt>
                <c:pt idx="3">
                  <c:v>597.29633333333334</c:v>
                </c:pt>
                <c:pt idx="4">
                  <c:v>804.12800000000004</c:v>
                </c:pt>
              </c:numCache>
            </c:numRef>
          </c:val>
        </c:ser>
        <c:axId val="84701568"/>
        <c:axId val="84777984"/>
      </c:barChart>
      <c:catAx>
        <c:axId val="84701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77984"/>
        <c:crosses val="autoZero"/>
        <c:auto val="1"/>
        <c:lblAlgn val="ctr"/>
        <c:lblOffset val="100"/>
      </c:catAx>
      <c:valAx>
        <c:axId val="84777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01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22.050393032307461</c:v>
                </c:pt>
                <c:pt idx="1">
                  <c:v>77.949606967692546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583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265"/>
          <c:y val="0.14166120539280441"/>
          <c:w val="0.81918270305897867"/>
          <c:h val="0.6211108564590227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923.44100000000014</c:v>
                </c:pt>
                <c:pt idx="1">
                  <c:v>997.39366666666672</c:v>
                </c:pt>
                <c:pt idx="2">
                  <c:v>937.72699999999998</c:v>
                </c:pt>
                <c:pt idx="3">
                  <c:v>780.7886666666667</c:v>
                </c:pt>
                <c:pt idx="4">
                  <c:v>1102.0083333333332</c:v>
                </c:pt>
              </c:numCache>
            </c:numRef>
          </c:val>
        </c:ser>
        <c:axId val="84859904"/>
        <c:axId val="85009536"/>
      </c:barChart>
      <c:catAx>
        <c:axId val="84859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09536"/>
        <c:crosses val="autoZero"/>
        <c:auto val="1"/>
        <c:lblAlgn val="ctr"/>
        <c:lblOffset val="100"/>
      </c:catAx>
      <c:valAx>
        <c:axId val="850095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59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17.460056330173185</c:v>
                </c:pt>
                <c:pt idx="1">
                  <c:v>82.539943669826812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3954"/>
          <c:y val="0.77853652908770943"/>
          <c:w val="0.36362579049721083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874"/>
          <c:y val="0.13752011767759798"/>
          <c:w val="0.84641738168379177"/>
          <c:h val="0.62963451443569818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365.80633333333338</c:v>
                </c:pt>
                <c:pt idx="1">
                  <c:v>359.02400000000006</c:v>
                </c:pt>
                <c:pt idx="2">
                  <c:v>437.65733333333333</c:v>
                </c:pt>
                <c:pt idx="3">
                  <c:v>436.08766666666662</c:v>
                </c:pt>
                <c:pt idx="4">
                  <c:v>598.0390000000001</c:v>
                </c:pt>
              </c:numCache>
            </c:numRef>
          </c:val>
        </c:ser>
        <c:axId val="85153280"/>
        <c:axId val="85154816"/>
      </c:barChart>
      <c:catAx>
        <c:axId val="85153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54816"/>
        <c:crosses val="autoZero"/>
        <c:auto val="1"/>
        <c:lblAlgn val="ctr"/>
        <c:lblOffset val="100"/>
      </c:catAx>
      <c:valAx>
        <c:axId val="851548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53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21.401381790186377</c:v>
                </c:pt>
                <c:pt idx="1">
                  <c:v>78.598618209813623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094"/>
          <c:h val="8.69613455904412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874"/>
          <c:y val="0.16650592588969856"/>
          <c:w val="0.84641738168379177"/>
          <c:h val="0.60454769240801742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184.28</c:v>
                </c:pt>
                <c:pt idx="1">
                  <c:v>109.17099999999999</c:v>
                </c:pt>
                <c:pt idx="2">
                  <c:v>122.09466666666667</c:v>
                </c:pt>
                <c:pt idx="3">
                  <c:v>128.75466666666668</c:v>
                </c:pt>
                <c:pt idx="4">
                  <c:v>259.94233333333335</c:v>
                </c:pt>
              </c:numCache>
            </c:numRef>
          </c:val>
        </c:ser>
        <c:axId val="85257600"/>
        <c:axId val="85480192"/>
      </c:barChart>
      <c:catAx>
        <c:axId val="85257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80192"/>
        <c:crosses val="autoZero"/>
        <c:auto val="1"/>
        <c:lblAlgn val="ctr"/>
        <c:lblOffset val="100"/>
      </c:catAx>
      <c:valAx>
        <c:axId val="854801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57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23.913752783657028</c:v>
                </c:pt>
                <c:pt idx="1">
                  <c:v>76.086247216342969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105"/>
          <c:h val="8.69613455904413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874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138.68299999999999</c:v>
                </c:pt>
                <c:pt idx="1">
                  <c:v>278.94100000000003</c:v>
                </c:pt>
                <c:pt idx="2">
                  <c:v>321.11633333333333</c:v>
                </c:pt>
                <c:pt idx="3">
                  <c:v>289.09800000000001</c:v>
                </c:pt>
                <c:pt idx="4">
                  <c:v>362.30900000000003</c:v>
                </c:pt>
              </c:numCache>
            </c:numRef>
          </c:val>
        </c:ser>
        <c:axId val="85247104"/>
        <c:axId val="85512960"/>
      </c:barChart>
      <c:catAx>
        <c:axId val="85247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12960"/>
        <c:crosses val="autoZero"/>
        <c:auto val="1"/>
        <c:lblAlgn val="ctr"/>
        <c:lblOffset val="100"/>
      </c:catAx>
      <c:valAx>
        <c:axId val="85512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47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095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24.660268935231024</c:v>
                </c:pt>
                <c:pt idx="1">
                  <c:v>75.339731064768984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002"/>
          <c:y val="0.70590784485272651"/>
          <c:w val="0.36362579049721117"/>
          <c:h val="0.10918343540390794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583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277.19399999999996</c:v>
                </c:pt>
                <c:pt idx="1">
                  <c:v>310.73433333333332</c:v>
                </c:pt>
                <c:pt idx="2">
                  <c:v>371.90499999999997</c:v>
                </c:pt>
                <c:pt idx="3">
                  <c:v>362.286</c:v>
                </c:pt>
                <c:pt idx="4">
                  <c:v>477.745</c:v>
                </c:pt>
              </c:numCache>
            </c:numRef>
          </c:val>
        </c:ser>
        <c:axId val="85588992"/>
        <c:axId val="85742336"/>
      </c:barChart>
      <c:catAx>
        <c:axId val="85588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42336"/>
        <c:crosses val="autoZero"/>
        <c:auto val="1"/>
        <c:lblAlgn val="ctr"/>
        <c:lblOffset val="100"/>
      </c:catAx>
      <c:valAx>
        <c:axId val="857423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88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20.712985042271843</c:v>
                </c:pt>
                <c:pt idx="1">
                  <c:v>79.287014957728161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591"/>
          <c:y val="0.79185245087607292"/>
          <c:w val="0.36362579049721128"/>
          <c:h val="8.696134559044152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1837.42</c:v>
                </c:pt>
                <c:pt idx="1">
                  <c:v>1712.4953333333333</c:v>
                </c:pt>
                <c:pt idx="2">
                  <c:v>1756.9316666666666</c:v>
                </c:pt>
                <c:pt idx="3">
                  <c:v>1839.8556666666666</c:v>
                </c:pt>
              </c:numCache>
            </c:numRef>
          </c:val>
        </c:ser>
        <c:axId val="85702528"/>
        <c:axId val="85704064"/>
      </c:barChart>
      <c:catAx>
        <c:axId val="85702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04064"/>
        <c:crosses val="autoZero"/>
        <c:auto val="1"/>
        <c:lblAlgn val="ctr"/>
        <c:lblOffset val="100"/>
      </c:catAx>
      <c:valAx>
        <c:axId val="857040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02528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826.01033333333328</c:v>
                </c:pt>
                <c:pt idx="1">
                  <c:v>1109.7136666666668</c:v>
                </c:pt>
                <c:pt idx="2">
                  <c:v>1167.0643333333333</c:v>
                </c:pt>
                <c:pt idx="3">
                  <c:v>1188.953</c:v>
                </c:pt>
              </c:numCache>
            </c:numRef>
          </c:val>
        </c:ser>
        <c:axId val="85719680"/>
        <c:axId val="85823872"/>
      </c:barChart>
      <c:catAx>
        <c:axId val="85719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23872"/>
        <c:crosses val="autoZero"/>
        <c:auto val="1"/>
        <c:lblAlgn val="ctr"/>
        <c:lblOffset val="100"/>
      </c:catAx>
      <c:valAx>
        <c:axId val="85823872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19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171.85066666666668</c:v>
                </c:pt>
                <c:pt idx="1">
                  <c:v>151.65866666666668</c:v>
                </c:pt>
                <c:pt idx="2">
                  <c:v>151.15966666666665</c:v>
                </c:pt>
                <c:pt idx="3">
                  <c:v>149.21799999999999</c:v>
                </c:pt>
              </c:numCache>
            </c:numRef>
          </c:val>
        </c:ser>
        <c:axId val="85839232"/>
        <c:axId val="85849216"/>
      </c:barChart>
      <c:catAx>
        <c:axId val="85839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49216"/>
        <c:crosses val="autoZero"/>
        <c:auto val="1"/>
        <c:lblAlgn val="ctr"/>
        <c:lblOffset val="100"/>
      </c:catAx>
      <c:valAx>
        <c:axId val="85849216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39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156.24300000000002</c:v>
                </c:pt>
                <c:pt idx="1">
                  <c:v>177.69033333333331</c:v>
                </c:pt>
                <c:pt idx="2">
                  <c:v>160.042</c:v>
                </c:pt>
                <c:pt idx="3">
                  <c:v>173.00666666666666</c:v>
                </c:pt>
              </c:numCache>
            </c:numRef>
          </c:val>
        </c:ser>
        <c:axId val="85881216"/>
        <c:axId val="85882752"/>
      </c:barChart>
      <c:catAx>
        <c:axId val="85881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82752"/>
        <c:crosses val="autoZero"/>
        <c:auto val="1"/>
        <c:lblAlgn val="ctr"/>
        <c:lblOffset val="100"/>
      </c:catAx>
      <c:valAx>
        <c:axId val="85882752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81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15"/>
          <c:y val="0.23275843967780008"/>
          <c:w val="0.8191827030589786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1729.5056666666667</c:v>
                </c:pt>
                <c:pt idx="1">
                  <c:v>1837.42</c:v>
                </c:pt>
                <c:pt idx="2">
                  <c:v>1712.4953333333333</c:v>
                </c:pt>
                <c:pt idx="3">
                  <c:v>1756.9316666666666</c:v>
                </c:pt>
                <c:pt idx="4">
                  <c:v>1839.8556666666666</c:v>
                </c:pt>
              </c:numCache>
            </c:numRef>
          </c:val>
        </c:ser>
        <c:axId val="85887232"/>
        <c:axId val="85938176"/>
      </c:barChart>
      <c:catAx>
        <c:axId val="85887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38176"/>
        <c:crosses val="autoZero"/>
        <c:auto val="1"/>
        <c:lblAlgn val="ctr"/>
        <c:lblOffset val="100"/>
      </c:catAx>
      <c:valAx>
        <c:axId val="859381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87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27.942657169400409</c:v>
                </c:pt>
                <c:pt idx="1">
                  <c:v>72.057342830599595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39"/>
          <c:h val="8.6961345590441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91"/>
          <c:y val="0.23275843967780008"/>
          <c:w val="0.8464173816837917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172.92133333333334</c:v>
                </c:pt>
                <c:pt idx="1">
                  <c:v>171.85066666666668</c:v>
                </c:pt>
                <c:pt idx="2">
                  <c:v>151.65866666666668</c:v>
                </c:pt>
                <c:pt idx="3">
                  <c:v>151.15966666666665</c:v>
                </c:pt>
                <c:pt idx="4">
                  <c:v>149.21799999999999</c:v>
                </c:pt>
              </c:numCache>
            </c:numRef>
          </c:val>
        </c:ser>
        <c:axId val="85957632"/>
        <c:axId val="86157184"/>
      </c:barChart>
      <c:catAx>
        <c:axId val="85957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57184"/>
        <c:crosses val="autoZero"/>
        <c:auto val="1"/>
        <c:lblAlgn val="ctr"/>
        <c:lblOffset val="100"/>
      </c:catAx>
      <c:valAx>
        <c:axId val="861571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57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17.743888590066128</c:v>
                </c:pt>
                <c:pt idx="1">
                  <c:v>82.256111409933879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5"/>
          <c:h val="8.696134559044164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91"/>
          <c:y val="0.23275843967780008"/>
          <c:w val="0.8464173816837917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176.63566666666665</c:v>
                </c:pt>
                <c:pt idx="1">
                  <c:v>125.94433333333335</c:v>
                </c:pt>
                <c:pt idx="2">
                  <c:v>123.64566666666667</c:v>
                </c:pt>
                <c:pt idx="3">
                  <c:v>135.387</c:v>
                </c:pt>
                <c:pt idx="4">
                  <c:v>157.41266666666667</c:v>
                </c:pt>
              </c:numCache>
            </c:numRef>
          </c:val>
        </c:ser>
        <c:axId val="86423808"/>
        <c:axId val="86597632"/>
      </c:barChart>
      <c:catAx>
        <c:axId val="86423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597632"/>
        <c:crosses val="autoZero"/>
        <c:auto val="1"/>
        <c:lblAlgn val="ctr"/>
        <c:lblOffset val="100"/>
      </c:catAx>
      <c:valAx>
        <c:axId val="865976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23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22.823573762251826</c:v>
                </c:pt>
                <c:pt idx="1">
                  <c:v>77.176426237748174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61"/>
          <c:h val="8.69613455904417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0961"/>
          <c:y val="0.23275843967780008"/>
          <c:w val="0.8191827030589786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872.053</c:v>
                </c:pt>
                <c:pt idx="1">
                  <c:v>826.01033333333328</c:v>
                </c:pt>
                <c:pt idx="2">
                  <c:v>1109.7136666666668</c:v>
                </c:pt>
                <c:pt idx="3">
                  <c:v>1167.0643333333333</c:v>
                </c:pt>
                <c:pt idx="4">
                  <c:v>1188.953</c:v>
                </c:pt>
              </c:numCache>
            </c:numRef>
          </c:val>
        </c:ser>
        <c:axId val="86675840"/>
        <c:axId val="86677376"/>
      </c:barChart>
      <c:catAx>
        <c:axId val="86675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77376"/>
        <c:crosses val="autoZero"/>
        <c:auto val="1"/>
        <c:lblAlgn val="ctr"/>
        <c:lblOffset val="100"/>
      </c:catAx>
      <c:valAx>
        <c:axId val="866773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75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14.428637937345682</c:v>
                </c:pt>
                <c:pt idx="1">
                  <c:v>85.571362062654316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72"/>
          <c:h val="8.69613455904417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008"/>
          <c:w val="0.8464173816837917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182.12633333333335</c:v>
                </c:pt>
                <c:pt idx="1">
                  <c:v>156.24300000000002</c:v>
                </c:pt>
                <c:pt idx="2">
                  <c:v>177.69033333333331</c:v>
                </c:pt>
                <c:pt idx="3">
                  <c:v>160.042</c:v>
                </c:pt>
                <c:pt idx="4">
                  <c:v>173.00666666666666</c:v>
                </c:pt>
              </c:numCache>
            </c:numRef>
          </c:val>
        </c:ser>
        <c:axId val="86808832"/>
        <c:axId val="87904256"/>
      </c:barChart>
      <c:catAx>
        <c:axId val="86808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904256"/>
        <c:crosses val="autoZero"/>
        <c:auto val="1"/>
        <c:lblAlgn val="ctr"/>
        <c:lblOffset val="100"/>
      </c:catAx>
      <c:valAx>
        <c:axId val="879042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08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18.836008560436397</c:v>
                </c:pt>
                <c:pt idx="1">
                  <c:v>81.163991439563603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83"/>
          <c:h val="8.6961345590441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91"/>
          <c:y val="0.23275843967780008"/>
          <c:w val="0.8464173816837917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63.827666666666666</c:v>
                </c:pt>
                <c:pt idx="1">
                  <c:v>49.673000000000002</c:v>
                </c:pt>
                <c:pt idx="2">
                  <c:v>74.584999999999994</c:v>
                </c:pt>
                <c:pt idx="3">
                  <c:v>52.611333333333334</c:v>
                </c:pt>
                <c:pt idx="4">
                  <c:v>82.560666666666677</c:v>
                </c:pt>
              </c:numCache>
            </c:numRef>
          </c:val>
        </c:ser>
        <c:axId val="88027520"/>
        <c:axId val="88029056"/>
      </c:barChart>
      <c:catAx>
        <c:axId val="88027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29056"/>
        <c:crosses val="autoZero"/>
        <c:auto val="1"/>
        <c:lblAlgn val="ctr"/>
        <c:lblOffset val="100"/>
      </c:catAx>
      <c:valAx>
        <c:axId val="880290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27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9.5971686101344496</c:v>
                </c:pt>
                <c:pt idx="1">
                  <c:v>90.402831389865554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94"/>
          <c:h val="8.696134559044189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sin remuneración otras emp'!$C$16:$G$16</c:f>
              <c:numCache>
                <c:formatCode>#,##0</c:formatCode>
                <c:ptCount val="5"/>
                <c:pt idx="0">
                  <c:v>0.86733333333333329</c:v>
                </c:pt>
                <c:pt idx="1">
                  <c:v>7.0693333333333328</c:v>
                </c:pt>
                <c:pt idx="2">
                  <c:v>9.310666666666668</c:v>
                </c:pt>
                <c:pt idx="3">
                  <c:v>4.3620000000000001</c:v>
                </c:pt>
                <c:pt idx="4">
                  <c:v>5.0769999999999991</c:v>
                </c:pt>
              </c:numCache>
            </c:numRef>
          </c:val>
        </c:ser>
        <c:axId val="88053632"/>
        <c:axId val="85336064"/>
      </c:barChart>
      <c:catAx>
        <c:axId val="88053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36064"/>
        <c:crosses val="autoZero"/>
        <c:auto val="1"/>
        <c:lblAlgn val="ctr"/>
        <c:lblOffset val="100"/>
      </c:catAx>
      <c:valAx>
        <c:axId val="853360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53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4.7573682829620552</c:v>
                </c:pt>
                <c:pt idx="1">
                  <c:v>95.242631717037938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05"/>
          <c:h val="8.69613455904419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008"/>
          <c:w val="0.88277014700516698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'Jornalero o Peón'!$C$17:$G$17</c:f>
              <c:numCache>
                <c:formatCode>#,##0</c:formatCode>
                <c:ptCount val="5"/>
                <c:pt idx="0">
                  <c:v>1.3356666666666666</c:v>
                </c:pt>
                <c:pt idx="1">
                  <c:v>0</c:v>
                </c:pt>
                <c:pt idx="2">
                  <c:v>2.5816666666666666</c:v>
                </c:pt>
                <c:pt idx="3">
                  <c:v>0</c:v>
                </c:pt>
                <c:pt idx="4">
                  <c:v>0.71133333333333326</c:v>
                </c:pt>
              </c:numCache>
            </c:numRef>
          </c:val>
        </c:ser>
        <c:axId val="86327680"/>
        <c:axId val="86329216"/>
      </c:barChart>
      <c:catAx>
        <c:axId val="86327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29216"/>
        <c:crosses val="autoZero"/>
        <c:auto val="1"/>
        <c:lblAlgn val="ctr"/>
        <c:lblOffset val="100"/>
      </c:catAx>
      <c:valAx>
        <c:axId val="863292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27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,##0.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8.0794833371067867E-2</c:v>
                </c:pt>
                <c:pt idx="1">
                  <c:v>99.235061474494358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6"/>
          <c:h val="8.696134559044206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008"/>
          <c:w val="0.86459376434447965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10.088666666666667</c:v>
                </c:pt>
                <c:pt idx="1">
                  <c:v>2.1360000000000001</c:v>
                </c:pt>
                <c:pt idx="2">
                  <c:v>0.80066666666666675</c:v>
                </c:pt>
                <c:pt idx="3">
                  <c:v>4.1173333333333337</c:v>
                </c:pt>
                <c:pt idx="4">
                  <c:v>4.0490000000000004</c:v>
                </c:pt>
              </c:numCache>
            </c:numRef>
          </c:val>
        </c:ser>
        <c:axId val="88377984"/>
        <c:axId val="88428928"/>
      </c:barChart>
      <c:catAx>
        <c:axId val="88377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28928"/>
        <c:crosses val="autoZero"/>
        <c:auto val="1"/>
        <c:lblAlgn val="ctr"/>
        <c:lblOffset val="100"/>
      </c:catAx>
      <c:valAx>
        <c:axId val="884289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77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16.042208692666307</c:v>
                </c:pt>
                <c:pt idx="1">
                  <c:v>83.957791307333693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(2009,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1989.0736666666667</c:v>
                </c:pt>
                <c:pt idx="1">
                  <c:v>1611.7699999999995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2652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277"/>
          <c:w val="0.82021562265348558"/>
          <c:h val="0.6091154463900994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59.277426404108411</c:v>
                </c:pt>
                <c:pt idx="1">
                  <c:v>63.257285099023619</c:v>
                </c:pt>
                <c:pt idx="2">
                  <c:v>55.439837429564662</c:v>
                </c:pt>
                <c:pt idx="3">
                  <c:v>55.602321392649095</c:v>
                </c:pt>
                <c:pt idx="4">
                  <c:v>55.23910091070325</c:v>
                </c:pt>
              </c:numCache>
            </c:numRef>
          </c:val>
        </c:ser>
        <c:marker val="1"/>
        <c:axId val="88539904"/>
        <c:axId val="88541440"/>
      </c:lineChart>
      <c:catAx>
        <c:axId val="88539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41440"/>
        <c:crosses val="autoZero"/>
        <c:auto val="1"/>
        <c:lblAlgn val="ctr"/>
        <c:lblOffset val="100"/>
      </c:catAx>
      <c:valAx>
        <c:axId val="885414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399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288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59.277426404108411</c:v>
                </c:pt>
                <c:pt idx="1">
                  <c:v>36.742714900976381</c:v>
                </c:pt>
                <c:pt idx="2">
                  <c:v>44.560162570435338</c:v>
                </c:pt>
                <c:pt idx="3">
                  <c:v>44.397678607350905</c:v>
                </c:pt>
                <c:pt idx="4">
                  <c:v>44.76089908929675</c:v>
                </c:pt>
              </c:numCache>
            </c:numRef>
          </c:val>
        </c:ser>
        <c:marker val="1"/>
        <c:axId val="88561152"/>
        <c:axId val="88562688"/>
      </c:lineChart>
      <c:catAx>
        <c:axId val="88561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62688"/>
        <c:crosses val="autoZero"/>
        <c:auto val="1"/>
        <c:lblAlgn val="ctr"/>
        <c:lblOffset val="100"/>
      </c:catAx>
      <c:valAx>
        <c:axId val="88562688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6115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15"/>
          <c:y val="0.23275843967780008"/>
          <c:w val="0.8191827030589786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1902.4270000000001</c:v>
                </c:pt>
                <c:pt idx="1">
                  <c:v>2009.2706666666668</c:v>
                </c:pt>
                <c:pt idx="2">
                  <c:v>1864.154</c:v>
                </c:pt>
                <c:pt idx="3">
                  <c:v>1908.0913333333333</c:v>
                </c:pt>
                <c:pt idx="4">
                  <c:v>1989.0736666666667</c:v>
                </c:pt>
              </c:numCache>
            </c:numRef>
          </c:val>
        </c:ser>
        <c:axId val="88591744"/>
        <c:axId val="88761472"/>
      </c:barChart>
      <c:catAx>
        <c:axId val="8859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61472"/>
        <c:crosses val="autoZero"/>
        <c:auto val="1"/>
        <c:lblAlgn val="ctr"/>
        <c:lblOffset val="100"/>
      </c:catAx>
      <c:valAx>
        <c:axId val="887614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9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26.787601000823486</c:v>
                </c:pt>
                <c:pt idx="1">
                  <c:v>73.212398999176514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15"/>
          <c:y val="0.23275843967780008"/>
          <c:w val="0.81918270305897867"/>
          <c:h val="0.62111105077382855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1306.9346666666661</c:v>
                </c:pt>
                <c:pt idx="1">
                  <c:v>1167.076</c:v>
                </c:pt>
                <c:pt idx="2">
                  <c:v>1498.3269999999998</c:v>
                </c:pt>
                <c:pt idx="3">
                  <c:v>1523.5843333333332</c:v>
                </c:pt>
                <c:pt idx="4">
                  <c:v>1611.7699999999995</c:v>
                </c:pt>
              </c:numCache>
            </c:numRef>
          </c:val>
        </c:ser>
        <c:axId val="88785280"/>
        <c:axId val="88910848"/>
      </c:barChart>
      <c:catAx>
        <c:axId val="88785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10848"/>
        <c:crosses val="autoZero"/>
        <c:auto val="1"/>
        <c:lblAlgn val="ctr"/>
        <c:lblOffset val="100"/>
      </c:catAx>
      <c:valAx>
        <c:axId val="889108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85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13.751070225384215</c:v>
                </c:pt>
                <c:pt idx="1">
                  <c:v>86.248929774615789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1736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asalariados'!$C$13:$J$13</c:f>
              <c:numCache>
                <c:formatCode>0.0</c:formatCode>
                <c:ptCount val="8"/>
                <c:pt idx="0">
                  <c:v>55.594175952922392</c:v>
                </c:pt>
                <c:pt idx="1">
                  <c:v>59.797508262723575</c:v>
                </c:pt>
                <c:pt idx="2">
                  <c:v>60.051764755344564</c:v>
                </c:pt>
                <c:pt idx="3">
                  <c:v>59.277426404108411</c:v>
                </c:pt>
                <c:pt idx="4">
                  <c:v>63.257285099023619</c:v>
                </c:pt>
                <c:pt idx="5">
                  <c:v>55.439837429564662</c:v>
                </c:pt>
                <c:pt idx="6">
                  <c:v>55.602321392649095</c:v>
                </c:pt>
                <c:pt idx="7" formatCode="#,##0.0">
                  <c:v>55.23910091070325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asalariados'!$C$25:$J$25</c:f>
              <c:numCache>
                <c:formatCode>0.0</c:formatCode>
                <c:ptCount val="8"/>
                <c:pt idx="0">
                  <c:v>38.947568879328557</c:v>
                </c:pt>
                <c:pt idx="1">
                  <c:v>39.951123705184514</c:v>
                </c:pt>
                <c:pt idx="2">
                  <c:v>41.595775419917231</c:v>
                </c:pt>
                <c:pt idx="3">
                  <c:v>42.078558639882964</c:v>
                </c:pt>
                <c:pt idx="4">
                  <c:v>45.785557084249078</c:v>
                </c:pt>
                <c:pt idx="5">
                  <c:v>41.994344574371212</c:v>
                </c:pt>
                <c:pt idx="6">
                  <c:v>39.093628726747383</c:v>
                </c:pt>
                <c:pt idx="7" formatCode="#,##0.0">
                  <c:v>38.781967927483684</c:v>
                </c:pt>
              </c:numCache>
            </c:numRef>
          </c:val>
        </c:ser>
        <c:marker val="1"/>
        <c:axId val="88917120"/>
        <c:axId val="88918656"/>
      </c:lineChart>
      <c:catAx>
        <c:axId val="8891712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18656"/>
        <c:crosses val="autoZero"/>
        <c:auto val="1"/>
        <c:lblAlgn val="ctr"/>
        <c:lblOffset val="100"/>
      </c:catAx>
      <c:valAx>
        <c:axId val="88918656"/>
        <c:scaling>
          <c:orientation val="minMax"/>
          <c:min val="3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1712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5901955214458956"/>
          <c:y val="0.22743869944013675"/>
          <c:w val="0.38451898203886087"/>
          <c:h val="0.15434827300579843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300046" l="0.70866141732284393" r="0.70866141732284393" t="0.74803149606300046" header="0.31496062992126728" footer="0.31496062992126728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3825E-2"/>
          <c:y val="0.25568161934303668"/>
          <c:w val="0.84139573174553761"/>
          <c:h val="0.58379623001670244"/>
        </c:manualLayout>
      </c:layout>
      <c:lineChart>
        <c:grouping val="standard"/>
        <c:ser>
          <c:idx val="0"/>
          <c:order val="0"/>
          <c:tx>
            <c:strRef>
              <c:f>'Tasa de empl no asalariados'!$B$26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asalariados'!$C$26:$J$26</c:f>
              <c:numCache>
                <c:formatCode>0.0</c:formatCode>
                <c:ptCount val="8"/>
                <c:pt idx="0">
                  <c:v>44.405824047077601</c:v>
                </c:pt>
                <c:pt idx="1">
                  <c:v>40.202491737276425</c:v>
                </c:pt>
                <c:pt idx="2">
                  <c:v>39.948235244655436</c:v>
                </c:pt>
                <c:pt idx="3">
                  <c:v>40.722573595891589</c:v>
                </c:pt>
                <c:pt idx="4">
                  <c:v>36.742714900976381</c:v>
                </c:pt>
                <c:pt idx="5">
                  <c:v>44.560162570435338</c:v>
                </c:pt>
                <c:pt idx="6">
                  <c:v>44.397678607350905</c:v>
                </c:pt>
                <c:pt idx="7">
                  <c:v>44.76089908929675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asalariados'!$C$14:$J$14</c:f>
              <c:numCache>
                <c:formatCode>0.0</c:formatCode>
                <c:ptCount val="8"/>
                <c:pt idx="0">
                  <c:v>61.052431120671436</c:v>
                </c:pt>
                <c:pt idx="1">
                  <c:v>60.048876294815493</c:v>
                </c:pt>
                <c:pt idx="2">
                  <c:v>58.404224580082769</c:v>
                </c:pt>
                <c:pt idx="3">
                  <c:v>57.921441360117036</c:v>
                </c:pt>
                <c:pt idx="4">
                  <c:v>54.214442915750915</c:v>
                </c:pt>
                <c:pt idx="5">
                  <c:v>58.005655425628795</c:v>
                </c:pt>
                <c:pt idx="6">
                  <c:v>60.906371273252603</c:v>
                </c:pt>
                <c:pt idx="7">
                  <c:v>61.218032072516323</c:v>
                </c:pt>
              </c:numCache>
            </c:numRef>
          </c:val>
        </c:ser>
        <c:marker val="1"/>
        <c:axId val="88315392"/>
        <c:axId val="88316928"/>
      </c:lineChart>
      <c:catAx>
        <c:axId val="8831539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16928"/>
        <c:crosses val="autoZero"/>
        <c:auto val="1"/>
        <c:lblAlgn val="ctr"/>
        <c:lblOffset val="100"/>
      </c:catAx>
      <c:valAx>
        <c:axId val="8831692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1539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1934071953828165"/>
          <c:y val="0.45399289794658032"/>
          <c:w val="0.2725033908973018"/>
          <c:h val="0.10078822500128672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4542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66"/>
          <c:w val="0.67288166960781826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594.07399999999996</c:v>
                </c:pt>
                <c:pt idx="1">
                  <c:v>592.03200000000004</c:v>
                </c:pt>
                <c:pt idx="2">
                  <c:v>587.17433333333327</c:v>
                </c:pt>
                <c:pt idx="3">
                  <c:v>539.43200000000013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182.75699999999998</c:v>
                </c:pt>
                <c:pt idx="1">
                  <c:v>157.47900000000001</c:v>
                </c:pt>
                <c:pt idx="2">
                  <c:v>186.46933333333334</c:v>
                </c:pt>
                <c:pt idx="3">
                  <c:v>244.76466666666667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793.85399999999993</c:v>
                </c:pt>
                <c:pt idx="1">
                  <c:v>930.30433333333337</c:v>
                </c:pt>
                <c:pt idx="2">
                  <c:v>908.2446666666666</c:v>
                </c:pt>
                <c:pt idx="3">
                  <c:v>1013.4326666666667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300.47166666666664</c:v>
                </c:pt>
                <c:pt idx="1">
                  <c:v>302.88600000000002</c:v>
                </c:pt>
                <c:pt idx="2">
                  <c:v>342.36400000000003</c:v>
                </c:pt>
                <c:pt idx="3">
                  <c:v>360.18066666666664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374.65033333333332</c:v>
                </c:pt>
                <c:pt idx="1">
                  <c:v>423.07833333333338</c:v>
                </c:pt>
                <c:pt idx="2">
                  <c:v>485.1583333333333</c:v>
                </c:pt>
                <c:pt idx="3">
                  <c:v>464.91199999999998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790.72966666666662</c:v>
                </c:pt>
                <c:pt idx="1">
                  <c:v>789.10633333333328</c:v>
                </c:pt>
                <c:pt idx="2">
                  <c:v>782.56366666666656</c:v>
                </c:pt>
                <c:pt idx="3">
                  <c:v>826.06133333333344</c:v>
                </c:pt>
              </c:numCache>
            </c:numRef>
          </c:val>
        </c:ser>
        <c:marker val="1"/>
        <c:axId val="89384064"/>
        <c:axId val="89385600"/>
      </c:lineChart>
      <c:catAx>
        <c:axId val="89384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385600"/>
        <c:crosses val="autoZero"/>
        <c:auto val="1"/>
        <c:lblAlgn val="ctr"/>
        <c:lblOffset val="100"/>
      </c:catAx>
      <c:valAx>
        <c:axId val="893856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38406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227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1196E-2"/>
          <c:y val="0.23275843967780002"/>
          <c:w val="0.88432629549624597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1.3160000000000001</c:v>
                </c:pt>
                <c:pt idx="1">
                  <c:v>0.74366666666666659</c:v>
                </c:pt>
                <c:pt idx="2">
                  <c:v>4.6506666666666669</c:v>
                </c:pt>
                <c:pt idx="3">
                  <c:v>6.9946666666666673</c:v>
                </c:pt>
                <c:pt idx="4">
                  <c:v>4.4740000000000002</c:v>
                </c:pt>
              </c:numCache>
            </c:numRef>
          </c:val>
        </c:ser>
        <c:axId val="89490176"/>
        <c:axId val="89491712"/>
      </c:barChart>
      <c:catAx>
        <c:axId val="89490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91712"/>
        <c:crosses val="autoZero"/>
        <c:auto val="1"/>
        <c:lblAlgn val="ctr"/>
        <c:lblOffset val="100"/>
      </c:catAx>
      <c:valAx>
        <c:axId val="894917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90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45.844861153806747</c:v>
                </c:pt>
                <c:pt idx="1">
                  <c:v>54.155138846193253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5"/>
          <c:h val="8.696134559044164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002"/>
          <c:w val="0.86668613443187481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35.411333333333339</c:v>
                </c:pt>
                <c:pt idx="1">
                  <c:v>23.649000000000001</c:v>
                </c:pt>
                <c:pt idx="2">
                  <c:v>32.884</c:v>
                </c:pt>
                <c:pt idx="3">
                  <c:v>20.741</c:v>
                </c:pt>
                <c:pt idx="4">
                  <c:v>24.272000000000002</c:v>
                </c:pt>
              </c:numCache>
            </c:numRef>
          </c:val>
        </c:ser>
        <c:axId val="89631360"/>
        <c:axId val="89547136"/>
      </c:barChart>
      <c:catAx>
        <c:axId val="89631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47136"/>
        <c:crosses val="autoZero"/>
        <c:auto val="1"/>
        <c:lblAlgn val="ctr"/>
        <c:lblOffset val="100"/>
      </c:catAx>
      <c:valAx>
        <c:axId val="895471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31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0.6668826232181867</c:v>
                </c:pt>
                <c:pt idx="1">
                  <c:v>99.333117376781814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61"/>
          <c:h val="8.69613455904417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002"/>
          <c:w val="0.86697977730757803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7.7969999999999997</c:v>
                </c:pt>
                <c:pt idx="1">
                  <c:v>9.9660000000000011</c:v>
                </c:pt>
                <c:pt idx="2">
                  <c:v>11.660666666666666</c:v>
                </c:pt>
                <c:pt idx="3">
                  <c:v>7.894333333333333</c:v>
                </c:pt>
                <c:pt idx="4">
                  <c:v>19.03533333333333</c:v>
                </c:pt>
              </c:numCache>
            </c:numRef>
          </c:val>
        </c:ser>
        <c:axId val="88244992"/>
        <c:axId val="88246528"/>
      </c:barChart>
      <c:catAx>
        <c:axId val="88244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46528"/>
        <c:crosses val="autoZero"/>
        <c:auto val="1"/>
        <c:lblAlgn val="ctr"/>
        <c:lblOffset val="100"/>
      </c:catAx>
      <c:valAx>
        <c:axId val="88246528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44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8.352664819814942</c:v>
                </c:pt>
                <c:pt idx="1">
                  <c:v>91.647335180185053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72"/>
          <c:h val="8.69613455904417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02"/>
          <c:w val="0.8497854215591506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577.78700000000003</c:v>
                </c:pt>
                <c:pt idx="1">
                  <c:v>594.07399999999996</c:v>
                </c:pt>
                <c:pt idx="2">
                  <c:v>592.03200000000004</c:v>
                </c:pt>
                <c:pt idx="3">
                  <c:v>587.17433333333327</c:v>
                </c:pt>
                <c:pt idx="4">
                  <c:v>539.43200000000013</c:v>
                </c:pt>
              </c:numCache>
            </c:numRef>
          </c:val>
        </c:ser>
        <c:axId val="89172608"/>
        <c:axId val="88170880"/>
      </c:barChart>
      <c:catAx>
        <c:axId val="89172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70880"/>
        <c:crosses val="autoZero"/>
        <c:auto val="1"/>
        <c:lblAlgn val="ctr"/>
        <c:lblOffset val="100"/>
      </c:catAx>
      <c:valAx>
        <c:axId val="881708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172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22.997158281463008</c:v>
                </c:pt>
                <c:pt idx="1">
                  <c:v>77.002841718536985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83"/>
          <c:h val="8.6961345590441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02"/>
          <c:w val="0.86727212944535759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'Sum.Electr Gas y Agua'!$C$15:$G$15</c:f>
              <c:numCache>
                <c:formatCode>#,##0</c:formatCode>
                <c:ptCount val="5"/>
                <c:pt idx="0">
                  <c:v>12.287666666666667</c:v>
                </c:pt>
                <c:pt idx="1">
                  <c:v>4.2069999999999999</c:v>
                </c:pt>
                <c:pt idx="2">
                  <c:v>2.31</c:v>
                </c:pt>
                <c:pt idx="3">
                  <c:v>1.9036666666666668</c:v>
                </c:pt>
                <c:pt idx="4">
                  <c:v>9.673</c:v>
                </c:pt>
              </c:numCache>
            </c:numRef>
          </c:val>
        </c:ser>
        <c:axId val="89171072"/>
        <c:axId val="90081536"/>
      </c:barChart>
      <c:catAx>
        <c:axId val="89171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081536"/>
        <c:crosses val="autoZero"/>
        <c:auto val="1"/>
        <c:lblAlgn val="ctr"/>
        <c:lblOffset val="100"/>
      </c:catAx>
      <c:valAx>
        <c:axId val="900815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171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9.457895895000604</c:v>
                </c:pt>
                <c:pt idx="1">
                  <c:v>90.542104104999396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94"/>
          <c:h val="8.696134559044189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02"/>
          <c:w val="0.8497854215591506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151.87800000000001</c:v>
                </c:pt>
                <c:pt idx="1">
                  <c:v>182.75699999999998</c:v>
                </c:pt>
                <c:pt idx="2">
                  <c:v>157.47900000000001</c:v>
                </c:pt>
                <c:pt idx="3">
                  <c:v>186.46933333333334</c:v>
                </c:pt>
                <c:pt idx="4">
                  <c:v>244.76466666666667</c:v>
                </c:pt>
              </c:numCache>
            </c:numRef>
          </c:val>
        </c:ser>
        <c:axId val="90155648"/>
        <c:axId val="90231168"/>
      </c:barChart>
      <c:catAx>
        <c:axId val="9015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231168"/>
        <c:crosses val="autoZero"/>
        <c:auto val="1"/>
        <c:lblAlgn val="ctr"/>
        <c:lblOffset val="100"/>
      </c:catAx>
      <c:valAx>
        <c:axId val="902311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5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22.747976813788796</c:v>
                </c:pt>
                <c:pt idx="1">
                  <c:v>77.252023186211204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05"/>
          <c:h val="8.69613455904419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8962"/>
          <c:y val="0.23275843967780002"/>
          <c:w val="0.82197678932517571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787.3753333333334</c:v>
                </c:pt>
                <c:pt idx="1">
                  <c:v>793.85399999999993</c:v>
                </c:pt>
                <c:pt idx="2">
                  <c:v>930.30433333333337</c:v>
                </c:pt>
                <c:pt idx="3">
                  <c:v>908.2446666666666</c:v>
                </c:pt>
                <c:pt idx="4">
                  <c:v>1013.4326666666667</c:v>
                </c:pt>
              </c:numCache>
            </c:numRef>
          </c:val>
        </c:ser>
        <c:axId val="90305280"/>
        <c:axId val="90306816"/>
      </c:barChart>
      <c:catAx>
        <c:axId val="90305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06816"/>
        <c:crosses val="autoZero"/>
        <c:auto val="1"/>
        <c:lblAlgn val="ctr"/>
        <c:lblOffset val="100"/>
      </c:catAx>
      <c:valAx>
        <c:axId val="90306816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05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20.54330638324728</c:v>
                </c:pt>
                <c:pt idx="1">
                  <c:v>79.456693616752716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6"/>
          <c:h val="8.696134559044206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002"/>
          <c:w val="0.84879062302642971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277.53166666666669</c:v>
                </c:pt>
                <c:pt idx="1">
                  <c:v>300.47166666666664</c:v>
                </c:pt>
                <c:pt idx="2">
                  <c:v>302.88600000000002</c:v>
                </c:pt>
                <c:pt idx="3">
                  <c:v>342.36400000000003</c:v>
                </c:pt>
                <c:pt idx="4">
                  <c:v>360.18066666666664</c:v>
                </c:pt>
              </c:numCache>
            </c:numRef>
          </c:val>
        </c:ser>
        <c:axId val="90355200"/>
        <c:axId val="90562944"/>
      </c:barChart>
      <c:catAx>
        <c:axId val="90355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562944"/>
        <c:crosses val="autoZero"/>
        <c:auto val="1"/>
        <c:lblAlgn val="ctr"/>
        <c:lblOffset val="100"/>
      </c:catAx>
      <c:valAx>
        <c:axId val="9056294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55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21.956933976104956</c:v>
                </c:pt>
                <c:pt idx="1">
                  <c:v>78.043066023895051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88"/>
          <c:y val="0.23275843967780002"/>
          <c:w val="0.84641738168379177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87.453999999999994</c:v>
                </c:pt>
                <c:pt idx="1">
                  <c:v>83.896666666666675</c:v>
                </c:pt>
                <c:pt idx="2">
                  <c:v>100.82100000000001</c:v>
                </c:pt>
                <c:pt idx="3">
                  <c:v>92.352666666666664</c:v>
                </c:pt>
                <c:pt idx="4">
                  <c:v>95.395666666666671</c:v>
                </c:pt>
              </c:numCache>
            </c:numRef>
          </c:val>
        </c:ser>
        <c:axId val="89084672"/>
        <c:axId val="89086208"/>
      </c:barChart>
      <c:catAx>
        <c:axId val="89084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86208"/>
        <c:crosses val="autoZero"/>
        <c:auto val="1"/>
        <c:lblAlgn val="ctr"/>
        <c:lblOffset val="100"/>
      </c:catAx>
      <c:valAx>
        <c:axId val="89086208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84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38.334349110246393</c:v>
                </c:pt>
                <c:pt idx="1">
                  <c:v>61.665650889753607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88"/>
          <c:y val="0.23275843967780002"/>
          <c:w val="0.84641738168379177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352.33533333333338</c:v>
                </c:pt>
                <c:pt idx="1">
                  <c:v>374.65033333333332</c:v>
                </c:pt>
                <c:pt idx="2">
                  <c:v>423.07833333333338</c:v>
                </c:pt>
                <c:pt idx="3">
                  <c:v>485.1583333333333</c:v>
                </c:pt>
                <c:pt idx="4">
                  <c:v>464.91199999999998</c:v>
                </c:pt>
              </c:numCache>
            </c:numRef>
          </c:val>
        </c:ser>
        <c:axId val="90409600"/>
        <c:axId val="89035136"/>
      </c:barChart>
      <c:catAx>
        <c:axId val="90409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35136"/>
        <c:crosses val="autoZero"/>
        <c:auto val="1"/>
        <c:lblAlgn val="ctr"/>
        <c:lblOffset val="100"/>
      </c:catAx>
      <c:valAx>
        <c:axId val="89035136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09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38.57584755700902</c:v>
                </c:pt>
                <c:pt idx="1">
                  <c:v>61.42415244299098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8536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922.64699999999993</c:v>
                </c:pt>
                <c:pt idx="1">
                  <c:v>790.72966666666662</c:v>
                </c:pt>
                <c:pt idx="2">
                  <c:v>789.10633333333328</c:v>
                </c:pt>
                <c:pt idx="3">
                  <c:v>782.56366666666656</c:v>
                </c:pt>
                <c:pt idx="4">
                  <c:v>826.06133333333344</c:v>
                </c:pt>
              </c:numCache>
            </c:numRef>
          </c:val>
        </c:ser>
        <c:axId val="91067136"/>
        <c:axId val="91068672"/>
      </c:barChart>
      <c:catAx>
        <c:axId val="91067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068672"/>
        <c:crosses val="autoZero"/>
        <c:auto val="1"/>
        <c:lblAlgn val="ctr"/>
        <c:lblOffset val="100"/>
      </c:catAx>
      <c:valAx>
        <c:axId val="910686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067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22.170256899130226</c:v>
                </c:pt>
                <c:pt idx="1">
                  <c:v>77.829743100869777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602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8885"/>
          <c:y val="0.12470612521749425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5.6463333333333336</c:v>
                </c:pt>
                <c:pt idx="1">
                  <c:v>8.9443333333333328</c:v>
                </c:pt>
                <c:pt idx="2">
                  <c:v>4.2863333333333333</c:v>
                </c:pt>
                <c:pt idx="3">
                  <c:v>7.2053333333333329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66.004999999999995</c:v>
                </c:pt>
                <c:pt idx="1">
                  <c:v>56.187333333333335</c:v>
                </c:pt>
                <c:pt idx="2">
                  <c:v>63.169000000000004</c:v>
                </c:pt>
                <c:pt idx="3">
                  <c:v>63.42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21.056666666666668</c:v>
                </c:pt>
                <c:pt idx="1">
                  <c:v>18.395333333333333</c:v>
                </c:pt>
                <c:pt idx="2">
                  <c:v>47.481333333333332</c:v>
                </c:pt>
                <c:pt idx="3">
                  <c:v>33.663000000000004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81.12</c:v>
                </c:pt>
                <c:pt idx="1">
                  <c:v>91.197000000000003</c:v>
                </c:pt>
                <c:pt idx="2">
                  <c:v>108.59099999999999</c:v>
                </c:pt>
                <c:pt idx="3">
                  <c:v>115.46533333333333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28.555333333333333</c:v>
                </c:pt>
                <c:pt idx="1">
                  <c:v>25.271666666666665</c:v>
                </c:pt>
                <c:pt idx="2">
                  <c:v>28.836666666666662</c:v>
                </c:pt>
                <c:pt idx="3">
                  <c:v>34.424666666666667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38.896999999999998</c:v>
                </c:pt>
                <c:pt idx="1">
                  <c:v>44.624666666666663</c:v>
                </c:pt>
                <c:pt idx="2">
                  <c:v>49.745666666666665</c:v>
                </c:pt>
                <c:pt idx="3">
                  <c:v>46.511333333333333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70.816999999999993</c:v>
                </c:pt>
                <c:pt idx="1">
                  <c:v>65.279666666666671</c:v>
                </c:pt>
                <c:pt idx="2">
                  <c:v>72.818666666666658</c:v>
                </c:pt>
                <c:pt idx="3">
                  <c:v>83.424666666666653</c:v>
                </c:pt>
              </c:numCache>
            </c:numRef>
          </c:val>
        </c:ser>
        <c:marker val="1"/>
        <c:axId val="91246976"/>
        <c:axId val="91248512"/>
      </c:lineChart>
      <c:catAx>
        <c:axId val="91246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48512"/>
        <c:crosses val="autoZero"/>
        <c:auto val="1"/>
        <c:lblAlgn val="ctr"/>
        <c:lblOffset val="100"/>
      </c:catAx>
      <c:valAx>
        <c:axId val="91248512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4697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002"/>
          <c:w val="0.85173626024019977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353.31533333333329</c:v>
                </c:pt>
                <c:pt idx="1">
                  <c:v>327.48366666666669</c:v>
                </c:pt>
                <c:pt idx="2">
                  <c:v>321.74166666666662</c:v>
                </c:pt>
                <c:pt idx="3">
                  <c:v>384.60766666666672</c:v>
                </c:pt>
                <c:pt idx="4">
                  <c:v>392.69733333333335</c:v>
                </c:pt>
              </c:numCache>
            </c:numRef>
          </c:val>
        </c:ser>
        <c:axId val="89731072"/>
        <c:axId val="89732608"/>
      </c:barChart>
      <c:catAx>
        <c:axId val="89731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32608"/>
        <c:crosses val="autoZero"/>
        <c:auto val="1"/>
        <c:lblAlgn val="ctr"/>
        <c:lblOffset val="100"/>
      </c:catAx>
      <c:valAx>
        <c:axId val="89732608"/>
        <c:scaling>
          <c:orientation val="minMax"/>
          <c:min val="2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31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17.875009426131076</c:v>
                </c:pt>
                <c:pt idx="1">
                  <c:v>82.124990573868928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002"/>
          <c:w val="0.88633801209631402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informa'!$B$15</c:f>
              <c:strCache>
                <c:ptCount val="1"/>
                <c:pt idx="0">
                  <c:v>Cartagena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No informa'!$C$15:$G$15</c:f>
              <c:numCache>
                <c:formatCode>#,##0</c:formatCode>
                <c:ptCount val="5"/>
                <c:pt idx="0">
                  <c:v>0.49933333333333335</c:v>
                </c:pt>
                <c:pt idx="1">
                  <c:v>0</c:v>
                </c:pt>
                <c:pt idx="2">
                  <c:v>0.18</c:v>
                </c:pt>
                <c:pt idx="3">
                  <c:v>0.13899999999999998</c:v>
                </c:pt>
                <c:pt idx="4">
                  <c:v>0.25800000000000001</c:v>
                </c:pt>
              </c:numCache>
            </c:numRef>
          </c:val>
        </c:ser>
        <c:axId val="91309952"/>
        <c:axId val="91311488"/>
      </c:barChart>
      <c:catAx>
        <c:axId val="91309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11488"/>
        <c:crosses val="autoZero"/>
        <c:auto val="1"/>
        <c:lblAlgn val="ctr"/>
        <c:lblOffset val="100"/>
      </c:catAx>
      <c:valAx>
        <c:axId val="913114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09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002"/>
          <c:w val="0.88804172497709732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3.0963333333333334</c:v>
                </c:pt>
                <c:pt idx="1">
                  <c:v>5.6463333333333336</c:v>
                </c:pt>
                <c:pt idx="2">
                  <c:v>8.9443333333333328</c:v>
                </c:pt>
                <c:pt idx="3">
                  <c:v>4.2863333333333333</c:v>
                </c:pt>
                <c:pt idx="4">
                  <c:v>7.2053333333333329</c:v>
                </c:pt>
              </c:numCache>
            </c:numRef>
          </c:val>
        </c:ser>
        <c:axId val="90866432"/>
        <c:axId val="90867968"/>
      </c:barChart>
      <c:catAx>
        <c:axId val="90866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867968"/>
        <c:crosses val="autoZero"/>
        <c:auto val="1"/>
        <c:lblAlgn val="ctr"/>
        <c:lblOffset val="100"/>
      </c:catAx>
      <c:valAx>
        <c:axId val="90867968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866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3.5187732478166382</c:v>
                </c:pt>
                <c:pt idx="1">
                  <c:v>96.48122675218336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002"/>
          <c:w val="0.88584167153778592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Canteras'!$C$25:$G$25</c:f>
              <c:numCache>
                <c:formatCode>#,##0</c:formatCode>
                <c:ptCount val="5"/>
                <c:pt idx="0">
                  <c:v>0.94733333333333336</c:v>
                </c:pt>
                <c:pt idx="1">
                  <c:v>0</c:v>
                </c:pt>
                <c:pt idx="2">
                  <c:v>0.88733333333333331</c:v>
                </c:pt>
                <c:pt idx="3">
                  <c:v>0.7360000000000001</c:v>
                </c:pt>
                <c:pt idx="4">
                  <c:v>0</c:v>
                </c:pt>
              </c:numCache>
            </c:numRef>
          </c:val>
        </c:ser>
        <c:axId val="91625344"/>
        <c:axId val="91626880"/>
      </c:barChart>
      <c:catAx>
        <c:axId val="9162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26880"/>
        <c:crosses val="autoZero"/>
        <c:auto val="1"/>
        <c:lblAlgn val="ctr"/>
        <c:lblOffset val="100"/>
      </c:catAx>
      <c:valAx>
        <c:axId val="916268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25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0.20730146363181029</c:v>
                </c:pt>
                <c:pt idx="1">
                  <c:v>99.792698536368192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14"/>
          <c:y val="0.23275843967780002"/>
          <c:w val="0.86756319933692116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63.784000000000013</c:v>
                </c:pt>
                <c:pt idx="1">
                  <c:v>66.004999999999995</c:v>
                </c:pt>
                <c:pt idx="2">
                  <c:v>56.187333333333335</c:v>
                </c:pt>
                <c:pt idx="3">
                  <c:v>63.169000000000004</c:v>
                </c:pt>
                <c:pt idx="4">
                  <c:v>63.42</c:v>
                </c:pt>
              </c:numCache>
            </c:numRef>
          </c:val>
        </c:ser>
        <c:axId val="91832320"/>
        <c:axId val="91833856"/>
      </c:barChart>
      <c:catAx>
        <c:axId val="91832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33856"/>
        <c:crosses val="autoZero"/>
        <c:auto val="1"/>
        <c:lblAlgn val="ctr"/>
        <c:lblOffset val="100"/>
      </c:catAx>
      <c:valAx>
        <c:axId val="91833856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32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23.79585542385664</c:v>
                </c:pt>
                <c:pt idx="1">
                  <c:v>76.204144576143364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002"/>
          <c:w val="0.88534097711470272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'Sumin de Electric Gas y Agua'!$C$15:$G$15</c:f>
              <c:numCache>
                <c:formatCode>#,##0</c:formatCode>
                <c:ptCount val="5"/>
                <c:pt idx="0">
                  <c:v>0</c:v>
                </c:pt>
                <c:pt idx="1">
                  <c:v>2.9740000000000002</c:v>
                </c:pt>
                <c:pt idx="2">
                  <c:v>0</c:v>
                </c:pt>
                <c:pt idx="3">
                  <c:v>0.63766666666666671</c:v>
                </c:pt>
                <c:pt idx="4">
                  <c:v>0.88099999999999989</c:v>
                </c:pt>
              </c:numCache>
            </c:numRef>
          </c:val>
        </c:ser>
        <c:axId val="91849472"/>
        <c:axId val="91901312"/>
      </c:barChart>
      <c:catAx>
        <c:axId val="91849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901312"/>
        <c:crosses val="autoZero"/>
        <c:auto val="1"/>
        <c:lblAlgn val="ctr"/>
        <c:lblOffset val="100"/>
      </c:catAx>
      <c:valAx>
        <c:axId val="919013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49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12.707952687758436</c:v>
                </c:pt>
                <c:pt idx="1">
                  <c:v>87.292047312241564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14"/>
          <c:y val="0.23275843967780002"/>
          <c:w val="0.86756319933692116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24.650666666666666</c:v>
                </c:pt>
                <c:pt idx="1">
                  <c:v>21.056666666666668</c:v>
                </c:pt>
                <c:pt idx="2">
                  <c:v>18.395333333333333</c:v>
                </c:pt>
                <c:pt idx="3">
                  <c:v>47.481333333333332</c:v>
                </c:pt>
                <c:pt idx="4">
                  <c:v>33.663000000000004</c:v>
                </c:pt>
              </c:numCache>
            </c:numRef>
          </c:val>
        </c:ser>
        <c:axId val="90640384"/>
        <c:axId val="90641920"/>
      </c:barChart>
      <c:catAx>
        <c:axId val="90640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641920"/>
        <c:crosses val="autoZero"/>
        <c:auto val="1"/>
        <c:lblAlgn val="ctr"/>
        <c:lblOffset val="100"/>
      </c:catAx>
      <c:valAx>
        <c:axId val="906419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640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15.660875646856862</c:v>
                </c:pt>
                <c:pt idx="1">
                  <c:v>84.339124353143134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02"/>
          <c:w val="0.8497854215591506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102.48099999999999</c:v>
                </c:pt>
                <c:pt idx="1">
                  <c:v>81.12</c:v>
                </c:pt>
                <c:pt idx="2">
                  <c:v>91.197000000000003</c:v>
                </c:pt>
                <c:pt idx="3">
                  <c:v>108.59099999999999</c:v>
                </c:pt>
                <c:pt idx="4">
                  <c:v>115.46533333333333</c:v>
                </c:pt>
              </c:numCache>
            </c:numRef>
          </c:val>
        </c:ser>
        <c:axId val="90721280"/>
        <c:axId val="91970944"/>
      </c:barChart>
      <c:catAx>
        <c:axId val="90721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970944"/>
        <c:crosses val="autoZero"/>
        <c:auto val="1"/>
        <c:lblAlgn val="ctr"/>
        <c:lblOffset val="100"/>
      </c:catAx>
      <c:valAx>
        <c:axId val="91970944"/>
        <c:scaling>
          <c:orientation val="minMax"/>
          <c:min val="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721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19.035110953338162</c:v>
                </c:pt>
                <c:pt idx="1">
                  <c:v>80.964889046661838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02"/>
          <c:w val="0.86727212944535759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23.722666666666669</c:v>
                </c:pt>
                <c:pt idx="1">
                  <c:v>28.555333333333333</c:v>
                </c:pt>
                <c:pt idx="2">
                  <c:v>25.271666666666665</c:v>
                </c:pt>
                <c:pt idx="3">
                  <c:v>28.836666666666662</c:v>
                </c:pt>
                <c:pt idx="4">
                  <c:v>34.424666666666667</c:v>
                </c:pt>
              </c:numCache>
            </c:numRef>
          </c:val>
        </c:ser>
        <c:axId val="92467200"/>
        <c:axId val="92468736"/>
      </c:barChart>
      <c:catAx>
        <c:axId val="92467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468736"/>
        <c:crosses val="autoZero"/>
        <c:auto val="1"/>
        <c:lblAlgn val="ctr"/>
        <c:lblOffset val="100"/>
      </c:catAx>
      <c:valAx>
        <c:axId val="924687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467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21.739469069766955</c:v>
                </c:pt>
                <c:pt idx="1">
                  <c:v>78.260530930233045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14"/>
          <c:y val="0.23275843967780002"/>
          <c:w val="0.86756319933692116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5.0650000000000004</c:v>
                </c:pt>
                <c:pt idx="1">
                  <c:v>8.1416666666666675</c:v>
                </c:pt>
                <c:pt idx="2">
                  <c:v>10.954666666666666</c:v>
                </c:pt>
                <c:pt idx="3">
                  <c:v>7.5106666666666664</c:v>
                </c:pt>
                <c:pt idx="4">
                  <c:v>7.701666666666668</c:v>
                </c:pt>
              </c:numCache>
            </c:numRef>
          </c:val>
        </c:ser>
        <c:axId val="92604288"/>
        <c:axId val="92605824"/>
      </c:barChart>
      <c:catAx>
        <c:axId val="92604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05824"/>
        <c:crosses val="autoZero"/>
        <c:auto val="1"/>
        <c:lblAlgn val="ctr"/>
        <c:lblOffset val="100"/>
      </c:catAx>
      <c:valAx>
        <c:axId val="926058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04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30.292501933842914</c:v>
                </c:pt>
                <c:pt idx="1">
                  <c:v>69.707498066157086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33.768000000000001</c:v>
                </c:pt>
                <c:pt idx="1">
                  <c:v>38.896999999999998</c:v>
                </c:pt>
                <c:pt idx="2">
                  <c:v>44.624666666666663</c:v>
                </c:pt>
                <c:pt idx="3">
                  <c:v>49.745666666666665</c:v>
                </c:pt>
                <c:pt idx="4">
                  <c:v>46.511333333333333</c:v>
                </c:pt>
              </c:numCache>
            </c:numRef>
          </c:val>
        </c:ser>
        <c:axId val="92670592"/>
        <c:axId val="92734976"/>
      </c:barChart>
      <c:catAx>
        <c:axId val="92670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34976"/>
        <c:crosses val="autoZero"/>
        <c:auto val="1"/>
        <c:lblAlgn val="ctr"/>
        <c:lblOffset val="100"/>
      </c:catAx>
      <c:valAx>
        <c:axId val="92734976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70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36.037045837250382</c:v>
                </c:pt>
                <c:pt idx="1">
                  <c:v>63.962954162749618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002"/>
          <c:w val="0.85109163528472465"/>
          <c:h val="0.62111105077382844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90.115666666666655</c:v>
                </c:pt>
                <c:pt idx="1">
                  <c:v>70.816999999999993</c:v>
                </c:pt>
                <c:pt idx="2">
                  <c:v>65.279666666666671</c:v>
                </c:pt>
                <c:pt idx="3">
                  <c:v>72.818666666666658</c:v>
                </c:pt>
                <c:pt idx="4">
                  <c:v>83.424666666666653</c:v>
                </c:pt>
              </c:numCache>
            </c:numRef>
          </c:val>
        </c:ser>
        <c:axId val="92870528"/>
        <c:axId val="92872064"/>
      </c:barChart>
      <c:catAx>
        <c:axId val="92870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72064"/>
        <c:crosses val="autoZero"/>
        <c:auto val="1"/>
        <c:lblAlgn val="ctr"/>
        <c:lblOffset val="100"/>
      </c:catAx>
      <c:valAx>
        <c:axId val="92872064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70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14.930660370042032</c:v>
                </c:pt>
                <c:pt idx="1">
                  <c:v>85.069339629957966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tasas mercado labor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desempleo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tasas mercado labor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mer. lab miles person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Resumen mer. lab miles personas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Resumen mer. lab miles personas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5" Type="http://schemas.openxmlformats.org/officeDocument/2006/relationships/image" Target="../media/image3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5" Type="http://schemas.openxmlformats.org/officeDocument/2006/relationships/image" Target="../media/image3.png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5" Type="http://schemas.openxmlformats.org/officeDocument/2006/relationships/image" Target="../media/image4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Resumen tipo de empleo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Resumen tipo de empleo'!A1"/><Relationship Id="rId5" Type="http://schemas.openxmlformats.org/officeDocument/2006/relationships/image" Target="../media/image3.png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5" Type="http://schemas.openxmlformats.org/officeDocument/2006/relationships/image" Target="../media/image3.png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5" Type="http://schemas.openxmlformats.org/officeDocument/2006/relationships/image" Target="../media/image3.png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4" Type="http://schemas.openxmlformats.org/officeDocument/2006/relationships/hyperlink" Target="#'Resumen 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Resumen Indicadores Secretar&#237;a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esumen Rama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esumen Rama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Resumen Cesantes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Resumen Cesantes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2 octubre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9,6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8,1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26</xdr:row>
      <xdr:rowOff>76200</xdr:rowOff>
    </xdr:from>
    <xdr:to>
      <xdr:col>9</xdr:col>
      <xdr:colOff>114300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66674</xdr:rowOff>
    </xdr:from>
    <xdr:to>
      <xdr:col>10</xdr:col>
      <xdr:colOff>142875</xdr:colOff>
      <xdr:row>46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180976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523876</xdr:colOff>
      <xdr:row>26</xdr:row>
      <xdr:rowOff>171449</xdr:rowOff>
    </xdr:from>
    <xdr:to>
      <xdr:col>10</xdr:col>
      <xdr:colOff>514349</xdr:colOff>
      <xdr:row>38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27</xdr:row>
      <xdr:rowOff>19050</xdr:rowOff>
    </xdr:from>
    <xdr:to>
      <xdr:col>7</xdr:col>
      <xdr:colOff>171450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eseniapatino\Configuraci&#243;n%20local\Archivos%20temporales%20de%20Internet\Content.IE5\7JSOAD2H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/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110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85"/>
      <c r="L2" s="10"/>
      <c r="M2" s="10"/>
      <c r="N2" s="10"/>
      <c r="O2" s="185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85"/>
      <c r="L3" s="10"/>
      <c r="M3" s="10"/>
      <c r="N3" s="10"/>
      <c r="O3" s="185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85"/>
      <c r="L4" s="10"/>
      <c r="M4" s="10"/>
      <c r="N4" s="10"/>
      <c r="O4" s="185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85"/>
      <c r="L5" s="10"/>
      <c r="M5" s="10"/>
      <c r="N5" s="10"/>
      <c r="O5" s="185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85"/>
      <c r="L6" s="10"/>
      <c r="M6" s="10"/>
      <c r="N6" s="10"/>
      <c r="O6" s="185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85"/>
      <c r="L7" s="10"/>
      <c r="M7" s="10"/>
      <c r="N7" s="10"/>
      <c r="O7" s="185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85"/>
      <c r="L8" s="10"/>
      <c r="M8" s="10"/>
      <c r="N8" s="10"/>
      <c r="O8" s="185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85"/>
      <c r="L9" s="10"/>
      <c r="M9" s="10"/>
      <c r="N9" s="10"/>
      <c r="O9" s="185"/>
      <c r="P9" s="10"/>
      <c r="Q9" s="10"/>
      <c r="R9" s="10"/>
      <c r="S9" s="10"/>
      <c r="T9" s="18"/>
      <c r="U9" s="11"/>
    </row>
    <row r="10" spans="1:21" ht="18.75">
      <c r="A10" s="16"/>
      <c r="B10" s="189" t="s">
        <v>0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189"/>
      <c r="S10" s="189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72" t="s">
        <v>177</v>
      </c>
      <c r="C12" s="3"/>
      <c r="D12" s="3"/>
      <c r="E12" s="3"/>
      <c r="F12" s="3"/>
      <c r="G12" s="3"/>
      <c r="H12" s="1" t="s">
        <v>178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72" t="s">
        <v>179</v>
      </c>
      <c r="C14" s="85"/>
      <c r="D14" s="85"/>
      <c r="E14" s="159"/>
      <c r="F14" s="159"/>
      <c r="G14" s="159"/>
      <c r="H14" s="1" t="s">
        <v>117</v>
      </c>
      <c r="I14" s="12"/>
      <c r="J14" s="162"/>
      <c r="K14" s="184"/>
      <c r="L14" s="1" t="s">
        <v>192</v>
      </c>
      <c r="M14" s="11"/>
      <c r="N14" s="11"/>
      <c r="O14" s="11"/>
      <c r="P14" s="44" t="s">
        <v>118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73" t="s">
        <v>54</v>
      </c>
      <c r="C16" s="57"/>
      <c r="D16" s="57"/>
      <c r="E16" s="57"/>
      <c r="F16" s="57"/>
      <c r="G16" s="57"/>
      <c r="H16" s="44" t="s">
        <v>49</v>
      </c>
      <c r="I16" s="11"/>
      <c r="J16" s="38"/>
      <c r="K16" s="38"/>
      <c r="L16" s="160" t="s">
        <v>33</v>
      </c>
      <c r="M16" s="11"/>
      <c r="N16" s="11"/>
      <c r="O16" s="11"/>
      <c r="P16" s="1" t="s">
        <v>67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58</v>
      </c>
      <c r="I17" s="11"/>
      <c r="J17" s="35"/>
      <c r="K17" s="35"/>
      <c r="L17" s="44" t="s">
        <v>34</v>
      </c>
      <c r="M17" s="11"/>
      <c r="N17" s="11"/>
      <c r="O17" s="11"/>
      <c r="P17" s="1" t="s">
        <v>68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57</v>
      </c>
      <c r="I18" s="11"/>
      <c r="J18" s="35"/>
      <c r="K18" s="35"/>
      <c r="L18" s="44" t="s">
        <v>35</v>
      </c>
      <c r="M18" s="11"/>
      <c r="N18" s="11"/>
      <c r="O18" s="11"/>
      <c r="P18" s="1" t="s">
        <v>69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59</v>
      </c>
      <c r="I19" s="11"/>
      <c r="J19" s="4"/>
      <c r="K19" s="4"/>
      <c r="L19" s="44" t="s">
        <v>36</v>
      </c>
      <c r="M19" s="11"/>
      <c r="N19" s="11"/>
      <c r="O19" s="11"/>
      <c r="P19" s="1" t="s">
        <v>70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60</v>
      </c>
      <c r="I20" s="11"/>
      <c r="J20" s="4"/>
      <c r="K20" s="4"/>
      <c r="L20" s="44" t="s">
        <v>37</v>
      </c>
      <c r="M20" s="11"/>
      <c r="N20" s="11"/>
      <c r="O20" s="11"/>
      <c r="P20" s="1" t="s">
        <v>71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61</v>
      </c>
      <c r="I21" s="11"/>
      <c r="J21" s="4"/>
      <c r="K21" s="4"/>
      <c r="L21" s="44" t="s">
        <v>42</v>
      </c>
      <c r="M21" s="11"/>
      <c r="N21" s="11"/>
      <c r="O21" s="11"/>
      <c r="P21" s="1" t="s">
        <v>72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46</v>
      </c>
      <c r="I22" s="11"/>
      <c r="J22" s="7"/>
      <c r="K22" s="7"/>
      <c r="L22" s="44" t="s">
        <v>43</v>
      </c>
      <c r="M22" s="11"/>
      <c r="N22" s="11"/>
      <c r="O22" s="11"/>
      <c r="P22" s="1" t="s">
        <v>73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39</v>
      </c>
      <c r="I23" s="11"/>
      <c r="J23" s="7"/>
      <c r="K23" s="7"/>
      <c r="L23" s="44" t="s">
        <v>38</v>
      </c>
      <c r="M23" s="11"/>
      <c r="N23" s="11"/>
      <c r="O23" s="11"/>
      <c r="P23" s="1" t="s">
        <v>74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48</v>
      </c>
      <c r="I24" s="11"/>
      <c r="J24" s="7"/>
      <c r="K24" s="7"/>
      <c r="L24" s="44" t="s">
        <v>62</v>
      </c>
      <c r="M24" s="11"/>
      <c r="N24" s="11"/>
      <c r="O24" s="11"/>
      <c r="P24" s="1" t="s">
        <v>75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40</v>
      </c>
      <c r="I25" s="11"/>
      <c r="J25" s="7"/>
      <c r="K25" s="7"/>
      <c r="L25" s="44" t="s">
        <v>39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47</v>
      </c>
      <c r="I26" s="11"/>
      <c r="J26" s="7"/>
      <c r="K26" s="7"/>
      <c r="L26" s="44" t="s">
        <v>44</v>
      </c>
      <c r="M26" s="11"/>
      <c r="N26" s="11"/>
      <c r="O26" s="11"/>
      <c r="P26" s="1" t="s">
        <v>76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39</v>
      </c>
      <c r="I27" s="11"/>
      <c r="J27" s="7"/>
      <c r="K27" s="7"/>
      <c r="L27" s="44" t="s">
        <v>45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48</v>
      </c>
      <c r="I28" s="11"/>
      <c r="J28" s="4"/>
      <c r="K28" s="4"/>
      <c r="L28" s="44" t="s">
        <v>63</v>
      </c>
      <c r="M28" s="11"/>
      <c r="N28" s="11"/>
      <c r="O28" s="11"/>
      <c r="P28" s="1" t="s">
        <v>77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40</v>
      </c>
      <c r="I29" s="11"/>
      <c r="J29" s="8"/>
      <c r="K29" s="8"/>
      <c r="L29" s="44" t="s">
        <v>39</v>
      </c>
      <c r="M29" s="11"/>
      <c r="N29" s="11"/>
      <c r="O29" s="11"/>
      <c r="P29" s="1" t="s">
        <v>78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44</v>
      </c>
      <c r="M30" s="11"/>
      <c r="N30" s="11"/>
      <c r="O30" s="11"/>
      <c r="P30" s="1" t="s">
        <v>79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45</v>
      </c>
      <c r="M31" s="11"/>
      <c r="N31" s="11"/>
      <c r="O31" s="11"/>
      <c r="P31" s="1" t="s">
        <v>80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163</v>
      </c>
      <c r="I33" s="5"/>
      <c r="J33" s="5"/>
      <c r="K33" s="5"/>
      <c r="L33" s="51"/>
      <c r="M33" s="123"/>
      <c r="N33" s="123"/>
      <c r="O33" s="123"/>
      <c r="P33" s="118" t="s">
        <v>162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127</v>
      </c>
      <c r="I35" s="4"/>
      <c r="J35" s="4"/>
      <c r="K35" s="4"/>
      <c r="M35" s="114"/>
      <c r="N35" s="114"/>
      <c r="O35" s="114"/>
      <c r="P35" s="1" t="s">
        <v>138</v>
      </c>
      <c r="Q35" s="183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128</v>
      </c>
      <c r="I36" s="4"/>
      <c r="J36" s="4"/>
      <c r="K36" s="4"/>
      <c r="M36" s="114"/>
      <c r="N36" s="114"/>
      <c r="O36" s="114"/>
      <c r="P36" s="1" t="s">
        <v>127</v>
      </c>
      <c r="Q36" s="183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129</v>
      </c>
      <c r="I37" s="4"/>
      <c r="J37" s="4"/>
      <c r="K37" s="4"/>
      <c r="M37" s="114"/>
      <c r="N37" s="114"/>
      <c r="O37" s="114"/>
      <c r="P37" s="1" t="s">
        <v>128</v>
      </c>
      <c r="Q37" s="183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130</v>
      </c>
      <c r="I38" s="4"/>
      <c r="J38" s="4"/>
      <c r="K38" s="4"/>
      <c r="M38" s="114"/>
      <c r="N38" s="114"/>
      <c r="O38" s="114"/>
      <c r="P38" s="1" t="s">
        <v>129</v>
      </c>
      <c r="Q38" s="183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131</v>
      </c>
      <c r="I39" s="4"/>
      <c r="J39" s="4"/>
      <c r="K39" s="4"/>
      <c r="M39" s="114"/>
      <c r="N39" s="114"/>
      <c r="O39" s="114"/>
      <c r="P39" s="1" t="s">
        <v>130</v>
      </c>
      <c r="Q39" s="183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132</v>
      </c>
      <c r="I40" s="4"/>
      <c r="J40" s="4"/>
      <c r="K40" s="4"/>
      <c r="M40" s="114"/>
      <c r="N40" s="114"/>
      <c r="O40" s="114"/>
      <c r="P40" s="1" t="s">
        <v>131</v>
      </c>
      <c r="Q40" s="183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133</v>
      </c>
      <c r="I41" s="4"/>
      <c r="J41" s="4"/>
      <c r="K41" s="4"/>
      <c r="M41" s="114"/>
      <c r="N41" s="114"/>
      <c r="O41" s="114"/>
      <c r="P41" s="1" t="s">
        <v>132</v>
      </c>
      <c r="Q41" s="183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134</v>
      </c>
      <c r="I42" s="4"/>
      <c r="J42" s="4"/>
      <c r="K42" s="4"/>
      <c r="M42" s="114"/>
      <c r="N42" s="114"/>
      <c r="O42" s="114"/>
      <c r="P42" s="1" t="s">
        <v>133</v>
      </c>
      <c r="Q42" s="183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135</v>
      </c>
      <c r="I43" s="4"/>
      <c r="J43" s="4"/>
      <c r="K43" s="4"/>
      <c r="M43" s="114"/>
      <c r="N43" s="114"/>
      <c r="O43" s="114"/>
      <c r="P43" s="1" t="s">
        <v>134</v>
      </c>
      <c r="Q43" s="183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136</v>
      </c>
      <c r="I44" s="4"/>
      <c r="J44" s="4"/>
      <c r="K44" s="4"/>
      <c r="M44" s="114"/>
      <c r="N44" s="114"/>
      <c r="O44" s="114"/>
      <c r="P44" s="1" t="s">
        <v>135</v>
      </c>
      <c r="Q44" s="183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137</v>
      </c>
      <c r="I45" s="4"/>
      <c r="J45" s="4"/>
      <c r="K45" s="4"/>
      <c r="M45" s="114"/>
      <c r="N45" s="114"/>
      <c r="O45" s="114"/>
      <c r="P45" s="1" t="s">
        <v>136</v>
      </c>
      <c r="Q45" s="183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137</v>
      </c>
      <c r="Q46" s="183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198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87" t="s">
        <v>197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SheetLayoutView="100" workbookViewId="0">
      <selection activeCell="B50" sqref="B5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90"/>
      <c r="D7" s="190"/>
      <c r="E7" s="190"/>
      <c r="F7" s="190"/>
      <c r="G7" s="190"/>
      <c r="H7" s="190"/>
      <c r="I7" s="190"/>
      <c r="J7" s="18"/>
      <c r="K7" s="11"/>
    </row>
    <row r="8" spans="1:13">
      <c r="A8" s="16"/>
      <c r="B8" s="190" t="s">
        <v>175</v>
      </c>
      <c r="C8" s="190"/>
      <c r="D8" s="190"/>
      <c r="E8" s="190"/>
      <c r="F8" s="190"/>
      <c r="G8" s="190"/>
      <c r="H8" s="190"/>
      <c r="I8" s="10"/>
      <c r="J8" s="18"/>
      <c r="K8" s="11"/>
    </row>
    <row r="9" spans="1:13" ht="15.75" customHeight="1">
      <c r="A9" s="16"/>
      <c r="B9" s="190" t="s">
        <v>122</v>
      </c>
      <c r="C9" s="190"/>
      <c r="D9" s="190"/>
      <c r="E9" s="190"/>
      <c r="F9" s="190"/>
      <c r="G9" s="190"/>
      <c r="H9" s="190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173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174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172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90" t="s">
        <v>176</v>
      </c>
      <c r="D7" s="190"/>
      <c r="E7" s="190"/>
      <c r="F7" s="190"/>
      <c r="G7" s="190"/>
      <c r="H7" s="190"/>
      <c r="I7" s="190"/>
      <c r="J7" s="18"/>
      <c r="K7" s="11"/>
    </row>
    <row r="8" spans="1:22">
      <c r="A8" s="16"/>
      <c r="B8" s="10"/>
      <c r="C8" s="190" t="s">
        <v>181</v>
      </c>
      <c r="D8" s="190"/>
      <c r="E8" s="190"/>
      <c r="F8" s="190"/>
      <c r="G8" s="190"/>
      <c r="H8" s="190"/>
      <c r="I8" s="190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8"/>
      <c r="K10" s="11"/>
    </row>
    <row r="11" spans="1:22">
      <c r="A11" s="16"/>
      <c r="B11" s="11"/>
      <c r="C11" s="85">
        <v>2004</v>
      </c>
      <c r="D11" s="85">
        <v>2005</v>
      </c>
      <c r="E11" s="85">
        <v>2006</v>
      </c>
      <c r="F11" s="85">
        <v>2007</v>
      </c>
      <c r="G11" s="85">
        <v>2008</v>
      </c>
      <c r="H11" s="85">
        <v>2009</v>
      </c>
      <c r="I11" s="85">
        <v>2010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49</v>
      </c>
      <c r="C13" s="27">
        <v>78.089187341670367</v>
      </c>
      <c r="D13" s="27">
        <v>78.472290728730883</v>
      </c>
      <c r="E13" s="27">
        <v>78.943450735601346</v>
      </c>
      <c r="F13" s="27">
        <v>79.371085182229464</v>
      </c>
      <c r="G13" s="27">
        <v>79.767143224438513</v>
      </c>
      <c r="H13" s="27">
        <v>80.133683030921304</v>
      </c>
      <c r="I13" s="36">
        <v>80.465226651345944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58</v>
      </c>
      <c r="C14" s="27">
        <v>65.843956870070514</v>
      </c>
      <c r="D14" s="27">
        <v>66.039068989527607</v>
      </c>
      <c r="E14" s="27">
        <v>65.983650581696423</v>
      </c>
      <c r="F14" s="27">
        <v>63.834434954773876</v>
      </c>
      <c r="G14" s="27">
        <v>65.613379996493649</v>
      </c>
      <c r="H14" s="27">
        <v>66.678613539144763</v>
      </c>
      <c r="I14" s="36">
        <v>68.303973944201871</v>
      </c>
      <c r="J14" s="18"/>
      <c r="K14" s="11"/>
      <c r="L14" s="23"/>
      <c r="M14" s="34"/>
    </row>
    <row r="15" spans="1:22">
      <c r="A15" s="16"/>
      <c r="B15" s="11" t="s">
        <v>57</v>
      </c>
      <c r="C15" s="27">
        <v>56.268595686753088</v>
      </c>
      <c r="D15" s="27">
        <v>57.405161186142493</v>
      </c>
      <c r="E15" s="27">
        <v>58.630528868521161</v>
      </c>
      <c r="F15" s="27">
        <v>56.854334305900935</v>
      </c>
      <c r="G15" s="27">
        <v>59.009139258436214</v>
      </c>
      <c r="H15" s="27">
        <v>59.084087138900045</v>
      </c>
      <c r="I15" s="36">
        <v>60.867017681895376</v>
      </c>
      <c r="J15" s="18"/>
      <c r="K15" s="11"/>
      <c r="M15" s="34"/>
    </row>
    <row r="16" spans="1:22">
      <c r="A16" s="16"/>
      <c r="B16" s="106" t="s">
        <v>59</v>
      </c>
      <c r="C16" s="53">
        <v>14.542505703617481</v>
      </c>
      <c r="D16" s="53">
        <v>13.073929895118944</v>
      </c>
      <c r="E16" s="53">
        <v>11.143854043163513</v>
      </c>
      <c r="F16" s="53">
        <v>10.934704161236221</v>
      </c>
      <c r="G16" s="53">
        <v>10.065387179277096</v>
      </c>
      <c r="H16" s="53">
        <v>11.389748522269777</v>
      </c>
      <c r="I16" s="36">
        <v>10.88803691406933</v>
      </c>
      <c r="J16" s="18"/>
      <c r="K16" s="11"/>
    </row>
    <row r="17" spans="1:12">
      <c r="A17" s="16"/>
      <c r="B17" s="11" t="s">
        <v>60</v>
      </c>
      <c r="C17" s="27">
        <v>13.12942416679066</v>
      </c>
      <c r="D17" s="27">
        <v>12.075408039019308</v>
      </c>
      <c r="E17" s="27">
        <v>10.050623007318386</v>
      </c>
      <c r="F17" s="27">
        <v>10.250710911814034</v>
      </c>
      <c r="G17" s="27">
        <v>9.4895349398056528</v>
      </c>
      <c r="H17" s="27">
        <v>10.860653321369476</v>
      </c>
      <c r="I17" s="36">
        <v>10.237919412817103</v>
      </c>
      <c r="J17" s="18"/>
      <c r="K17" s="11"/>
    </row>
    <row r="18" spans="1:12">
      <c r="A18" s="16"/>
      <c r="B18" s="11" t="s">
        <v>61</v>
      </c>
      <c r="C18" s="27">
        <v>1.4130718937861499</v>
      </c>
      <c r="D18" s="27">
        <v>0.99852185609963484</v>
      </c>
      <c r="E18" s="27">
        <v>1.0932310358451278</v>
      </c>
      <c r="F18" s="27">
        <v>0.68398390269836185</v>
      </c>
      <c r="G18" s="27">
        <v>0.57585223947143915</v>
      </c>
      <c r="H18" s="27">
        <v>0.52910380799297663</v>
      </c>
      <c r="I18" s="36">
        <v>0.65010925207697723</v>
      </c>
      <c r="J18" s="18"/>
      <c r="K18" s="11"/>
    </row>
    <row r="19" spans="1:12">
      <c r="A19" s="16"/>
      <c r="B19" s="11" t="s">
        <v>46</v>
      </c>
      <c r="C19" s="27">
        <v>31.795544780207624</v>
      </c>
      <c r="D19" s="27">
        <v>35.454109862647442</v>
      </c>
      <c r="E19" s="27">
        <v>32.792639660407879</v>
      </c>
      <c r="F19" s="27">
        <v>32.179938266758491</v>
      </c>
      <c r="G19" s="27">
        <v>28.543370214682596</v>
      </c>
      <c r="H19" s="27">
        <v>23.33041122537027</v>
      </c>
      <c r="I19" s="36">
        <v>33.395787839131842</v>
      </c>
      <c r="J19" s="18"/>
      <c r="K19" s="11"/>
    </row>
    <row r="20" spans="1:12">
      <c r="A20" s="16"/>
      <c r="B20" s="11" t="s">
        <v>39</v>
      </c>
      <c r="C20" s="27">
        <v>15.421555648107319</v>
      </c>
      <c r="D20" s="27">
        <v>17.285015211422241</v>
      </c>
      <c r="E20" s="27">
        <v>14.147226172426103</v>
      </c>
      <c r="F20" s="27">
        <v>8.9191672891584748</v>
      </c>
      <c r="G20" s="27">
        <v>7.6304656593160436</v>
      </c>
      <c r="H20" s="27">
        <v>6.1603974755397193</v>
      </c>
      <c r="I20" s="36">
        <v>12.642314771369156</v>
      </c>
      <c r="J20" s="18"/>
      <c r="K20" s="11"/>
    </row>
    <row r="21" spans="1:12">
      <c r="A21" s="16"/>
      <c r="B21" s="11" t="s">
        <v>48</v>
      </c>
      <c r="C21" s="27">
        <v>4.418672668238032</v>
      </c>
      <c r="D21" s="27">
        <v>3.2996715643939218</v>
      </c>
      <c r="E21" s="27">
        <v>12.797968398020339</v>
      </c>
      <c r="F21" s="27">
        <v>23.656081315001792</v>
      </c>
      <c r="G21" s="27">
        <v>20.47575077214929</v>
      </c>
      <c r="H21" s="27">
        <v>15.422954685808843</v>
      </c>
      <c r="I21" s="36">
        <v>19.900178380165549</v>
      </c>
      <c r="J21" s="18"/>
      <c r="K21" s="11"/>
    </row>
    <row r="22" spans="1:12">
      <c r="A22" s="16"/>
      <c r="B22" s="11" t="s">
        <v>40</v>
      </c>
      <c r="C22" s="27">
        <v>21.763214557751347</v>
      </c>
      <c r="D22" s="27">
        <v>26.030422090946782</v>
      </c>
      <c r="E22" s="27">
        <v>25.566893607148376</v>
      </c>
      <c r="F22" s="27">
        <v>27.967089437678666</v>
      </c>
      <c r="G22" s="27">
        <v>25.080919320150219</v>
      </c>
      <c r="H22" s="27">
        <v>20.160961240109916</v>
      </c>
      <c r="I22" s="36">
        <v>27.271979597479838</v>
      </c>
      <c r="J22" s="18"/>
      <c r="K22" s="11"/>
    </row>
    <row r="23" spans="1:12">
      <c r="A23" s="16"/>
      <c r="B23" s="11" t="s">
        <v>47</v>
      </c>
      <c r="C23" s="27">
        <v>11.171809766336589</v>
      </c>
      <c r="D23" s="27">
        <v>12.098108139700377</v>
      </c>
      <c r="E23" s="27">
        <v>10.127914620592316</v>
      </c>
      <c r="F23" s="27">
        <v>10.067094522296424</v>
      </c>
      <c r="G23" s="27">
        <v>11.70580378639564</v>
      </c>
      <c r="H23" s="27">
        <v>11.260340883905382</v>
      </c>
      <c r="I23" s="36">
        <v>14.799985547444965</v>
      </c>
      <c r="J23" s="18"/>
      <c r="K23" s="11"/>
    </row>
    <row r="24" spans="1:12">
      <c r="A24" s="16"/>
      <c r="B24" s="11" t="s">
        <v>39</v>
      </c>
      <c r="C24" s="27">
        <v>6.0213845998519009</v>
      </c>
      <c r="D24" s="27">
        <v>6.0292126747943087</v>
      </c>
      <c r="E24" s="27">
        <v>5.102077072520391</v>
      </c>
      <c r="F24" s="27">
        <v>3.0611735596885521</v>
      </c>
      <c r="G24" s="27">
        <v>3.2656055377389164</v>
      </c>
      <c r="H24" s="27">
        <v>3.3246100449075069</v>
      </c>
      <c r="I24" s="36">
        <v>6.4329295857000215</v>
      </c>
      <c r="J24" s="18"/>
      <c r="K24" s="11"/>
    </row>
    <row r="25" spans="1:12">
      <c r="A25" s="16"/>
      <c r="B25" s="11" t="s">
        <v>48</v>
      </c>
      <c r="C25" s="27">
        <v>1.8005581970522573</v>
      </c>
      <c r="D25" s="27">
        <v>1.2944237909111624</v>
      </c>
      <c r="E25" s="27">
        <v>3.8396535416124666</v>
      </c>
      <c r="F25" s="27">
        <v>7.8215534703637832</v>
      </c>
      <c r="G25" s="27">
        <v>8.5887394185256447</v>
      </c>
      <c r="H25" s="27">
        <v>7.4648798342273963</v>
      </c>
      <c r="I25" s="36">
        <v>8.9662513041946053</v>
      </c>
      <c r="J25" s="18"/>
      <c r="K25" s="11"/>
    </row>
    <row r="26" spans="1:12">
      <c r="A26" s="16"/>
      <c r="B26" s="11" t="s">
        <v>40</v>
      </c>
      <c r="C26" s="27">
        <v>7.420773018926492</v>
      </c>
      <c r="D26" s="27">
        <v>8.7135513855397342</v>
      </c>
      <c r="E26" s="27">
        <v>7.6745449969623234</v>
      </c>
      <c r="F26" s="27">
        <v>8.7130439886732667</v>
      </c>
      <c r="G26" s="27">
        <v>9.9471587143811213</v>
      </c>
      <c r="H26" s="27">
        <v>9.3546875302593104</v>
      </c>
      <c r="I26" s="36">
        <v>11.823006685791555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189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197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52</v>
      </c>
      <c r="E43" s="23" t="s">
        <v>50</v>
      </c>
      <c r="K43" s="58"/>
      <c r="L43" s="58"/>
    </row>
    <row r="44" spans="1:12">
      <c r="B44" s="23" t="s">
        <v>53</v>
      </c>
      <c r="C44" s="23"/>
      <c r="D44" s="23"/>
      <c r="E44" s="23" t="s">
        <v>51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O24" sqref="O24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90" t="s">
        <v>34</v>
      </c>
      <c r="D7" s="190"/>
      <c r="E7" s="190"/>
      <c r="F7" s="190"/>
      <c r="G7" s="190"/>
      <c r="H7" s="190"/>
      <c r="I7" s="190"/>
      <c r="J7" s="190"/>
      <c r="K7" s="190"/>
      <c r="L7" s="18"/>
      <c r="M7" s="11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  <c r="M10" s="11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4</v>
      </c>
      <c r="C13" s="27"/>
      <c r="D13" s="27"/>
      <c r="E13" s="27"/>
      <c r="F13" s="27"/>
      <c r="G13" s="27">
        <v>79.843307334475881</v>
      </c>
      <c r="H13" s="27">
        <v>80.210835318933078</v>
      </c>
      <c r="I13" s="27">
        <v>80.531467264101337</v>
      </c>
      <c r="J13" s="36">
        <v>80.785858949974624</v>
      </c>
      <c r="K13" s="45">
        <v>1</v>
      </c>
      <c r="L13" s="18"/>
      <c r="M13" s="11"/>
    </row>
    <row r="14" spans="1:15">
      <c r="A14" s="16"/>
      <c r="B14" s="12" t="s">
        <v>5</v>
      </c>
      <c r="C14" s="36">
        <v>77.717283810924428</v>
      </c>
      <c r="D14" s="36">
        <v>78.089187341670367</v>
      </c>
      <c r="E14" s="36">
        <v>78.472290728730883</v>
      </c>
      <c r="F14" s="36">
        <v>78.943450735601346</v>
      </c>
      <c r="G14" s="36">
        <v>79.371085182229464</v>
      </c>
      <c r="H14" s="36">
        <v>79.767143224438513</v>
      </c>
      <c r="I14" s="36">
        <v>80.133683030921304</v>
      </c>
      <c r="J14" s="36">
        <v>80.465226651345944</v>
      </c>
      <c r="K14" s="107">
        <v>2</v>
      </c>
      <c r="L14" s="18"/>
      <c r="M14" s="11"/>
    </row>
    <row r="15" spans="1:15">
      <c r="A15" s="16"/>
      <c r="B15" s="11" t="s">
        <v>21</v>
      </c>
      <c r="C15" s="27">
        <v>78.479565125875311</v>
      </c>
      <c r="D15" s="27">
        <v>78.7768906987599</v>
      </c>
      <c r="E15" s="27">
        <v>79.120504911590004</v>
      </c>
      <c r="F15" s="27">
        <v>79.559050389697788</v>
      </c>
      <c r="G15" s="27">
        <v>79.997685081773469</v>
      </c>
      <c r="H15" s="27">
        <v>80.428601532303915</v>
      </c>
      <c r="I15" s="27">
        <v>80.845145276450239</v>
      </c>
      <c r="J15" s="36">
        <v>81.204570112761076</v>
      </c>
      <c r="K15" s="45">
        <v>3</v>
      </c>
      <c r="L15" s="18"/>
      <c r="M15" s="11"/>
    </row>
    <row r="16" spans="1:15">
      <c r="A16" s="16"/>
      <c r="B16" s="11" t="s">
        <v>6</v>
      </c>
      <c r="C16" s="27">
        <v>75.855345192519096</v>
      </c>
      <c r="D16" s="27">
        <v>76.057103624195037</v>
      </c>
      <c r="E16" s="27">
        <v>76.27103961228292</v>
      </c>
      <c r="F16" s="27">
        <v>76.542031297647029</v>
      </c>
      <c r="G16" s="27">
        <v>76.842499439454556</v>
      </c>
      <c r="H16" s="27">
        <v>77.180978680907003</v>
      </c>
      <c r="I16" s="27">
        <v>77.563204815905138</v>
      </c>
      <c r="J16" s="36">
        <v>77.929798665621405</v>
      </c>
      <c r="K16" s="45">
        <v>4</v>
      </c>
      <c r="L16" s="18"/>
      <c r="M16" s="11"/>
    </row>
    <row r="17" spans="1:15">
      <c r="A17" s="16"/>
      <c r="B17" s="11" t="s">
        <v>22</v>
      </c>
      <c r="C17" s="27">
        <v>74.309474662699742</v>
      </c>
      <c r="D17" s="27">
        <v>74.506855174376057</v>
      </c>
      <c r="E17" s="27">
        <v>74.694549438408458</v>
      </c>
      <c r="F17" s="27">
        <v>75.147109314558008</v>
      </c>
      <c r="G17" s="27">
        <v>75.604178812053419</v>
      </c>
      <c r="H17" s="27">
        <v>76.092419081019756</v>
      </c>
      <c r="I17" s="27">
        <v>76.620437527516032</v>
      </c>
      <c r="J17" s="36">
        <v>77.109353728436091</v>
      </c>
      <c r="K17" s="45">
        <v>5</v>
      </c>
      <c r="L17" s="18"/>
      <c r="M17" s="11"/>
    </row>
    <row r="18" spans="1:15">
      <c r="A18" s="16"/>
      <c r="B18" s="11" t="s">
        <v>7</v>
      </c>
      <c r="C18" s="27"/>
      <c r="D18" s="27"/>
      <c r="E18" s="27"/>
      <c r="F18" s="27"/>
      <c r="G18" s="27">
        <v>73.686858496474272</v>
      </c>
      <c r="H18" s="27">
        <v>74.109275235170841</v>
      </c>
      <c r="I18" s="27">
        <v>74.524989829282617</v>
      </c>
      <c r="J18" s="36">
        <v>74.917691078228472</v>
      </c>
      <c r="K18" s="45">
        <v>6</v>
      </c>
      <c r="L18" s="18"/>
      <c r="M18" s="11"/>
    </row>
    <row r="19" spans="1:15">
      <c r="A19" s="16"/>
      <c r="B19" s="11" t="s">
        <v>8</v>
      </c>
      <c r="C19" s="27">
        <v>76.909517655207623</v>
      </c>
      <c r="D19" s="27">
        <v>77.086477518266904</v>
      </c>
      <c r="E19" s="27">
        <v>77.314253013290113</v>
      </c>
      <c r="F19" s="27">
        <v>77.636553160941745</v>
      </c>
      <c r="G19" s="27">
        <v>77.991234670390838</v>
      </c>
      <c r="H19" s="27">
        <v>78.375737614930713</v>
      </c>
      <c r="I19" s="27">
        <v>78.760330634584733</v>
      </c>
      <c r="J19" s="36">
        <v>79.098858139405365</v>
      </c>
      <c r="K19" s="45">
        <v>7</v>
      </c>
      <c r="L19" s="18"/>
      <c r="M19" s="11"/>
    </row>
    <row r="20" spans="1:15">
      <c r="A20" s="16"/>
      <c r="B20" s="11" t="s">
        <v>23</v>
      </c>
      <c r="C20" s="27">
        <v>81.158242422347939</v>
      </c>
      <c r="D20" s="27">
        <v>81.484361142825648</v>
      </c>
      <c r="E20" s="27">
        <v>81.874018937235064</v>
      </c>
      <c r="F20" s="27">
        <v>82.065618682432259</v>
      </c>
      <c r="G20" s="27">
        <v>82.318275095143264</v>
      </c>
      <c r="H20" s="27">
        <v>82.55632523536373</v>
      </c>
      <c r="I20" s="27">
        <v>82.77974632139393</v>
      </c>
      <c r="J20" s="36">
        <v>82.962997273761943</v>
      </c>
      <c r="K20" s="45">
        <v>8</v>
      </c>
      <c r="L20" s="18"/>
      <c r="M20" s="11"/>
    </row>
    <row r="21" spans="1:15">
      <c r="A21" s="16"/>
      <c r="B21" s="11" t="s">
        <v>9</v>
      </c>
      <c r="C21" s="49">
        <v>75.163637371630074</v>
      </c>
      <c r="D21" s="49">
        <v>75.437425043715891</v>
      </c>
      <c r="E21" s="49">
        <v>75.788308968300285</v>
      </c>
      <c r="F21" s="49">
        <v>76.131476399404349</v>
      </c>
      <c r="G21" s="49">
        <v>76.474648207677077</v>
      </c>
      <c r="H21" s="49">
        <v>76.82056970313198</v>
      </c>
      <c r="I21" s="49">
        <v>77.150671012166313</v>
      </c>
      <c r="J21" s="36">
        <v>77.436440452951388</v>
      </c>
      <c r="K21" s="130">
        <v>9</v>
      </c>
      <c r="L21" s="18"/>
      <c r="M21" s="11"/>
    </row>
    <row r="22" spans="1:15">
      <c r="A22" s="16"/>
      <c r="B22" s="11" t="s">
        <v>10</v>
      </c>
      <c r="C22" s="27"/>
      <c r="D22" s="27"/>
      <c r="E22" s="27"/>
      <c r="F22" s="27"/>
      <c r="G22" s="27">
        <v>77.780609571093635</v>
      </c>
      <c r="H22" s="27">
        <v>78.352824656797466</v>
      </c>
      <c r="I22" s="27">
        <v>78.941243396993087</v>
      </c>
      <c r="J22" s="36">
        <v>79.464679609587066</v>
      </c>
      <c r="K22" s="45">
        <v>10</v>
      </c>
      <c r="L22" s="18"/>
      <c r="M22" s="11"/>
    </row>
    <row r="23" spans="1:15">
      <c r="A23" s="16"/>
      <c r="B23" s="11" t="s">
        <v>11</v>
      </c>
      <c r="C23" s="27">
        <v>77.375439670352577</v>
      </c>
      <c r="D23" s="27">
        <v>77.676690601501306</v>
      </c>
      <c r="E23" s="27">
        <v>78.015373968750907</v>
      </c>
      <c r="F23" s="27">
        <v>78.505041478260239</v>
      </c>
      <c r="G23" s="27">
        <v>78.966269871983414</v>
      </c>
      <c r="H23" s="27">
        <v>79.462258659902844</v>
      </c>
      <c r="I23" s="27">
        <v>79.998440049918401</v>
      </c>
      <c r="J23" s="36">
        <v>80.52143480687073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24</v>
      </c>
      <c r="C24" s="27">
        <v>78.687720814496814</v>
      </c>
      <c r="D24" s="27">
        <v>78.94193640962429</v>
      </c>
      <c r="E24" s="27">
        <v>79.265619727691757</v>
      </c>
      <c r="F24" s="27">
        <v>79.774182678051943</v>
      </c>
      <c r="G24" s="27">
        <v>80.242677142961981</v>
      </c>
      <c r="H24" s="27">
        <v>80.673788012634802</v>
      </c>
      <c r="I24" s="27">
        <v>81.067162174061281</v>
      </c>
      <c r="J24" s="36">
        <v>81.394101035808021</v>
      </c>
      <c r="K24" s="45">
        <v>12</v>
      </c>
      <c r="L24" s="18"/>
      <c r="M24" s="11"/>
      <c r="N24" s="23"/>
      <c r="O24" s="34"/>
    </row>
    <row r="25" spans="1:15">
      <c r="A25" s="16"/>
      <c r="B25" s="11" t="s">
        <v>12</v>
      </c>
      <c r="C25" s="28"/>
      <c r="D25" s="28"/>
      <c r="E25" s="28"/>
      <c r="F25" s="28"/>
      <c r="G25" s="27">
        <v>80.668194868811725</v>
      </c>
      <c r="H25" s="27">
        <v>81.161400756008845</v>
      </c>
      <c r="I25" s="27">
        <v>81.67298413425253</v>
      </c>
      <c r="J25" s="36">
        <v>82.13033155702621</v>
      </c>
      <c r="K25" s="45">
        <v>13</v>
      </c>
      <c r="L25" s="18"/>
      <c r="M25" s="11"/>
    </row>
    <row r="26" spans="1:15">
      <c r="A26" s="16"/>
      <c r="B26" s="11" t="s">
        <v>13</v>
      </c>
      <c r="C26" s="27"/>
      <c r="D26" s="27"/>
      <c r="E26" s="27"/>
      <c r="F26" s="27"/>
      <c r="G26" s="27">
        <v>67.268370400949479</v>
      </c>
      <c r="H26" s="27">
        <v>67.683908560037835</v>
      </c>
      <c r="I26" s="27">
        <v>68.066246496823354</v>
      </c>
      <c r="J26" s="36">
        <v>68.313272439271927</v>
      </c>
      <c r="K26" s="45">
        <v>14</v>
      </c>
      <c r="L26" s="18"/>
      <c r="M26" s="11"/>
    </row>
    <row r="27" spans="1:15">
      <c r="A27" s="16"/>
      <c r="B27" s="11" t="s">
        <v>14</v>
      </c>
      <c r="C27" s="27"/>
      <c r="D27" s="27"/>
      <c r="E27" s="27"/>
      <c r="F27" s="27"/>
      <c r="G27" s="27">
        <v>68.642844153083999</v>
      </c>
      <c r="H27" s="27">
        <v>68.537913612026131</v>
      </c>
      <c r="I27" s="27">
        <v>68.364690346606693</v>
      </c>
      <c r="J27" s="36">
        <v>68.160190846505671</v>
      </c>
      <c r="K27" s="45">
        <v>15</v>
      </c>
      <c r="L27" s="18"/>
      <c r="M27" s="11"/>
    </row>
    <row r="28" spans="1:15">
      <c r="A28" s="16"/>
      <c r="B28" s="11" t="s">
        <v>15</v>
      </c>
      <c r="C28" s="27"/>
      <c r="D28" s="27"/>
      <c r="E28" s="27"/>
      <c r="F28" s="27"/>
      <c r="G28" s="27">
        <v>78.722439225827429</v>
      </c>
      <c r="H28" s="27">
        <v>79.161576156273071</v>
      </c>
      <c r="I28" s="27">
        <v>79.510516048708695</v>
      </c>
      <c r="J28" s="36">
        <v>79.791624025300905</v>
      </c>
      <c r="K28" s="45">
        <v>16</v>
      </c>
      <c r="L28" s="18"/>
      <c r="M28" s="11"/>
    </row>
    <row r="29" spans="1:15">
      <c r="A29" s="16"/>
      <c r="B29" s="11" t="s">
        <v>16</v>
      </c>
      <c r="C29" s="27"/>
      <c r="D29" s="27"/>
      <c r="E29" s="27"/>
      <c r="F29" s="27"/>
      <c r="G29" s="27">
        <v>75.922501926610067</v>
      </c>
      <c r="H29" s="27">
        <v>76.406591648445414</v>
      </c>
      <c r="I29" s="27">
        <v>76.893742244282933</v>
      </c>
      <c r="J29" s="36">
        <v>77.30771915618412</v>
      </c>
      <c r="K29" s="45">
        <v>17</v>
      </c>
      <c r="L29" s="18"/>
      <c r="M29" s="11"/>
    </row>
    <row r="30" spans="1:15">
      <c r="A30" s="16"/>
      <c r="B30" s="11" t="s">
        <v>17</v>
      </c>
      <c r="C30" s="27"/>
      <c r="D30" s="27"/>
      <c r="E30" s="27"/>
      <c r="F30" s="27"/>
      <c r="G30" s="27">
        <v>73.524257440530519</v>
      </c>
      <c r="H30" s="27">
        <v>73.738659526323232</v>
      </c>
      <c r="I30" s="27">
        <v>74.027840931753815</v>
      </c>
      <c r="J30" s="36">
        <v>74.331670073531953</v>
      </c>
      <c r="K30" s="45">
        <v>18</v>
      </c>
      <c r="L30" s="18"/>
      <c r="M30" s="11"/>
    </row>
    <row r="31" spans="1:15">
      <c r="A31" s="16"/>
      <c r="B31" s="12" t="s">
        <v>28</v>
      </c>
      <c r="C31" s="28">
        <v>75.800790250977784</v>
      </c>
      <c r="D31" s="28">
        <v>76.214244656056124</v>
      </c>
      <c r="E31" s="28">
        <v>76.630520715502541</v>
      </c>
      <c r="F31" s="28">
        <v>77.029773567307956</v>
      </c>
      <c r="G31" s="28">
        <v>77.432081589893968</v>
      </c>
      <c r="H31" s="28">
        <v>77.825477252343362</v>
      </c>
      <c r="I31" s="28">
        <v>78.202504327858193</v>
      </c>
      <c r="J31" s="36">
        <v>78.525422688351725</v>
      </c>
      <c r="K31" s="45" t="s">
        <v>64</v>
      </c>
      <c r="L31" s="18"/>
      <c r="M31" s="11"/>
    </row>
    <row r="32" spans="1:15">
      <c r="A32" s="16"/>
      <c r="B32" s="11" t="s">
        <v>18</v>
      </c>
      <c r="C32" s="27"/>
      <c r="D32" s="27"/>
      <c r="E32" s="27"/>
      <c r="F32" s="27"/>
      <c r="G32" s="27">
        <v>77.272579642865651</v>
      </c>
      <c r="H32" s="27">
        <v>77.546250227598961</v>
      </c>
      <c r="I32" s="27">
        <v>77.894787010731832</v>
      </c>
      <c r="J32" s="36">
        <v>78.264094955489611</v>
      </c>
      <c r="K32" s="45">
        <v>19</v>
      </c>
      <c r="L32" s="18"/>
      <c r="M32" s="11"/>
    </row>
    <row r="33" spans="1:14">
      <c r="A33" s="16"/>
      <c r="B33" s="11" t="s">
        <v>19</v>
      </c>
      <c r="C33" s="27"/>
      <c r="D33" s="27"/>
      <c r="E33" s="27"/>
      <c r="F33" s="27"/>
      <c r="G33" s="27">
        <v>73.328213401005485</v>
      </c>
      <c r="H33" s="27">
        <v>73.771087532619504</v>
      </c>
      <c r="I33" s="27">
        <v>74.244239826125764</v>
      </c>
      <c r="J33" s="36">
        <v>74.700583660773546</v>
      </c>
      <c r="K33" s="45">
        <v>20</v>
      </c>
      <c r="L33" s="18"/>
      <c r="M33" s="11"/>
    </row>
    <row r="34" spans="1:14">
      <c r="A34" s="16"/>
      <c r="B34" s="11" t="s">
        <v>20</v>
      </c>
      <c r="C34" s="27">
        <v>75.425425623472847</v>
      </c>
      <c r="D34" s="27">
        <v>75.767832506446638</v>
      </c>
      <c r="E34" s="27">
        <v>76.14659961667931</v>
      </c>
      <c r="F34" s="27">
        <v>76.447162165353134</v>
      </c>
      <c r="G34" s="27">
        <v>76.766062340966926</v>
      </c>
      <c r="H34" s="27">
        <v>77.078434644103595</v>
      </c>
      <c r="I34" s="27">
        <v>77.36937848413379</v>
      </c>
      <c r="J34" s="36">
        <v>77.612133973166195</v>
      </c>
      <c r="K34" s="45">
        <v>21</v>
      </c>
      <c r="L34" s="18"/>
      <c r="M34" s="11"/>
    </row>
    <row r="35" spans="1:14">
      <c r="A35" s="16"/>
      <c r="B35" s="11" t="s">
        <v>25</v>
      </c>
      <c r="C35" s="27">
        <v>80.753162595739298</v>
      </c>
      <c r="D35" s="27">
        <v>81.051210739806479</v>
      </c>
      <c r="E35" s="27">
        <v>81.387126663456627</v>
      </c>
      <c r="F35" s="27">
        <v>81.795462784838449</v>
      </c>
      <c r="G35" s="27">
        <v>82.203890855795905</v>
      </c>
      <c r="H35" s="27">
        <v>82.584458789740722</v>
      </c>
      <c r="I35" s="27">
        <v>82.928023968168873</v>
      </c>
      <c r="J35" s="36">
        <v>83.226596716999936</v>
      </c>
      <c r="K35" s="45">
        <v>22</v>
      </c>
      <c r="L35" s="18"/>
      <c r="M35" s="11"/>
    </row>
    <row r="36" spans="1:14" ht="14.25" customHeight="1">
      <c r="A36" s="16"/>
      <c r="B36" s="11" t="s">
        <v>26</v>
      </c>
      <c r="C36" s="27">
        <v>78.571178214726672</v>
      </c>
      <c r="D36" s="27">
        <v>78.69814651987349</v>
      </c>
      <c r="E36" s="27">
        <v>78.867472910243535</v>
      </c>
      <c r="F36" s="27">
        <v>79.26683269779295</v>
      </c>
      <c r="G36" s="27">
        <v>79.656253891066513</v>
      </c>
      <c r="H36" s="27">
        <v>80.039718895990987</v>
      </c>
      <c r="I36" s="27">
        <v>80.418877938387524</v>
      </c>
      <c r="J36" s="36">
        <v>80.737397127503286</v>
      </c>
      <c r="K36" s="45">
        <v>23</v>
      </c>
      <c r="L36" s="18"/>
      <c r="M36" s="11"/>
    </row>
    <row r="37" spans="1:14">
      <c r="A37" s="16"/>
      <c r="B37" s="11" t="s">
        <v>27</v>
      </c>
      <c r="C37" s="27">
        <v>76.184252302736581</v>
      </c>
      <c r="D37" s="27">
        <v>76.318731083429839</v>
      </c>
      <c r="E37" s="27">
        <v>76.460403378742114</v>
      </c>
      <c r="F37" s="27">
        <v>76.749260117127477</v>
      </c>
      <c r="G37" s="27">
        <v>77.068437180796749</v>
      </c>
      <c r="H37" s="27">
        <v>77.403366276063309</v>
      </c>
      <c r="I37" s="27">
        <v>77.739911646859525</v>
      </c>
      <c r="J37" s="36">
        <v>78.04538653279505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189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194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195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196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197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0" t="s">
        <v>58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21</v>
      </c>
      <c r="C13" s="27">
        <v>69.573579746680508</v>
      </c>
      <c r="D13" s="27">
        <v>64.992751190432372</v>
      </c>
      <c r="E13" s="27">
        <v>66.955912290368289</v>
      </c>
      <c r="F13" s="27">
        <v>59.988299805240331</v>
      </c>
      <c r="G13" s="27">
        <v>58.803839694042892</v>
      </c>
      <c r="H13" s="27">
        <v>63.525132178710876</v>
      </c>
      <c r="I13" s="27">
        <v>68.422110907439802</v>
      </c>
      <c r="J13" s="36">
        <v>71.663441100816911</v>
      </c>
      <c r="K13" s="45">
        <v>1</v>
      </c>
      <c r="L13" s="18"/>
    </row>
    <row r="14" spans="1:15">
      <c r="A14" s="16"/>
      <c r="B14" s="11" t="s">
        <v>9</v>
      </c>
      <c r="C14" s="53">
        <v>68.266961273522597</v>
      </c>
      <c r="D14" s="53">
        <v>66.815968260594559</v>
      </c>
      <c r="E14" s="53">
        <v>66.840778318958641</v>
      </c>
      <c r="F14" s="53">
        <v>64.590021913061207</v>
      </c>
      <c r="G14" s="53">
        <v>63.665999059391652</v>
      </c>
      <c r="H14" s="53">
        <v>67.241981922619644</v>
      </c>
      <c r="I14" s="53">
        <v>68.148439787759003</v>
      </c>
      <c r="J14" s="36">
        <v>69.978288568650228</v>
      </c>
      <c r="K14" s="108">
        <v>2</v>
      </c>
      <c r="L14" s="18"/>
    </row>
    <row r="15" spans="1:15">
      <c r="A15" s="16"/>
      <c r="B15" s="12" t="s">
        <v>5</v>
      </c>
      <c r="C15" s="36">
        <v>67.714011863200852</v>
      </c>
      <c r="D15" s="36">
        <v>65.843956870070514</v>
      </c>
      <c r="E15" s="36">
        <v>66.039068989527607</v>
      </c>
      <c r="F15" s="36">
        <v>65.983650581696423</v>
      </c>
      <c r="G15" s="36">
        <v>63.834434954773876</v>
      </c>
      <c r="H15" s="36">
        <v>65.613379996493649</v>
      </c>
      <c r="I15" s="36">
        <v>66.678613539144763</v>
      </c>
      <c r="J15" s="36">
        <v>68.303973944201871</v>
      </c>
      <c r="K15" s="107">
        <v>3</v>
      </c>
      <c r="L15" s="18"/>
    </row>
    <row r="16" spans="1:15">
      <c r="A16" s="16"/>
      <c r="B16" s="11" t="s">
        <v>11</v>
      </c>
      <c r="C16" s="27">
        <v>68.385926243334225</v>
      </c>
      <c r="D16" s="27">
        <v>64.573537972416261</v>
      </c>
      <c r="E16" s="27">
        <v>63.797781158297148</v>
      </c>
      <c r="F16" s="27">
        <v>63.640675520401892</v>
      </c>
      <c r="G16" s="27">
        <v>62.139062591888347</v>
      </c>
      <c r="H16" s="27">
        <v>63.268551530359829</v>
      </c>
      <c r="I16" s="27">
        <v>65.542180722740966</v>
      </c>
      <c r="J16" s="36">
        <v>67.818882056509523</v>
      </c>
      <c r="K16" s="45">
        <v>4</v>
      </c>
      <c r="L16" s="18"/>
    </row>
    <row r="17" spans="1:15">
      <c r="A17" s="16"/>
      <c r="B17" s="11" t="s">
        <v>26</v>
      </c>
      <c r="C17" s="27">
        <v>67.721699962443921</v>
      </c>
      <c r="D17" s="27">
        <v>66.708419702413522</v>
      </c>
      <c r="E17" s="27">
        <v>67.883867514631518</v>
      </c>
      <c r="F17" s="27">
        <v>65.484421715169802</v>
      </c>
      <c r="G17" s="27">
        <v>64.506694457554431</v>
      </c>
      <c r="H17" s="27">
        <v>64.702045677572414</v>
      </c>
      <c r="I17" s="27">
        <v>66.973078754093535</v>
      </c>
      <c r="J17" s="36">
        <v>67.484350763290067</v>
      </c>
      <c r="K17" s="45">
        <v>5</v>
      </c>
      <c r="L17" s="18"/>
    </row>
    <row r="18" spans="1:15">
      <c r="A18" s="16"/>
      <c r="B18" s="11" t="s">
        <v>8</v>
      </c>
      <c r="C18" s="27">
        <v>71.566018715763846</v>
      </c>
      <c r="D18" s="27">
        <v>69.055434893381502</v>
      </c>
      <c r="E18" s="27">
        <v>68.561781883983357</v>
      </c>
      <c r="F18" s="27">
        <v>66.912788535745278</v>
      </c>
      <c r="G18" s="27">
        <v>67.613414370403731</v>
      </c>
      <c r="H18" s="27">
        <v>69.829143933716679</v>
      </c>
      <c r="I18" s="27">
        <v>69.924098263072608</v>
      </c>
      <c r="J18" s="36">
        <v>67.179419748897189</v>
      </c>
      <c r="K18" s="45">
        <v>6</v>
      </c>
      <c r="L18" s="18"/>
    </row>
    <row r="19" spans="1:15">
      <c r="A19" s="16"/>
      <c r="B19" s="11" t="s">
        <v>14</v>
      </c>
      <c r="C19" s="27"/>
      <c r="D19" s="27"/>
      <c r="E19" s="27"/>
      <c r="F19" s="27"/>
      <c r="G19" s="27">
        <v>58.260131253032355</v>
      </c>
      <c r="H19" s="27">
        <v>57.292150558202103</v>
      </c>
      <c r="I19" s="27">
        <v>65.449395901629856</v>
      </c>
      <c r="J19" s="36">
        <v>66.295082690065897</v>
      </c>
      <c r="K19" s="45">
        <v>7</v>
      </c>
      <c r="L19" s="18"/>
    </row>
    <row r="20" spans="1:15">
      <c r="A20" s="16"/>
      <c r="B20" s="11" t="s">
        <v>24</v>
      </c>
      <c r="C20" s="27">
        <v>63.549934748006621</v>
      </c>
      <c r="D20" s="27">
        <v>62.121181645826582</v>
      </c>
      <c r="E20" s="27">
        <v>62.576049324443048</v>
      </c>
      <c r="F20" s="27">
        <v>59.770169909067846</v>
      </c>
      <c r="G20" s="27">
        <v>57.65693605376071</v>
      </c>
      <c r="H20" s="27">
        <v>58.653999376694877</v>
      </c>
      <c r="I20" s="27">
        <v>64.958140350974901</v>
      </c>
      <c r="J20" s="36">
        <v>65.444337711523858</v>
      </c>
      <c r="K20" s="45">
        <v>8</v>
      </c>
      <c r="L20" s="18"/>
    </row>
    <row r="21" spans="1:15">
      <c r="A21" s="16"/>
      <c r="B21" s="11" t="s">
        <v>20</v>
      </c>
      <c r="C21" s="27">
        <v>64.887147142184503</v>
      </c>
      <c r="D21" s="27">
        <v>64.406927954899061</v>
      </c>
      <c r="E21" s="27">
        <v>67.620596644747252</v>
      </c>
      <c r="F21" s="27">
        <v>63.85015010412841</v>
      </c>
      <c r="G21" s="27">
        <v>64.199781555102092</v>
      </c>
      <c r="H21" s="27">
        <v>64.407823604039677</v>
      </c>
      <c r="I21" s="27">
        <v>66.282050449350379</v>
      </c>
      <c r="J21" s="36">
        <v>64.732065400837214</v>
      </c>
      <c r="K21" s="45">
        <v>9</v>
      </c>
      <c r="L21" s="18"/>
    </row>
    <row r="22" spans="1:15">
      <c r="A22" s="16"/>
      <c r="B22" s="11" t="s">
        <v>25</v>
      </c>
      <c r="C22" s="27">
        <v>63.269781850211501</v>
      </c>
      <c r="D22" s="27">
        <v>61.042723525893514</v>
      </c>
      <c r="E22" s="27">
        <v>59.547032359545618</v>
      </c>
      <c r="F22" s="27">
        <v>58.17508337468589</v>
      </c>
      <c r="G22" s="27">
        <v>60.233988912804868</v>
      </c>
      <c r="H22" s="27">
        <v>61.402285019638335</v>
      </c>
      <c r="I22" s="27">
        <v>63.500793448898264</v>
      </c>
      <c r="J22" s="36">
        <v>64.376268026017513</v>
      </c>
      <c r="K22" s="45">
        <v>10</v>
      </c>
      <c r="L22" s="18"/>
    </row>
    <row r="23" spans="1:15">
      <c r="A23" s="16"/>
      <c r="B23" s="11" t="s">
        <v>15</v>
      </c>
      <c r="C23" s="27"/>
      <c r="D23" s="27"/>
      <c r="E23" s="27"/>
      <c r="F23" s="27"/>
      <c r="G23" s="27">
        <v>62.785498073747938</v>
      </c>
      <c r="H23" s="27">
        <v>61.553333842122669</v>
      </c>
      <c r="I23" s="27">
        <v>65.014569935691327</v>
      </c>
      <c r="J23" s="36">
        <v>64.029788994621427</v>
      </c>
      <c r="K23" s="45">
        <v>11</v>
      </c>
      <c r="L23" s="18"/>
      <c r="N23" s="23"/>
      <c r="O23" s="34"/>
    </row>
    <row r="24" spans="1:15">
      <c r="A24" s="16"/>
      <c r="B24" s="11" t="s">
        <v>10</v>
      </c>
      <c r="C24" s="27"/>
      <c r="D24" s="27"/>
      <c r="E24" s="27"/>
      <c r="F24" s="27"/>
      <c r="G24" s="27">
        <v>60.667617988493362</v>
      </c>
      <c r="H24" s="27">
        <v>64.503693782307522</v>
      </c>
      <c r="I24" s="27">
        <v>62.358396165423748</v>
      </c>
      <c r="J24" s="36">
        <v>63.635933844466408</v>
      </c>
      <c r="K24" s="45">
        <v>12</v>
      </c>
      <c r="L24" s="18"/>
      <c r="N24" s="23"/>
      <c r="O24" s="34"/>
    </row>
    <row r="25" spans="1:15">
      <c r="A25" s="16"/>
      <c r="B25" s="11" t="s">
        <v>19</v>
      </c>
      <c r="C25" s="27"/>
      <c r="D25" s="27"/>
      <c r="E25" s="27"/>
      <c r="F25" s="27"/>
      <c r="G25" s="27">
        <v>57.170951336059815</v>
      </c>
      <c r="H25" s="27">
        <v>55.385989634860024</v>
      </c>
      <c r="I25" s="27">
        <v>62.165536617691266</v>
      </c>
      <c r="J25" s="36">
        <v>62.592444056435525</v>
      </c>
      <c r="K25" s="45">
        <v>13</v>
      </c>
      <c r="L25" s="18"/>
    </row>
    <row r="26" spans="1:15">
      <c r="A26" s="16"/>
      <c r="B26" s="12" t="s">
        <v>28</v>
      </c>
      <c r="C26" s="28">
        <v>62.161049462780852</v>
      </c>
      <c r="D26" s="28">
        <v>60.721309909995547</v>
      </c>
      <c r="E26" s="28">
        <v>60.303809442946523</v>
      </c>
      <c r="F26" s="28">
        <v>59.796158062931845</v>
      </c>
      <c r="G26" s="28">
        <v>57.75231657542551</v>
      </c>
      <c r="H26" s="28">
        <v>57.960246825941631</v>
      </c>
      <c r="I26" s="28">
        <v>61.072687611952695</v>
      </c>
      <c r="J26" s="36">
        <v>62.496272126297789</v>
      </c>
      <c r="K26" s="45" t="s">
        <v>64</v>
      </c>
      <c r="L26" s="18"/>
    </row>
    <row r="27" spans="1:15">
      <c r="A27" s="16"/>
      <c r="B27" s="11" t="s">
        <v>22</v>
      </c>
      <c r="C27" s="27">
        <v>65.111979355056789</v>
      </c>
      <c r="D27" s="27">
        <v>62.953396118811376</v>
      </c>
      <c r="E27" s="27">
        <v>59.450251775082585</v>
      </c>
      <c r="F27" s="27">
        <v>60.036331825802193</v>
      </c>
      <c r="G27" s="27">
        <v>61.73272802429689</v>
      </c>
      <c r="H27" s="27">
        <v>61.142152072390353</v>
      </c>
      <c r="I27" s="27">
        <v>62.843935179795508</v>
      </c>
      <c r="J27" s="36">
        <v>62.22757536558121</v>
      </c>
      <c r="K27" s="45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58.00945981539909</v>
      </c>
      <c r="H28" s="27">
        <v>59.569768584752161</v>
      </c>
      <c r="I28" s="27">
        <v>59.68470924989424</v>
      </c>
      <c r="J28" s="36">
        <v>61.261572420956945</v>
      </c>
      <c r="K28" s="45">
        <v>15</v>
      </c>
      <c r="L28" s="18"/>
    </row>
    <row r="29" spans="1:15">
      <c r="A29" s="16"/>
      <c r="B29" s="11" t="s">
        <v>17</v>
      </c>
      <c r="C29" s="27"/>
      <c r="D29" s="27"/>
      <c r="E29" s="27"/>
      <c r="F29" s="27"/>
      <c r="G29" s="27">
        <v>58.610151204967501</v>
      </c>
      <c r="H29" s="27">
        <v>61.737943936367238</v>
      </c>
      <c r="I29" s="27">
        <v>58.646990870453543</v>
      </c>
      <c r="J29" s="36">
        <v>60.065654614194905</v>
      </c>
      <c r="K29" s="45">
        <v>16</v>
      </c>
      <c r="L29" s="18"/>
    </row>
    <row r="30" spans="1:15">
      <c r="A30" s="16"/>
      <c r="B30" s="11" t="s">
        <v>4</v>
      </c>
      <c r="C30" s="27"/>
      <c r="D30" s="27"/>
      <c r="E30" s="27"/>
      <c r="F30" s="27"/>
      <c r="G30" s="27">
        <v>55.175585941040353</v>
      </c>
      <c r="H30" s="27">
        <v>59.29989011728297</v>
      </c>
      <c r="I30" s="27">
        <v>57.165002257871087</v>
      </c>
      <c r="J30" s="36">
        <v>59.563506450235067</v>
      </c>
      <c r="K30" s="45">
        <v>17</v>
      </c>
      <c r="L30" s="18"/>
    </row>
    <row r="31" spans="1:15">
      <c r="A31" s="16"/>
      <c r="B31" s="11" t="s">
        <v>12</v>
      </c>
      <c r="C31" s="27"/>
      <c r="D31" s="27"/>
      <c r="E31" s="27"/>
      <c r="F31" s="27"/>
      <c r="G31" s="27">
        <v>59.77556007346864</v>
      </c>
      <c r="H31" s="27">
        <v>59.094663803072869</v>
      </c>
      <c r="I31" s="27">
        <v>58.081251178863688</v>
      </c>
      <c r="J31" s="36">
        <v>59.4730914841616</v>
      </c>
      <c r="K31" s="45">
        <v>18</v>
      </c>
      <c r="L31" s="18"/>
    </row>
    <row r="32" spans="1:15">
      <c r="A32" s="16"/>
      <c r="B32" s="11" t="s">
        <v>13</v>
      </c>
      <c r="C32" s="27"/>
      <c r="D32" s="27"/>
      <c r="E32" s="27"/>
      <c r="F32" s="27"/>
      <c r="G32" s="27">
        <v>48.263694114826791</v>
      </c>
      <c r="H32" s="27">
        <v>50.295221238938062</v>
      </c>
      <c r="I32" s="27">
        <v>54.67256637168142</v>
      </c>
      <c r="J32" s="36">
        <v>59.074542038080956</v>
      </c>
      <c r="K32" s="45">
        <v>19</v>
      </c>
      <c r="L32" s="18"/>
    </row>
    <row r="33" spans="1:14">
      <c r="A33" s="16"/>
      <c r="B33" s="11" t="s">
        <v>23</v>
      </c>
      <c r="C33" s="27">
        <v>60.207236701330935</v>
      </c>
      <c r="D33" s="27">
        <v>57.219707912730975</v>
      </c>
      <c r="E33" s="27">
        <v>58.088776312122917</v>
      </c>
      <c r="F33" s="27">
        <v>55.558727046335477</v>
      </c>
      <c r="G33" s="27">
        <v>56.16961394208414</v>
      </c>
      <c r="H33" s="27">
        <v>56.13786806665145</v>
      </c>
      <c r="I33" s="27">
        <v>58.459546457085523</v>
      </c>
      <c r="J33" s="36">
        <v>58.582814232275446</v>
      </c>
      <c r="K33" s="45">
        <v>20</v>
      </c>
      <c r="L33" s="18"/>
    </row>
    <row r="34" spans="1:14">
      <c r="A34" s="16"/>
      <c r="B34" s="11" t="s">
        <v>16</v>
      </c>
      <c r="C34" s="27"/>
      <c r="D34" s="27"/>
      <c r="E34" s="27"/>
      <c r="F34" s="27"/>
      <c r="G34" s="27">
        <v>59.996796640718173</v>
      </c>
      <c r="H34" s="27">
        <v>61.598682510248082</v>
      </c>
      <c r="I34" s="27">
        <v>57.530381023871392</v>
      </c>
      <c r="J34" s="36">
        <v>58.110963426350658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60.957091953941223</v>
      </c>
      <c r="H35" s="27">
        <v>57.142214299312911</v>
      </c>
      <c r="I35" s="27">
        <v>55.716066855371352</v>
      </c>
      <c r="J35" s="36">
        <v>57.983581575972075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53.158687573962602</v>
      </c>
      <c r="D36" s="27">
        <v>51.244968328713561</v>
      </c>
      <c r="E36" s="27">
        <v>54.714872359780387</v>
      </c>
      <c r="F36" s="27">
        <v>58.369266414229656</v>
      </c>
      <c r="G36" s="27">
        <v>57.117552980813102</v>
      </c>
      <c r="H36" s="27">
        <v>51.851331928555325</v>
      </c>
      <c r="I36" s="27">
        <v>56.298489732268962</v>
      </c>
      <c r="J36" s="36">
        <v>57.638129252314862</v>
      </c>
      <c r="K36" s="45">
        <v>23</v>
      </c>
      <c r="L36" s="18"/>
    </row>
    <row r="37" spans="1:14">
      <c r="A37" s="16"/>
      <c r="B37" s="11" t="s">
        <v>27</v>
      </c>
      <c r="C37" s="27">
        <v>57.340807193777884</v>
      </c>
      <c r="D37" s="27">
        <v>54.458670251249529</v>
      </c>
      <c r="E37" s="27">
        <v>53.509784547556393</v>
      </c>
      <c r="F37" s="27">
        <v>56.127217807161678</v>
      </c>
      <c r="G37" s="27">
        <v>56.285886998682997</v>
      </c>
      <c r="H37" s="27">
        <v>54.965081557032782</v>
      </c>
      <c r="I37" s="27">
        <v>57.645920537009431</v>
      </c>
      <c r="J37" s="36">
        <v>57.342878270974317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57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21</v>
      </c>
      <c r="C13" s="27">
        <v>55.985174878294863</v>
      </c>
      <c r="D13" s="27">
        <v>53.232206267991756</v>
      </c>
      <c r="E13" s="27">
        <v>55.841592032148945</v>
      </c>
      <c r="F13" s="27">
        <v>51.761111423937777</v>
      </c>
      <c r="G13" s="27">
        <v>52.886285658683519</v>
      </c>
      <c r="H13" s="27">
        <v>57.026475730060113</v>
      </c>
      <c r="I13" s="27">
        <v>61.954555172423696</v>
      </c>
      <c r="J13" s="36">
        <v>63.32824984694917</v>
      </c>
      <c r="K13" s="45">
        <v>1</v>
      </c>
      <c r="L13" s="18"/>
    </row>
    <row r="14" spans="1:15" s="51" customFormat="1">
      <c r="A14" s="94"/>
      <c r="B14" s="12" t="s">
        <v>5</v>
      </c>
      <c r="C14" s="36">
        <v>56.258777088402525</v>
      </c>
      <c r="D14" s="36">
        <v>56.268595686753088</v>
      </c>
      <c r="E14" s="36">
        <v>57.405161186142493</v>
      </c>
      <c r="F14" s="36">
        <v>58.630528868521161</v>
      </c>
      <c r="G14" s="36">
        <v>56.854334305900935</v>
      </c>
      <c r="H14" s="36">
        <v>59.009139258436214</v>
      </c>
      <c r="I14" s="36">
        <v>59.084087138900045</v>
      </c>
      <c r="J14" s="36">
        <v>60.867017681895376</v>
      </c>
      <c r="K14" s="107">
        <v>2</v>
      </c>
      <c r="L14" s="95"/>
    </row>
    <row r="15" spans="1:15">
      <c r="A15" s="16"/>
      <c r="B15" s="11" t="s">
        <v>9</v>
      </c>
      <c r="C15" s="27">
        <v>57.335133471016078</v>
      </c>
      <c r="D15" s="27">
        <v>55.674532987857603</v>
      </c>
      <c r="E15" s="27">
        <v>57.349341790477126</v>
      </c>
      <c r="F15" s="27">
        <v>55.617957318992417</v>
      </c>
      <c r="G15" s="27">
        <v>55.47142499234473</v>
      </c>
      <c r="H15" s="27">
        <v>59.008465714572189</v>
      </c>
      <c r="I15" s="27">
        <v>57.313052652521932</v>
      </c>
      <c r="J15" s="36">
        <v>59.891456558621549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/>
      <c r="G16" s="27">
        <v>48.550534971017086</v>
      </c>
      <c r="H16" s="27">
        <v>47.651664890500093</v>
      </c>
      <c r="I16" s="27">
        <v>57.481726458697743</v>
      </c>
      <c r="J16" s="36">
        <v>59.216063451294019</v>
      </c>
      <c r="K16" s="45">
        <v>4</v>
      </c>
      <c r="L16" s="18"/>
    </row>
    <row r="17" spans="1:15">
      <c r="A17" s="16"/>
      <c r="B17" s="11" t="s">
        <v>15</v>
      </c>
      <c r="C17" s="27"/>
      <c r="D17" s="27"/>
      <c r="E17" s="27"/>
      <c r="F17" s="27"/>
      <c r="G17" s="27">
        <v>56.505400385250418</v>
      </c>
      <c r="H17" s="27">
        <v>55.290985100952298</v>
      </c>
      <c r="I17" s="27">
        <v>58.509177384780273</v>
      </c>
      <c r="J17" s="36">
        <v>58.872155564749683</v>
      </c>
      <c r="K17" s="45">
        <v>5</v>
      </c>
      <c r="L17" s="18"/>
    </row>
    <row r="18" spans="1:15">
      <c r="A18" s="16"/>
      <c r="B18" s="11" t="s">
        <v>26</v>
      </c>
      <c r="C18" s="27">
        <v>56.849886377268469</v>
      </c>
      <c r="D18" s="27">
        <v>57.224807405702002</v>
      </c>
      <c r="E18" s="27">
        <v>59.391069041233756</v>
      </c>
      <c r="F18" s="27">
        <v>57.431643541513736</v>
      </c>
      <c r="G18" s="27">
        <v>56.911553438094721</v>
      </c>
      <c r="H18" s="27">
        <v>56.76563838641038</v>
      </c>
      <c r="I18" s="27">
        <v>57.799459682493733</v>
      </c>
      <c r="J18" s="36">
        <v>58.152902810249188</v>
      </c>
      <c r="K18" s="45">
        <v>6</v>
      </c>
      <c r="L18" s="18"/>
    </row>
    <row r="19" spans="1:15">
      <c r="A19" s="16"/>
      <c r="B19" s="11" t="s">
        <v>11</v>
      </c>
      <c r="C19" s="27">
        <v>55.614154011072237</v>
      </c>
      <c r="D19" s="27">
        <v>52.856467177144907</v>
      </c>
      <c r="E19" s="27">
        <v>53.965936939190293</v>
      </c>
      <c r="F19" s="27">
        <v>53.886914464366832</v>
      </c>
      <c r="G19" s="27">
        <v>52.416312181862132</v>
      </c>
      <c r="H19" s="27">
        <v>53.90665846827234</v>
      </c>
      <c r="I19" s="27">
        <v>54.686691416357291</v>
      </c>
      <c r="J19" s="36">
        <v>57.403231385432974</v>
      </c>
      <c r="K19" s="45">
        <v>7</v>
      </c>
      <c r="L19" s="18"/>
    </row>
    <row r="20" spans="1:15">
      <c r="A20" s="16"/>
      <c r="B20" s="11" t="s">
        <v>20</v>
      </c>
      <c r="C20" s="27">
        <v>55.518176202336413</v>
      </c>
      <c r="D20" s="27">
        <v>56.742253347890205</v>
      </c>
      <c r="E20" s="27">
        <v>59.694158543481279</v>
      </c>
      <c r="F20" s="27">
        <v>56.227331425401147</v>
      </c>
      <c r="G20" s="27">
        <v>57.672445443444296</v>
      </c>
      <c r="H20" s="27">
        <v>57.216994658623911</v>
      </c>
      <c r="I20" s="27">
        <v>58.945764025555924</v>
      </c>
      <c r="J20" s="36">
        <v>57.114375755128556</v>
      </c>
      <c r="K20" s="45">
        <v>8</v>
      </c>
      <c r="L20" s="18"/>
    </row>
    <row r="21" spans="1:15">
      <c r="A21" s="16"/>
      <c r="B21" s="11" t="s">
        <v>10</v>
      </c>
      <c r="C21" s="49"/>
      <c r="D21" s="49"/>
      <c r="E21" s="49"/>
      <c r="F21" s="49"/>
      <c r="G21" s="49">
        <v>51.948980402392117</v>
      </c>
      <c r="H21" s="49">
        <v>55.324278509093197</v>
      </c>
      <c r="I21" s="49">
        <v>53.492585744699248</v>
      </c>
      <c r="J21" s="36">
        <v>55.591396106527483</v>
      </c>
      <c r="K21" s="130">
        <v>9</v>
      </c>
      <c r="L21" s="18"/>
    </row>
    <row r="22" spans="1:15" s="51" customFormat="1">
      <c r="A22" s="94"/>
      <c r="B22" s="11" t="s">
        <v>19</v>
      </c>
      <c r="C22" s="27"/>
      <c r="D22" s="27"/>
      <c r="E22" s="27"/>
      <c r="F22" s="27"/>
      <c r="G22" s="27">
        <v>48.953237195085507</v>
      </c>
      <c r="H22" s="27">
        <v>48.602956411252087</v>
      </c>
      <c r="I22" s="27">
        <v>55.187037338618794</v>
      </c>
      <c r="J22" s="36">
        <v>55.300082917563429</v>
      </c>
      <c r="K22" s="127">
        <v>10</v>
      </c>
      <c r="L22" s="95"/>
    </row>
    <row r="23" spans="1:15">
      <c r="A23" s="16"/>
      <c r="B23" s="11" t="s">
        <v>25</v>
      </c>
      <c r="C23" s="27">
        <v>52.776795985429494</v>
      </c>
      <c r="D23" s="27">
        <v>51.806417508457095</v>
      </c>
      <c r="E23" s="27">
        <v>50.663203332594783</v>
      </c>
      <c r="F23" s="27">
        <v>50.339339014783469</v>
      </c>
      <c r="G23" s="27">
        <v>53.400437634558905</v>
      </c>
      <c r="H23" s="27">
        <v>53.191962013014063</v>
      </c>
      <c r="I23" s="27">
        <v>53.339923198992146</v>
      </c>
      <c r="J23" s="36">
        <v>55.174938213848378</v>
      </c>
      <c r="K23" s="127">
        <v>11</v>
      </c>
      <c r="L23" s="18"/>
      <c r="N23" s="23"/>
      <c r="O23" s="34"/>
    </row>
    <row r="24" spans="1:15">
      <c r="A24" s="16"/>
      <c r="B24" s="12" t="s">
        <v>28</v>
      </c>
      <c r="C24" s="28">
        <v>53.269760606413364</v>
      </c>
      <c r="D24" s="28">
        <v>52.625603011888032</v>
      </c>
      <c r="E24" s="28">
        <v>53.210735712235802</v>
      </c>
      <c r="F24" s="28">
        <v>52.682043926711309</v>
      </c>
      <c r="G24" s="28">
        <v>51.391208191324431</v>
      </c>
      <c r="H24" s="28">
        <v>51.295484161028824</v>
      </c>
      <c r="I24" s="28">
        <v>53.797700303738196</v>
      </c>
      <c r="J24" s="50">
        <v>55.116118516023391</v>
      </c>
      <c r="K24" s="130" t="s">
        <v>64</v>
      </c>
      <c r="L24" s="18"/>
      <c r="N24" s="23"/>
      <c r="O24" s="34"/>
    </row>
    <row r="25" spans="1:15">
      <c r="A25" s="16"/>
      <c r="B25" s="11" t="s">
        <v>8</v>
      </c>
      <c r="C25" s="27">
        <v>53.632931375532564</v>
      </c>
      <c r="D25" s="27">
        <v>54.216636545274177</v>
      </c>
      <c r="E25" s="27">
        <v>53.482908654907092</v>
      </c>
      <c r="F25" s="27">
        <v>53.582579602073331</v>
      </c>
      <c r="G25" s="27">
        <v>57.688805901739137</v>
      </c>
      <c r="H25" s="27">
        <v>55.436735279904184</v>
      </c>
      <c r="I25" s="27">
        <v>59.347560350538366</v>
      </c>
      <c r="J25" s="36">
        <v>54.944350186630473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/>
      <c r="G26" s="27">
        <v>52.180272254712321</v>
      </c>
      <c r="H26" s="27">
        <v>53.047121204266155</v>
      </c>
      <c r="I26" s="27">
        <v>52.601575902825068</v>
      </c>
      <c r="J26" s="36">
        <v>53.771192195565689</v>
      </c>
      <c r="K26" s="45">
        <v>13</v>
      </c>
      <c r="L26" s="18"/>
    </row>
    <row r="27" spans="1:15">
      <c r="A27" s="16"/>
      <c r="B27" s="11" t="s">
        <v>22</v>
      </c>
      <c r="C27" s="27">
        <v>54.580484741320426</v>
      </c>
      <c r="D27" s="27">
        <v>52.926267498905091</v>
      </c>
      <c r="E27" s="27">
        <v>51.908849726633562</v>
      </c>
      <c r="F27" s="27">
        <v>52.293827244726899</v>
      </c>
      <c r="G27" s="27">
        <v>56.025084153230353</v>
      </c>
      <c r="H27" s="27">
        <v>55.41259878033884</v>
      </c>
      <c r="I27" s="27">
        <v>55.359055014644376</v>
      </c>
      <c r="J27" s="36">
        <v>53.634195834507516</v>
      </c>
      <c r="K27" s="45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49.607709077051531</v>
      </c>
      <c r="H28" s="27">
        <v>53.070429303133224</v>
      </c>
      <c r="I28" s="27">
        <v>51.085241828430973</v>
      </c>
      <c r="J28" s="36">
        <v>53.25326235148998</v>
      </c>
      <c r="K28" s="45">
        <v>15</v>
      </c>
      <c r="L28" s="18"/>
    </row>
    <row r="29" spans="1:15">
      <c r="A29" s="16"/>
      <c r="B29" s="11" t="s">
        <v>24</v>
      </c>
      <c r="C29" s="27">
        <v>52.22701658833914</v>
      </c>
      <c r="D29" s="27">
        <v>51.488306086645586</v>
      </c>
      <c r="E29" s="27">
        <v>52.875702962275128</v>
      </c>
      <c r="F29" s="27">
        <v>51.263196029417088</v>
      </c>
      <c r="G29" s="27">
        <v>49.594329545170353</v>
      </c>
      <c r="H29" s="27">
        <v>50.474106748758672</v>
      </c>
      <c r="I29" s="27">
        <v>51.148773036036054</v>
      </c>
      <c r="J29" s="36">
        <v>51.508328837706031</v>
      </c>
      <c r="K29" s="45">
        <v>16</v>
      </c>
      <c r="L29" s="18"/>
    </row>
    <row r="30" spans="1:15">
      <c r="A30" s="16"/>
      <c r="B30" s="11" t="s">
        <v>16</v>
      </c>
      <c r="C30" s="27"/>
      <c r="D30" s="27"/>
      <c r="E30" s="27"/>
      <c r="F30" s="27"/>
      <c r="G30" s="27">
        <v>52.312593833340401</v>
      </c>
      <c r="H30" s="27">
        <v>54.222701797211457</v>
      </c>
      <c r="I30" s="27">
        <v>51.042702191269953</v>
      </c>
      <c r="J30" s="36">
        <v>51.384063048550566</v>
      </c>
      <c r="K30" s="45">
        <v>17</v>
      </c>
      <c r="L30" s="18"/>
    </row>
    <row r="31" spans="1:15">
      <c r="A31" s="16"/>
      <c r="B31" s="11" t="s">
        <v>27</v>
      </c>
      <c r="C31" s="27">
        <v>47.452648310588323</v>
      </c>
      <c r="D31" s="27">
        <v>47.05463919775621</v>
      </c>
      <c r="E31" s="27">
        <v>47.060749741024445</v>
      </c>
      <c r="F31" s="27">
        <v>49.201471971572772</v>
      </c>
      <c r="G31" s="27">
        <v>50.431325548816794</v>
      </c>
      <c r="H31" s="27">
        <v>49.081117318090584</v>
      </c>
      <c r="I31" s="27">
        <v>51.586913025270434</v>
      </c>
      <c r="J31" s="36">
        <v>51.270234832808228</v>
      </c>
      <c r="K31" s="45">
        <v>18</v>
      </c>
      <c r="L31" s="18"/>
    </row>
    <row r="32" spans="1:15">
      <c r="A32" s="16"/>
      <c r="B32" s="11" t="s">
        <v>6</v>
      </c>
      <c r="C32" s="27">
        <v>44.472637648640429</v>
      </c>
      <c r="D32" s="27">
        <v>43.654445645836702</v>
      </c>
      <c r="E32" s="27">
        <v>45.130886848249673</v>
      </c>
      <c r="F32" s="27">
        <v>49.328719207776956</v>
      </c>
      <c r="G32" s="27">
        <v>49.661033094520668</v>
      </c>
      <c r="H32" s="27">
        <v>45.476634482867325</v>
      </c>
      <c r="I32" s="27">
        <v>48.763016046836491</v>
      </c>
      <c r="J32" s="36">
        <v>50.370502014310681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/>
      <c r="G33" s="27">
        <v>36.478484957449361</v>
      </c>
      <c r="H33" s="27">
        <v>38.088967551622417</v>
      </c>
      <c r="I33" s="27">
        <v>44.543083372147187</v>
      </c>
      <c r="J33" s="36">
        <v>50.256403136078795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/>
      <c r="G34" s="27">
        <v>53.005625769009193</v>
      </c>
      <c r="H34" s="27">
        <v>50.420394953183688</v>
      </c>
      <c r="I34" s="27">
        <v>48.238644022105404</v>
      </c>
      <c r="J34" s="36">
        <v>50.081764407085153</v>
      </c>
      <c r="K34" s="45">
        <v>21</v>
      </c>
      <c r="L34" s="18"/>
    </row>
    <row r="35" spans="1:14">
      <c r="A35" s="16"/>
      <c r="B35" s="11" t="s">
        <v>4</v>
      </c>
      <c r="C35" s="27"/>
      <c r="D35" s="27"/>
      <c r="E35" s="27"/>
      <c r="F35" s="27"/>
      <c r="G35" s="27">
        <v>47.557899252581528</v>
      </c>
      <c r="H35" s="27">
        <v>49.922932597791885</v>
      </c>
      <c r="I35" s="27">
        <v>47.335638089174807</v>
      </c>
      <c r="J35" s="36">
        <v>49.391084305871338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49.016989771900541</v>
      </c>
      <c r="D36" s="27">
        <v>46.203615744943001</v>
      </c>
      <c r="E36" s="27">
        <v>48.442067669212165</v>
      </c>
      <c r="F36" s="27">
        <v>47.035000848029064</v>
      </c>
      <c r="G36" s="27">
        <v>48.864686157671898</v>
      </c>
      <c r="H36" s="27">
        <v>47.275964391691396</v>
      </c>
      <c r="I36" s="27">
        <v>49.989746126146763</v>
      </c>
      <c r="J36" s="36">
        <v>48.6024151160101</v>
      </c>
      <c r="K36" s="45">
        <v>23</v>
      </c>
      <c r="L36" s="18"/>
    </row>
    <row r="37" spans="1:14">
      <c r="A37" s="16"/>
      <c r="B37" s="11" t="s">
        <v>12</v>
      </c>
      <c r="C37" s="27"/>
      <c r="D37" s="27"/>
      <c r="E37" s="27"/>
      <c r="F37" s="27"/>
      <c r="G37" s="27">
        <v>48.266364890698441</v>
      </c>
      <c r="H37" s="27">
        <v>45.472088747974453</v>
      </c>
      <c r="I37" s="27">
        <v>46.799287750027254</v>
      </c>
      <c r="J37" s="36">
        <v>48.30131650110566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59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24</v>
      </c>
      <c r="C13" s="27">
        <v>17.817356075291087</v>
      </c>
      <c r="D13" s="27">
        <v>17.116464582386467</v>
      </c>
      <c r="E13" s="27">
        <v>15.501691888335371</v>
      </c>
      <c r="F13" s="27">
        <v>14.232808594308768</v>
      </c>
      <c r="G13" s="27">
        <v>13.983634247870627</v>
      </c>
      <c r="H13" s="27">
        <v>13.945889803307775</v>
      </c>
      <c r="I13" s="27">
        <v>21.258978269933877</v>
      </c>
      <c r="J13" s="36">
        <v>21.294550715555701</v>
      </c>
      <c r="K13" s="45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/>
      <c r="G14" s="27">
        <v>19.253716189987038</v>
      </c>
      <c r="H14" s="27">
        <v>23.05212379326548</v>
      </c>
      <c r="I14" s="27">
        <v>19.424747649295089</v>
      </c>
      <c r="J14" s="36">
        <v>18.784875405410855</v>
      </c>
      <c r="K14" s="45">
        <v>2</v>
      </c>
      <c r="L14" s="18"/>
    </row>
    <row r="15" spans="1:15">
      <c r="A15" s="16"/>
      <c r="B15" s="11" t="s">
        <v>8</v>
      </c>
      <c r="C15" s="27">
        <v>25.057971033751436</v>
      </c>
      <c r="D15" s="27">
        <v>21.488241108057242</v>
      </c>
      <c r="E15" s="27">
        <v>21.993117469717937</v>
      </c>
      <c r="F15" s="27">
        <v>19.921630454329726</v>
      </c>
      <c r="G15" s="27">
        <v>14.678197458223915</v>
      </c>
      <c r="H15" s="27">
        <v>20.610514755109563</v>
      </c>
      <c r="I15" s="27">
        <v>15.125740875116577</v>
      </c>
      <c r="J15" s="36">
        <v>18.212652684455698</v>
      </c>
      <c r="K15" s="45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/>
      <c r="G16" s="27">
        <v>13.806263329217645</v>
      </c>
      <c r="H16" s="27">
        <v>15.813025962173585</v>
      </c>
      <c r="I16" s="27">
        <v>17.194723660389378</v>
      </c>
      <c r="J16" s="36">
        <v>17.078033129457221</v>
      </c>
      <c r="K16" s="45">
        <v>4</v>
      </c>
      <c r="L16" s="18"/>
    </row>
    <row r="17" spans="1:21">
      <c r="A17" s="16"/>
      <c r="B17" s="11" t="s">
        <v>23</v>
      </c>
      <c r="C17" s="27">
        <v>18.586038081191305</v>
      </c>
      <c r="D17" s="27">
        <v>19.2518997977858</v>
      </c>
      <c r="E17" s="27">
        <v>16.606837422563352</v>
      </c>
      <c r="F17" s="27">
        <v>15.342017482465414</v>
      </c>
      <c r="G17" s="27">
        <v>13.004941378115712</v>
      </c>
      <c r="H17" s="27">
        <v>15.785964056273885</v>
      </c>
      <c r="I17" s="27">
        <v>14.488310026757281</v>
      </c>
      <c r="J17" s="36">
        <v>17.03639411499417</v>
      </c>
      <c r="K17" s="45">
        <v>5</v>
      </c>
      <c r="L17" s="18"/>
    </row>
    <row r="18" spans="1:21">
      <c r="A18" s="16"/>
      <c r="B18" s="11" t="s">
        <v>11</v>
      </c>
      <c r="C18" s="27">
        <v>18.676024342811161</v>
      </c>
      <c r="D18" s="27">
        <v>18.145313332957709</v>
      </c>
      <c r="E18" s="27">
        <v>15.411164337192465</v>
      </c>
      <c r="F18" s="27">
        <v>15.326510260851306</v>
      </c>
      <c r="G18" s="27">
        <v>15.646970987518008</v>
      </c>
      <c r="H18" s="27">
        <v>14.79707190324269</v>
      </c>
      <c r="I18" s="27">
        <v>16.562790839601483</v>
      </c>
      <c r="J18" s="36">
        <v>15.357859242451823</v>
      </c>
      <c r="K18" s="45">
        <v>6</v>
      </c>
      <c r="L18" s="18"/>
    </row>
    <row r="19" spans="1:21">
      <c r="A19" s="16"/>
      <c r="B19" s="11" t="s">
        <v>13</v>
      </c>
      <c r="C19" s="27"/>
      <c r="D19" s="27"/>
      <c r="E19" s="27"/>
      <c r="F19" s="27"/>
      <c r="G19" s="27">
        <v>24.419367015675604</v>
      </c>
      <c r="H19" s="27">
        <v>24.271088464101044</v>
      </c>
      <c r="I19" s="27">
        <v>18.527542553372747</v>
      </c>
      <c r="J19" s="36">
        <v>14.926355374490754</v>
      </c>
      <c r="K19" s="45">
        <v>7</v>
      </c>
      <c r="L19" s="18"/>
    </row>
    <row r="20" spans="1:21">
      <c r="A20" s="16"/>
      <c r="B20" s="11" t="s">
        <v>9</v>
      </c>
      <c r="C20" s="27">
        <v>16.013350526481439</v>
      </c>
      <c r="D20" s="27">
        <v>16.674809275057314</v>
      </c>
      <c r="E20" s="27">
        <v>14.199839394287025</v>
      </c>
      <c r="F20" s="27">
        <v>13.890558393068064</v>
      </c>
      <c r="G20" s="27">
        <v>12.871423837401966</v>
      </c>
      <c r="H20" s="27">
        <v>12.244606676707361</v>
      </c>
      <c r="I20" s="27">
        <v>15.899479221278529</v>
      </c>
      <c r="J20" s="36">
        <v>14.414230779784329</v>
      </c>
      <c r="K20" s="131">
        <v>8</v>
      </c>
      <c r="L20" s="18"/>
    </row>
    <row r="21" spans="1:21">
      <c r="A21" s="16"/>
      <c r="B21" s="11" t="s">
        <v>25</v>
      </c>
      <c r="C21" s="52">
        <v>16.584492496522294</v>
      </c>
      <c r="D21" s="52">
        <v>15.130865927138002</v>
      </c>
      <c r="E21" s="52">
        <v>14.918968225903779</v>
      </c>
      <c r="F21" s="52">
        <v>13.469222680222211</v>
      </c>
      <c r="G21" s="52">
        <v>11.345008692913005</v>
      </c>
      <c r="H21" s="52">
        <v>13.371363954938095</v>
      </c>
      <c r="I21" s="52">
        <v>16.001189610026909</v>
      </c>
      <c r="J21" s="36">
        <v>14.29304632640471</v>
      </c>
      <c r="K21" s="45">
        <v>9</v>
      </c>
      <c r="L21" s="18"/>
    </row>
    <row r="22" spans="1:21">
      <c r="A22" s="16"/>
      <c r="B22" s="11" t="s">
        <v>26</v>
      </c>
      <c r="C22" s="27">
        <v>16.053663140772574</v>
      </c>
      <c r="D22" s="27">
        <v>14.216514705366951</v>
      </c>
      <c r="E22" s="27">
        <v>12.510804560948074</v>
      </c>
      <c r="F22" s="27">
        <v>12.297242554393049</v>
      </c>
      <c r="G22" s="27">
        <v>11.774190389584044</v>
      </c>
      <c r="H22" s="27">
        <v>12.266055374476162</v>
      </c>
      <c r="I22" s="27">
        <v>13.697499764508844</v>
      </c>
      <c r="J22" s="36">
        <v>13.827573129912937</v>
      </c>
      <c r="K22" s="45">
        <v>10</v>
      </c>
      <c r="L22" s="18"/>
    </row>
    <row r="23" spans="1:21">
      <c r="A23" s="16"/>
      <c r="B23" s="11" t="s">
        <v>22</v>
      </c>
      <c r="C23" s="27">
        <v>16.174238104040239</v>
      </c>
      <c r="D23" s="27">
        <v>15.927859715434867</v>
      </c>
      <c r="E23" s="27">
        <v>12.685335835264919</v>
      </c>
      <c r="F23" s="27">
        <v>12.896365160250751</v>
      </c>
      <c r="G23" s="27">
        <v>9.2458309793915845</v>
      </c>
      <c r="H23" s="27">
        <v>9.370872790457101</v>
      </c>
      <c r="I23" s="27">
        <v>11.910266509786513</v>
      </c>
      <c r="J23" s="36">
        <v>13.809600455406448</v>
      </c>
      <c r="K23" s="45">
        <v>11</v>
      </c>
      <c r="L23" s="18"/>
      <c r="N23" s="23"/>
      <c r="O23" s="34"/>
    </row>
    <row r="24" spans="1:21">
      <c r="A24" s="16"/>
      <c r="B24" s="11" t="s">
        <v>7</v>
      </c>
      <c r="C24" s="27"/>
      <c r="D24" s="27"/>
      <c r="E24" s="27"/>
      <c r="F24" s="27"/>
      <c r="G24" s="27">
        <v>13.044949391826854</v>
      </c>
      <c r="H24" s="27">
        <v>11.76452771669665</v>
      </c>
      <c r="I24" s="27">
        <v>13.421191099713925</v>
      </c>
      <c r="J24" s="36">
        <v>13.627680377994055</v>
      </c>
      <c r="K24" s="45">
        <v>12</v>
      </c>
      <c r="L24" s="18"/>
      <c r="N24" s="23"/>
      <c r="O24" s="34"/>
    </row>
    <row r="25" spans="1:21">
      <c r="A25" s="16"/>
      <c r="B25" s="11" t="s">
        <v>18</v>
      </c>
      <c r="C25" s="27"/>
      <c r="D25" s="27"/>
      <c r="E25" s="27"/>
      <c r="F25" s="27"/>
      <c r="G25" s="27">
        <v>14.483414886268678</v>
      </c>
      <c r="H25" s="27">
        <v>10.910924215688521</v>
      </c>
      <c r="I25" s="27">
        <v>14.408604067588108</v>
      </c>
      <c r="J25" s="36">
        <v>13.072746001534529</v>
      </c>
      <c r="K25" s="45">
        <v>13</v>
      </c>
      <c r="L25" s="18"/>
    </row>
    <row r="26" spans="1:21">
      <c r="A26" s="16"/>
      <c r="B26" s="11" t="s">
        <v>10</v>
      </c>
      <c r="C26" s="27"/>
      <c r="D26" s="27"/>
      <c r="E26" s="27"/>
      <c r="F26" s="27"/>
      <c r="G26" s="27">
        <v>14.371155280490628</v>
      </c>
      <c r="H26" s="27">
        <v>14.231052912765204</v>
      </c>
      <c r="I26" s="27">
        <v>14.217508733235162</v>
      </c>
      <c r="J26" s="36">
        <v>12.641501824426301</v>
      </c>
      <c r="K26" s="45">
        <v>14</v>
      </c>
      <c r="L26" s="18"/>
    </row>
    <row r="27" spans="1:21">
      <c r="A27" s="16"/>
      <c r="B27" s="11" t="s">
        <v>6</v>
      </c>
      <c r="C27" s="27">
        <v>16.339749618996361</v>
      </c>
      <c r="D27" s="27">
        <v>14.812230215827338</v>
      </c>
      <c r="E27" s="27">
        <v>17.516140009308177</v>
      </c>
      <c r="F27" s="27">
        <v>15.488627445496858</v>
      </c>
      <c r="G27" s="27">
        <v>13.054602939976</v>
      </c>
      <c r="H27" s="27">
        <v>12.294182634443281</v>
      </c>
      <c r="I27" s="27">
        <v>13.384859383027678</v>
      </c>
      <c r="J27" s="36">
        <v>12.608979183996849</v>
      </c>
      <c r="K27" s="45">
        <v>15</v>
      </c>
      <c r="L27" s="18"/>
    </row>
    <row r="28" spans="1:21">
      <c r="A28" s="16"/>
      <c r="B28" s="12" t="s">
        <v>28</v>
      </c>
      <c r="C28" s="28">
        <v>14.303635497904457</v>
      </c>
      <c r="D28" s="28">
        <v>13.332564747997386</v>
      </c>
      <c r="E28" s="28">
        <v>11.762231600677701</v>
      </c>
      <c r="F28" s="28">
        <v>11.897278005726418</v>
      </c>
      <c r="G28" s="28">
        <v>11.014466205391342</v>
      </c>
      <c r="H28" s="28">
        <v>11.498849709603443</v>
      </c>
      <c r="I28" s="28">
        <v>11.912011151070136</v>
      </c>
      <c r="J28" s="50">
        <v>11.808950132833456</v>
      </c>
      <c r="K28" s="128" t="s">
        <v>64</v>
      </c>
      <c r="L28" s="18"/>
      <c r="P28" s="33"/>
    </row>
    <row r="29" spans="1:21" s="51" customFormat="1">
      <c r="A29" s="94"/>
      <c r="B29" s="11" t="s">
        <v>20</v>
      </c>
      <c r="C29" s="27">
        <v>14.43887018074359</v>
      </c>
      <c r="D29" s="27">
        <v>11.900585313417318</v>
      </c>
      <c r="E29" s="27">
        <v>11.721928664587882</v>
      </c>
      <c r="F29" s="27">
        <v>11.938607295825907</v>
      </c>
      <c r="G29" s="27">
        <v>10.167224799753322</v>
      </c>
      <c r="H29" s="27">
        <v>11.164700379398159</v>
      </c>
      <c r="I29" s="27">
        <v>11.068285265858675</v>
      </c>
      <c r="J29" s="36">
        <v>11.768193632228719</v>
      </c>
      <c r="K29" s="127">
        <v>16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1" t="s">
        <v>19</v>
      </c>
      <c r="C30" s="27"/>
      <c r="D30" s="27"/>
      <c r="E30" s="27"/>
      <c r="F30" s="27"/>
      <c r="G30" s="27">
        <v>14.3739328259019</v>
      </c>
      <c r="H30" s="27">
        <v>12.246839441393096</v>
      </c>
      <c r="I30" s="27">
        <v>11.225672066484636</v>
      </c>
      <c r="J30" s="36">
        <v>11.650545443307891</v>
      </c>
      <c r="K30" s="45">
        <v>17</v>
      </c>
      <c r="L30" s="18"/>
    </row>
    <row r="31" spans="1:21">
      <c r="A31" s="16"/>
      <c r="B31" s="11" t="s">
        <v>21</v>
      </c>
      <c r="C31" s="27">
        <v>19.53098420098755</v>
      </c>
      <c r="D31" s="27">
        <v>18.095095773361965</v>
      </c>
      <c r="E31" s="27">
        <v>16.599460567454845</v>
      </c>
      <c r="F31" s="27">
        <v>13.714655037754317</v>
      </c>
      <c r="G31" s="27">
        <v>10.06321027019405</v>
      </c>
      <c r="H31" s="27">
        <v>10.22999019713914</v>
      </c>
      <c r="I31" s="27">
        <v>9.4524952306013965</v>
      </c>
      <c r="J31" s="36">
        <v>11.630966449493563</v>
      </c>
      <c r="K31" s="45">
        <v>18</v>
      </c>
      <c r="L31" s="18"/>
    </row>
    <row r="32" spans="1:21" s="51" customFormat="1">
      <c r="A32" s="94"/>
      <c r="B32" s="11" t="s">
        <v>16</v>
      </c>
      <c r="C32" s="27"/>
      <c r="D32" s="27"/>
      <c r="E32" s="27"/>
      <c r="F32" s="27"/>
      <c r="G32" s="27">
        <v>12.807688472758736</v>
      </c>
      <c r="H32" s="27">
        <v>11.974250767148291</v>
      </c>
      <c r="I32" s="27">
        <v>11.276640763253058</v>
      </c>
      <c r="J32" s="36">
        <v>11.575957411763977</v>
      </c>
      <c r="K32" s="127">
        <v>19</v>
      </c>
      <c r="L32" s="95"/>
    </row>
    <row r="33" spans="1:14">
      <c r="A33" s="16"/>
      <c r="B33" s="12" t="s">
        <v>5</v>
      </c>
      <c r="C33" s="36">
        <v>16.917081796808535</v>
      </c>
      <c r="D33" s="36">
        <v>14.542505703617481</v>
      </c>
      <c r="E33" s="36">
        <v>13.073929895118944</v>
      </c>
      <c r="F33" s="36">
        <v>11.143854043163513</v>
      </c>
      <c r="G33" s="36">
        <v>10.934704161236221</v>
      </c>
      <c r="H33" s="36">
        <v>10.065387179277096</v>
      </c>
      <c r="I33" s="36">
        <v>11.389748522269777</v>
      </c>
      <c r="J33" s="36">
        <v>10.88803691406933</v>
      </c>
      <c r="K33" s="107">
        <v>20</v>
      </c>
      <c r="L33" s="18"/>
    </row>
    <row r="34" spans="1:14">
      <c r="A34" s="16"/>
      <c r="B34" s="11" t="s">
        <v>14</v>
      </c>
      <c r="C34" s="27"/>
      <c r="D34" s="27"/>
      <c r="E34" s="27"/>
      <c r="F34" s="27"/>
      <c r="G34" s="27">
        <v>16.666484040280078</v>
      </c>
      <c r="H34" s="27">
        <v>16.826887407391705</v>
      </c>
      <c r="I34" s="27">
        <v>12.173786072689621</v>
      </c>
      <c r="J34" s="36">
        <v>10.67804571851396</v>
      </c>
      <c r="K34" s="45">
        <v>21</v>
      </c>
      <c r="L34" s="18"/>
    </row>
    <row r="35" spans="1:14">
      <c r="A35" s="16"/>
      <c r="B35" s="11" t="s">
        <v>27</v>
      </c>
      <c r="C35" s="27">
        <v>17.244491809525115</v>
      </c>
      <c r="D35" s="27">
        <v>13.595739014647137</v>
      </c>
      <c r="E35" s="27">
        <v>12.05206647916965</v>
      </c>
      <c r="F35" s="27">
        <v>12.339371353456261</v>
      </c>
      <c r="G35" s="27">
        <v>10.401473197007965</v>
      </c>
      <c r="H35" s="27">
        <v>10.70491314169503</v>
      </c>
      <c r="I35" s="27">
        <v>10.510643039449565</v>
      </c>
      <c r="J35" s="36">
        <v>10.590056902044132</v>
      </c>
      <c r="K35" s="45">
        <v>22</v>
      </c>
      <c r="L35" s="18"/>
    </row>
    <row r="36" spans="1:14" ht="14.25" customHeight="1">
      <c r="A36" s="16"/>
      <c r="B36" s="11" t="s">
        <v>17</v>
      </c>
      <c r="C36" s="27"/>
      <c r="D36" s="27"/>
      <c r="E36" s="27"/>
      <c r="F36" s="27"/>
      <c r="G36" s="27">
        <v>10.97078180900923</v>
      </c>
      <c r="H36" s="27">
        <v>14.076776570389244</v>
      </c>
      <c r="I36" s="27">
        <v>10.308141778292267</v>
      </c>
      <c r="J36" s="36">
        <v>10.47947906715862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10.003834986029691</v>
      </c>
      <c r="H37" s="27">
        <v>10.175235576128285</v>
      </c>
      <c r="I37" s="27">
        <v>10.004765400615639</v>
      </c>
      <c r="J37" s="36">
        <v>8.0550529852675101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60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24</v>
      </c>
      <c r="C13" s="27">
        <v>16.411197513879376</v>
      </c>
      <c r="D13" s="27">
        <v>15.725039063764775</v>
      </c>
      <c r="E13" s="27">
        <v>14.253689256509073</v>
      </c>
      <c r="F13" s="27">
        <v>13.653841957624879</v>
      </c>
      <c r="G13" s="27">
        <v>13.262752980745518</v>
      </c>
      <c r="H13" s="27">
        <v>13.428012954133999</v>
      </c>
      <c r="I13" s="27">
        <v>19.799195452689169</v>
      </c>
      <c r="J13" s="36">
        <v>20.225659487802801</v>
      </c>
      <c r="K13" s="45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/>
      <c r="G14" s="27">
        <v>18.119001690127387</v>
      </c>
      <c r="H14" s="27">
        <v>22.857023893789517</v>
      </c>
      <c r="I14" s="27">
        <v>19.156606404404666</v>
      </c>
      <c r="J14" s="36">
        <v>18.223703332786553</v>
      </c>
      <c r="K14" s="45">
        <v>2</v>
      </c>
      <c r="L14" s="18"/>
    </row>
    <row r="15" spans="1:15">
      <c r="A15" s="16"/>
      <c r="B15" s="11" t="s">
        <v>8</v>
      </c>
      <c r="C15" s="27">
        <v>22.890618459571769</v>
      </c>
      <c r="D15" s="27">
        <v>19.030449911317508</v>
      </c>
      <c r="E15" s="27">
        <v>20.55854174042722</v>
      </c>
      <c r="F15" s="27">
        <v>18.930247588811383</v>
      </c>
      <c r="G15" s="27">
        <v>13.263832671892375</v>
      </c>
      <c r="H15" s="27">
        <v>18.340767932679888</v>
      </c>
      <c r="I15" s="27">
        <v>14.739149128567014</v>
      </c>
      <c r="J15" s="36">
        <v>16.817672693017268</v>
      </c>
      <c r="K15" s="45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/>
      <c r="G16" s="27">
        <v>11.728068902644353</v>
      </c>
      <c r="H16" s="27">
        <v>15.129054541237451</v>
      </c>
      <c r="I16" s="27">
        <v>16.391047938233775</v>
      </c>
      <c r="J16" s="36">
        <v>15.911454354586718</v>
      </c>
      <c r="K16" s="45">
        <v>4</v>
      </c>
      <c r="L16" s="18"/>
    </row>
    <row r="17" spans="1:15">
      <c r="A17" s="16"/>
      <c r="B17" s="11" t="s">
        <v>23</v>
      </c>
      <c r="C17" s="27">
        <v>16.73884263742903</v>
      </c>
      <c r="D17" s="27">
        <v>17.278695487576293</v>
      </c>
      <c r="E17" s="27">
        <v>15.800310465266698</v>
      </c>
      <c r="F17" s="27">
        <v>14.441089750271768</v>
      </c>
      <c r="G17" s="27">
        <v>11.816093211531097</v>
      </c>
      <c r="H17" s="27">
        <v>13.921371969676436</v>
      </c>
      <c r="I17" s="27">
        <v>13.786877239804376</v>
      </c>
      <c r="J17" s="36">
        <v>15.68154936648542</v>
      </c>
      <c r="K17" s="45">
        <v>5</v>
      </c>
      <c r="L17" s="18"/>
    </row>
    <row r="18" spans="1:15">
      <c r="A18" s="16"/>
      <c r="B18" s="11" t="s">
        <v>11</v>
      </c>
      <c r="C18" s="27">
        <v>18.098259790772538</v>
      </c>
      <c r="D18" s="27">
        <v>17.57234677912183</v>
      </c>
      <c r="E18" s="27">
        <v>14.974548601886999</v>
      </c>
      <c r="F18" s="27">
        <v>14.721881068598119</v>
      </c>
      <c r="G18" s="27">
        <v>15.149794420433874</v>
      </c>
      <c r="H18" s="27">
        <v>14.472985014012114</v>
      </c>
      <c r="I18" s="27">
        <v>16.160573974337456</v>
      </c>
      <c r="J18" s="36">
        <v>14.468099677581552</v>
      </c>
      <c r="K18" s="45">
        <v>6</v>
      </c>
      <c r="L18" s="18"/>
    </row>
    <row r="19" spans="1:15">
      <c r="A19" s="16"/>
      <c r="B19" s="11" t="s">
        <v>9</v>
      </c>
      <c r="C19" s="27">
        <v>15.448936115241068</v>
      </c>
      <c r="D19" s="27">
        <v>15.948786124995303</v>
      </c>
      <c r="E19" s="27">
        <v>13.753584948950326</v>
      </c>
      <c r="F19" s="27">
        <v>13.326665630155961</v>
      </c>
      <c r="G19" s="27">
        <v>11.972090283147391</v>
      </c>
      <c r="H19" s="27">
        <v>11.894815550154126</v>
      </c>
      <c r="I19" s="27">
        <v>15.314142853324613</v>
      </c>
      <c r="J19" s="36">
        <v>13.795475659424012</v>
      </c>
      <c r="K19" s="45">
        <v>7</v>
      </c>
      <c r="L19" s="18"/>
    </row>
    <row r="20" spans="1:15">
      <c r="A20" s="16"/>
      <c r="B20" s="11" t="s">
        <v>13</v>
      </c>
      <c r="C20" s="27"/>
      <c r="D20" s="27"/>
      <c r="E20" s="27"/>
      <c r="F20" s="27"/>
      <c r="G20" s="27">
        <v>21.573321677627007</v>
      </c>
      <c r="H20" s="27">
        <v>21.142422792151123</v>
      </c>
      <c r="I20" s="27">
        <v>16.175393160791266</v>
      </c>
      <c r="J20" s="36">
        <v>13.3296772171733</v>
      </c>
      <c r="K20" s="108">
        <v>8</v>
      </c>
      <c r="L20" s="18"/>
    </row>
    <row r="21" spans="1:15">
      <c r="A21" s="16"/>
      <c r="B21" s="11" t="s">
        <v>7</v>
      </c>
      <c r="C21" s="53"/>
      <c r="D21" s="53"/>
      <c r="E21" s="53"/>
      <c r="F21" s="53"/>
      <c r="G21" s="53">
        <v>11.837353790508416</v>
      </c>
      <c r="H21" s="53">
        <v>11.189052646882439</v>
      </c>
      <c r="I21" s="53">
        <v>12.864167216029706</v>
      </c>
      <c r="J21" s="36">
        <v>13.239400002260732</v>
      </c>
      <c r="K21" s="45">
        <v>9</v>
      </c>
      <c r="L21" s="18"/>
    </row>
    <row r="22" spans="1:15">
      <c r="A22" s="16"/>
      <c r="B22" s="11" t="s">
        <v>25</v>
      </c>
      <c r="C22" s="27">
        <v>14.503302634086774</v>
      </c>
      <c r="D22" s="27">
        <v>13.871011169546158</v>
      </c>
      <c r="E22" s="27">
        <v>13.929359328242018</v>
      </c>
      <c r="F22" s="27">
        <v>12.96475096563176</v>
      </c>
      <c r="G22" s="27">
        <v>10.554447631857485</v>
      </c>
      <c r="H22" s="27">
        <v>12.54047754813841</v>
      </c>
      <c r="I22" s="27">
        <v>14.568163548105382</v>
      </c>
      <c r="J22" s="36">
        <v>13.236028502073857</v>
      </c>
      <c r="K22" s="45">
        <v>10</v>
      </c>
      <c r="L22" s="18"/>
    </row>
    <row r="23" spans="1:15">
      <c r="A23" s="16"/>
      <c r="B23" s="11" t="s">
        <v>18</v>
      </c>
      <c r="C23" s="27"/>
      <c r="D23" s="27"/>
      <c r="E23" s="27"/>
      <c r="F23" s="27"/>
      <c r="G23" s="27">
        <v>13.486424213734708</v>
      </c>
      <c r="H23" s="27">
        <v>10.381556935628023</v>
      </c>
      <c r="I23" s="27">
        <v>14.16078695305292</v>
      </c>
      <c r="J23" s="36">
        <v>12.844262260335817</v>
      </c>
      <c r="K23" s="45">
        <v>11</v>
      </c>
      <c r="L23" s="18"/>
      <c r="N23" s="23"/>
      <c r="O23" s="34"/>
    </row>
    <row r="24" spans="1:15">
      <c r="A24" s="16"/>
      <c r="B24" s="11" t="s">
        <v>22</v>
      </c>
      <c r="C24" s="27">
        <v>14.790161523123329</v>
      </c>
      <c r="D24" s="27">
        <v>14.986516489522502</v>
      </c>
      <c r="E24" s="27">
        <v>12.063436071856088</v>
      </c>
      <c r="F24" s="27">
        <v>11.92124344760826</v>
      </c>
      <c r="G24" s="27">
        <v>8.2564486698573685</v>
      </c>
      <c r="H24" s="27">
        <v>8.4482028298669984</v>
      </c>
      <c r="I24" s="27">
        <v>11.33535516755332</v>
      </c>
      <c r="J24" s="36">
        <v>12.732375051947074</v>
      </c>
      <c r="K24" s="45">
        <v>12</v>
      </c>
      <c r="L24" s="18"/>
      <c r="N24" s="23"/>
      <c r="O24" s="34"/>
    </row>
    <row r="25" spans="1:15">
      <c r="A25" s="16"/>
      <c r="B25" s="11" t="s">
        <v>26</v>
      </c>
      <c r="C25" s="27">
        <v>14.739649677512578</v>
      </c>
      <c r="D25" s="27">
        <v>13.14825122235337</v>
      </c>
      <c r="E25" s="27">
        <v>11.342675528467398</v>
      </c>
      <c r="F25" s="27">
        <v>11.104504315035209</v>
      </c>
      <c r="G25" s="27">
        <v>10.765672266979315</v>
      </c>
      <c r="H25" s="27">
        <v>11.519209140728536</v>
      </c>
      <c r="I25" s="27">
        <v>12.760489974066026</v>
      </c>
      <c r="J25" s="36">
        <v>12.624613520570307</v>
      </c>
      <c r="K25" s="45">
        <v>13</v>
      </c>
      <c r="L25" s="18"/>
    </row>
    <row r="26" spans="1:15">
      <c r="A26" s="16"/>
      <c r="B26" s="11" t="s">
        <v>6</v>
      </c>
      <c r="C26" s="27">
        <v>16.011407475215904</v>
      </c>
      <c r="D26" s="27">
        <v>14.708324768756425</v>
      </c>
      <c r="E26" s="27">
        <v>17.056987432072628</v>
      </c>
      <c r="F26" s="27">
        <v>14.715192362481492</v>
      </c>
      <c r="G26" s="27">
        <v>11.834250448316935</v>
      </c>
      <c r="H26" s="27">
        <v>11.98535565449756</v>
      </c>
      <c r="I26" s="27">
        <v>13.055891101102976</v>
      </c>
      <c r="J26" s="36">
        <v>12.18085330031221</v>
      </c>
      <c r="K26" s="45">
        <v>14</v>
      </c>
      <c r="L26" s="18"/>
    </row>
    <row r="27" spans="1:15">
      <c r="A27" s="16"/>
      <c r="B27" s="11" t="s">
        <v>10</v>
      </c>
      <c r="C27" s="27"/>
      <c r="D27" s="27"/>
      <c r="E27" s="27"/>
      <c r="F27" s="27"/>
      <c r="G27" s="27">
        <v>13.259620712794337</v>
      </c>
      <c r="H27" s="27">
        <v>13.86507818059512</v>
      </c>
      <c r="I27" s="27">
        <v>12.909559563195163</v>
      </c>
      <c r="J27" s="36">
        <v>11.801352983504811</v>
      </c>
      <c r="K27" s="45">
        <v>15</v>
      </c>
      <c r="L27" s="18"/>
    </row>
    <row r="28" spans="1:15">
      <c r="A28" s="16"/>
      <c r="B28" s="11" t="s">
        <v>20</v>
      </c>
      <c r="C28" s="27">
        <v>13.528077714488996</v>
      </c>
      <c r="D28" s="27">
        <v>10.983338353680505</v>
      </c>
      <c r="E28" s="27">
        <v>10.844883662293233</v>
      </c>
      <c r="F28" s="27">
        <v>11.014814180829015</v>
      </c>
      <c r="G28" s="27">
        <v>9.573117824643429</v>
      </c>
      <c r="H28" s="27">
        <v>10.856677580860314</v>
      </c>
      <c r="I28" s="27">
        <v>10.686282355515852</v>
      </c>
      <c r="J28" s="126">
        <v>11.326185834957766</v>
      </c>
      <c r="K28" s="45">
        <v>16</v>
      </c>
      <c r="L28" s="18"/>
    </row>
    <row r="29" spans="1:15" s="51" customFormat="1">
      <c r="A29" s="94"/>
      <c r="B29" s="11" t="s">
        <v>21</v>
      </c>
      <c r="C29" s="27">
        <v>18.735018233610123</v>
      </c>
      <c r="D29" s="27">
        <v>16.769669687497228</v>
      </c>
      <c r="E29" s="27">
        <v>15.577958313728379</v>
      </c>
      <c r="F29" s="27">
        <v>13.211789607638854</v>
      </c>
      <c r="G29" s="27">
        <v>9.6231988742154471</v>
      </c>
      <c r="H29" s="27">
        <v>9.5075291872805412</v>
      </c>
      <c r="I29" s="27">
        <v>8.748825267587101</v>
      </c>
      <c r="J29" s="126">
        <v>11.182993985063446</v>
      </c>
      <c r="K29" s="45">
        <v>17</v>
      </c>
      <c r="L29" s="95"/>
    </row>
    <row r="30" spans="1:15">
      <c r="A30" s="16"/>
      <c r="B30" s="12" t="s">
        <v>28</v>
      </c>
      <c r="C30" s="28">
        <v>13.297520325303585</v>
      </c>
      <c r="D30" s="28">
        <v>12.107197900730647</v>
      </c>
      <c r="E30" s="28">
        <v>10.889449061177967</v>
      </c>
      <c r="F30" s="28">
        <v>10.766767984602266</v>
      </c>
      <c r="G30" s="28">
        <v>9.9470319674230616</v>
      </c>
      <c r="H30" s="28">
        <v>10.625567078579756</v>
      </c>
      <c r="I30" s="28">
        <v>10.999121671904586</v>
      </c>
      <c r="J30" s="50">
        <v>10.795712541741244</v>
      </c>
      <c r="K30" s="45" t="s">
        <v>64</v>
      </c>
      <c r="L30" s="18"/>
    </row>
    <row r="31" spans="1:15">
      <c r="A31" s="16"/>
      <c r="B31" s="11" t="s">
        <v>19</v>
      </c>
      <c r="C31" s="53"/>
      <c r="D31" s="53"/>
      <c r="E31" s="53"/>
      <c r="F31" s="53"/>
      <c r="G31" s="53">
        <v>13.382798771411931</v>
      </c>
      <c r="H31" s="53">
        <v>11.555393697958859</v>
      </c>
      <c r="I31" s="53">
        <v>10.424218673459389</v>
      </c>
      <c r="J31" s="36">
        <v>10.701195957847892</v>
      </c>
      <c r="K31" s="108">
        <v>18</v>
      </c>
      <c r="L31" s="18"/>
    </row>
    <row r="32" spans="1:15">
      <c r="A32" s="16"/>
      <c r="B32" s="11" t="s">
        <v>16</v>
      </c>
      <c r="C32" s="27"/>
      <c r="D32" s="27"/>
      <c r="E32" s="27"/>
      <c r="F32" s="27"/>
      <c r="G32" s="27">
        <v>11.552329153090795</v>
      </c>
      <c r="H32" s="27">
        <v>10.639320867046004</v>
      </c>
      <c r="I32" s="27">
        <v>10.603729065681824</v>
      </c>
      <c r="J32" s="36">
        <v>10.593606170694796</v>
      </c>
      <c r="K32" s="45">
        <v>19</v>
      </c>
      <c r="L32" s="18"/>
    </row>
    <row r="33" spans="1:14">
      <c r="A33" s="16"/>
      <c r="B33" s="12" t="s">
        <v>5</v>
      </c>
      <c r="C33" s="36">
        <v>15.834582704579134</v>
      </c>
      <c r="D33" s="36">
        <v>13.12942416679066</v>
      </c>
      <c r="E33" s="36">
        <v>12.075408039019308</v>
      </c>
      <c r="F33" s="36">
        <v>10.050623007318386</v>
      </c>
      <c r="G33" s="36">
        <v>10.250710911814034</v>
      </c>
      <c r="H33" s="36">
        <v>9.4895349398056528</v>
      </c>
      <c r="I33" s="36">
        <v>10.860653321369476</v>
      </c>
      <c r="J33" s="36">
        <v>10.237919412817103</v>
      </c>
      <c r="K33" s="107">
        <v>20</v>
      </c>
      <c r="L33" s="18"/>
    </row>
    <row r="34" spans="1:14">
      <c r="A34" s="16"/>
      <c r="B34" s="11" t="s">
        <v>27</v>
      </c>
      <c r="C34" s="27">
        <v>17.031397922346841</v>
      </c>
      <c r="D34" s="27">
        <v>13.264954663623104</v>
      </c>
      <c r="E34" s="27">
        <v>11.74756157387799</v>
      </c>
      <c r="F34" s="27">
        <v>11.520795405473788</v>
      </c>
      <c r="G34" s="27">
        <v>10.042348825219465</v>
      </c>
      <c r="H34" s="27">
        <v>10.532269116719259</v>
      </c>
      <c r="I34" s="27">
        <v>10.092440594897692</v>
      </c>
      <c r="J34" s="36">
        <v>10.07652104708084</v>
      </c>
      <c r="K34" s="45">
        <v>21</v>
      </c>
      <c r="L34" s="18"/>
    </row>
    <row r="35" spans="1:14">
      <c r="A35" s="16"/>
      <c r="B35" s="11" t="s">
        <v>14</v>
      </c>
      <c r="C35" s="27"/>
      <c r="D35" s="27"/>
      <c r="E35" s="27"/>
      <c r="F35" s="27"/>
      <c r="G35" s="27">
        <v>13.842166971652734</v>
      </c>
      <c r="H35" s="27">
        <v>15.332965903189223</v>
      </c>
      <c r="I35" s="27">
        <v>11.068486119591862</v>
      </c>
      <c r="J35" s="36">
        <v>9.9181489780053944</v>
      </c>
      <c r="K35" s="45">
        <v>22</v>
      </c>
      <c r="L35" s="18"/>
    </row>
    <row r="36" spans="1:14" ht="14.25" customHeight="1">
      <c r="A36" s="16"/>
      <c r="B36" s="11" t="s">
        <v>17</v>
      </c>
      <c r="C36" s="27"/>
      <c r="D36" s="27"/>
      <c r="E36" s="27"/>
      <c r="F36" s="27"/>
      <c r="G36" s="27">
        <v>9.8815020776610023</v>
      </c>
      <c r="H36" s="27">
        <v>13.342278569667428</v>
      </c>
      <c r="I36" s="27">
        <v>9.3726916928504487</v>
      </c>
      <c r="J36" s="36">
        <v>9.2356905602832544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9.2149235742069795</v>
      </c>
      <c r="H37" s="27">
        <v>9.1943571940265603</v>
      </c>
      <c r="I37" s="27">
        <v>9.3942789433690095</v>
      </c>
      <c r="J37" s="36">
        <v>7.5575084001033854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61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/>
      <c r="G13" s="27">
        <v>2.8460453380485964</v>
      </c>
      <c r="H13" s="27">
        <v>3.1267888479115644</v>
      </c>
      <c r="I13" s="27">
        <v>2.3521493925814858</v>
      </c>
      <c r="J13" s="36">
        <v>1.5966781573174553</v>
      </c>
      <c r="K13" s="45">
        <v>1</v>
      </c>
      <c r="L13" s="18"/>
    </row>
    <row r="14" spans="1:15">
      <c r="A14" s="16"/>
      <c r="B14" s="11" t="s">
        <v>8</v>
      </c>
      <c r="C14" s="27">
        <v>2.1676183439619097</v>
      </c>
      <c r="D14" s="27">
        <v>2.4577911967397332</v>
      </c>
      <c r="E14" s="27">
        <v>1.4345757292907184</v>
      </c>
      <c r="F14" s="27">
        <v>0.99138286551834631</v>
      </c>
      <c r="G14" s="27">
        <v>1.4144964163721443</v>
      </c>
      <c r="H14" s="27">
        <v>2.2698721950999343</v>
      </c>
      <c r="I14" s="27">
        <v>0.38659174654956396</v>
      </c>
      <c r="J14" s="36">
        <v>1.3949799914384318</v>
      </c>
      <c r="K14" s="45">
        <v>2</v>
      </c>
      <c r="L14" s="18"/>
    </row>
    <row r="15" spans="1:15">
      <c r="A15" s="16"/>
      <c r="B15" s="11" t="s">
        <v>23</v>
      </c>
      <c r="C15" s="27">
        <v>1.8471954437622722</v>
      </c>
      <c r="D15" s="27">
        <v>1.9735736512128237</v>
      </c>
      <c r="E15" s="27">
        <v>0.80652695729665236</v>
      </c>
      <c r="F15" s="27">
        <v>0.90074159010021904</v>
      </c>
      <c r="G15" s="27">
        <v>1.1890305052604708</v>
      </c>
      <c r="H15" s="27">
        <v>1.8645920865974535</v>
      </c>
      <c r="I15" s="27">
        <v>0.7016047489011632</v>
      </c>
      <c r="J15" s="36">
        <v>1.3546745632621109</v>
      </c>
      <c r="K15" s="45">
        <v>3</v>
      </c>
      <c r="L15" s="18"/>
    </row>
    <row r="16" spans="1:15">
      <c r="A16" s="16"/>
      <c r="B16" s="11" t="s">
        <v>17</v>
      </c>
      <c r="C16" s="27"/>
      <c r="D16" s="27"/>
      <c r="E16" s="27"/>
      <c r="F16" s="27"/>
      <c r="G16" s="27">
        <v>1.0892797313482265</v>
      </c>
      <c r="H16" s="27">
        <v>0.73449800072181259</v>
      </c>
      <c r="I16" s="27">
        <v>0.93526633959906647</v>
      </c>
      <c r="J16" s="36">
        <v>1.2437885068753671</v>
      </c>
      <c r="K16" s="45">
        <v>4</v>
      </c>
      <c r="L16" s="18"/>
    </row>
    <row r="17" spans="1:15">
      <c r="A17" s="16"/>
      <c r="B17" s="11" t="s">
        <v>26</v>
      </c>
      <c r="C17" s="27">
        <v>1.3140134632599936</v>
      </c>
      <c r="D17" s="27">
        <v>1.06826348301358</v>
      </c>
      <c r="E17" s="27">
        <v>1.1681290324806815</v>
      </c>
      <c r="F17" s="27">
        <v>1.1927382393578425</v>
      </c>
      <c r="G17" s="27">
        <v>1.0085181226047255</v>
      </c>
      <c r="H17" s="27">
        <v>0.74684623374762704</v>
      </c>
      <c r="I17" s="27">
        <v>0.93700979044281596</v>
      </c>
      <c r="J17" s="36">
        <v>1.2029596093426302</v>
      </c>
      <c r="K17" s="45">
        <v>5</v>
      </c>
      <c r="L17" s="18"/>
    </row>
    <row r="18" spans="1:15">
      <c r="A18" s="16"/>
      <c r="B18" s="11" t="s">
        <v>4</v>
      </c>
      <c r="C18" s="27"/>
      <c r="D18" s="27"/>
      <c r="E18" s="27"/>
      <c r="F18" s="27"/>
      <c r="G18" s="27">
        <v>2.078194426573293</v>
      </c>
      <c r="H18" s="27">
        <v>0.68346720315438658</v>
      </c>
      <c r="I18" s="27">
        <v>0.80367572215560168</v>
      </c>
      <c r="J18" s="36">
        <v>1.1665787748705034</v>
      </c>
      <c r="K18" s="45">
        <v>6</v>
      </c>
      <c r="L18" s="18"/>
    </row>
    <row r="19" spans="1:15">
      <c r="A19" s="16"/>
      <c r="B19" s="11" t="s">
        <v>22</v>
      </c>
      <c r="C19" s="27">
        <v>1.38407658091691</v>
      </c>
      <c r="D19" s="27">
        <v>0.94134322591236419</v>
      </c>
      <c r="E19" s="27">
        <v>0.62189976340883302</v>
      </c>
      <c r="F19" s="27">
        <v>0.97522318212351267</v>
      </c>
      <c r="G19" s="27">
        <v>0.98938230953421524</v>
      </c>
      <c r="H19" s="27">
        <v>0.92276601201219088</v>
      </c>
      <c r="I19" s="27">
        <v>0.57500304925859447</v>
      </c>
      <c r="J19" s="36">
        <v>1.0772254034593793</v>
      </c>
      <c r="K19" s="45">
        <v>7</v>
      </c>
      <c r="L19" s="18"/>
    </row>
    <row r="20" spans="1:15">
      <c r="A20" s="16"/>
      <c r="B20" s="11" t="s">
        <v>24</v>
      </c>
      <c r="C20" s="27">
        <v>1.4061585614117138</v>
      </c>
      <c r="D20" s="27">
        <v>1.3914255186216937</v>
      </c>
      <c r="E20" s="27">
        <v>1.2478851395807877</v>
      </c>
      <c r="F20" s="27">
        <v>0.57896663668388859</v>
      </c>
      <c r="G20" s="27">
        <v>0.72088126712511247</v>
      </c>
      <c r="H20" s="27">
        <v>0.51787684917377719</v>
      </c>
      <c r="I20" s="27">
        <v>1.4597828172447096</v>
      </c>
      <c r="J20" s="36">
        <v>1.068786084016154</v>
      </c>
      <c r="K20" s="45">
        <v>8</v>
      </c>
      <c r="L20" s="18"/>
    </row>
    <row r="21" spans="1:15">
      <c r="A21" s="16"/>
      <c r="B21" s="11" t="s">
        <v>25</v>
      </c>
      <c r="C21" s="53">
        <v>2.0811683019570877</v>
      </c>
      <c r="D21" s="53">
        <v>1.2598328672515033</v>
      </c>
      <c r="E21" s="53">
        <v>0.9896088976617603</v>
      </c>
      <c r="F21" s="53">
        <v>0.50447171459044982</v>
      </c>
      <c r="G21" s="53">
        <v>0.79060283884239602</v>
      </c>
      <c r="H21" s="53">
        <v>0.83090650613461847</v>
      </c>
      <c r="I21" s="53">
        <v>1.4330260619215294</v>
      </c>
      <c r="J21" s="36">
        <v>1.057017824330853</v>
      </c>
      <c r="K21" s="108">
        <v>9</v>
      </c>
      <c r="L21" s="18"/>
    </row>
    <row r="22" spans="1:15">
      <c r="A22" s="16"/>
      <c r="B22" s="12" t="s">
        <v>28</v>
      </c>
      <c r="C22" s="28">
        <v>1.0061169107645207</v>
      </c>
      <c r="D22" s="28">
        <v>1.2253668472667392</v>
      </c>
      <c r="E22" s="28">
        <v>0.87278426898406958</v>
      </c>
      <c r="F22" s="28">
        <v>1.1305100211241492</v>
      </c>
      <c r="G22" s="28">
        <v>1.0674307474423694</v>
      </c>
      <c r="H22" s="28">
        <v>0.87328092108865263</v>
      </c>
      <c r="I22" s="28">
        <v>0.91289267146072806</v>
      </c>
      <c r="J22" s="50">
        <v>1.0132375910922131</v>
      </c>
      <c r="K22" s="45" t="s">
        <v>64</v>
      </c>
      <c r="L22" s="18"/>
    </row>
    <row r="23" spans="1:15">
      <c r="A23" s="16"/>
      <c r="B23" s="11" t="s">
        <v>16</v>
      </c>
      <c r="C23" s="27"/>
      <c r="D23" s="27"/>
      <c r="E23" s="27"/>
      <c r="F23" s="27"/>
      <c r="G23" s="27">
        <v>1.2560025988478871</v>
      </c>
      <c r="H23" s="27">
        <v>1.3352361469249758</v>
      </c>
      <c r="I23" s="27">
        <v>0.67355287117539941</v>
      </c>
      <c r="J23" s="36">
        <v>0.98235124106918115</v>
      </c>
      <c r="K23" s="45">
        <v>10</v>
      </c>
      <c r="L23" s="18"/>
      <c r="N23" s="23"/>
      <c r="O23" s="34"/>
    </row>
    <row r="24" spans="1:15">
      <c r="A24" s="16"/>
      <c r="B24" s="11" t="s">
        <v>19</v>
      </c>
      <c r="C24" s="27"/>
      <c r="D24" s="27"/>
      <c r="E24" s="27"/>
      <c r="F24" s="27"/>
      <c r="G24" s="27">
        <v>0.99138295806970278</v>
      </c>
      <c r="H24" s="27">
        <v>0.69119800221480654</v>
      </c>
      <c r="I24" s="27">
        <v>0.80145339302524676</v>
      </c>
      <c r="J24" s="36">
        <v>0.94955550748375006</v>
      </c>
      <c r="K24" s="45">
        <v>11</v>
      </c>
      <c r="L24" s="18"/>
      <c r="N24" s="23"/>
      <c r="O24" s="34"/>
    </row>
    <row r="25" spans="1:15">
      <c r="A25" s="16"/>
      <c r="B25" s="11" t="s">
        <v>11</v>
      </c>
      <c r="C25" s="27">
        <v>0.57776455203862664</v>
      </c>
      <c r="D25" s="27">
        <v>0.57296655383588546</v>
      </c>
      <c r="E25" s="27">
        <v>0.43661573530545966</v>
      </c>
      <c r="F25" s="27">
        <v>0.60483913294494307</v>
      </c>
      <c r="G25" s="27">
        <v>0.49717656708413505</v>
      </c>
      <c r="H25" s="27">
        <v>0.32388484004776447</v>
      </c>
      <c r="I25" s="27">
        <v>0.40221686526402506</v>
      </c>
      <c r="J25" s="36">
        <v>0.88975956487026675</v>
      </c>
      <c r="K25" s="45">
        <v>12</v>
      </c>
      <c r="L25" s="18"/>
    </row>
    <row r="26" spans="1:15">
      <c r="A26" s="16"/>
      <c r="B26" s="11" t="s">
        <v>10</v>
      </c>
      <c r="C26" s="27"/>
      <c r="D26" s="27"/>
      <c r="E26" s="27"/>
      <c r="F26" s="27"/>
      <c r="G26" s="27">
        <v>1.1113007573118354</v>
      </c>
      <c r="H26" s="27">
        <v>0.36597473217008736</v>
      </c>
      <c r="I26" s="27">
        <v>1.3079491700399959</v>
      </c>
      <c r="J26" s="36">
        <v>0.83993657491822449</v>
      </c>
      <c r="K26" s="45">
        <v>13</v>
      </c>
      <c r="L26" s="18"/>
    </row>
    <row r="27" spans="1:15">
      <c r="A27" s="16"/>
      <c r="B27" s="11" t="s">
        <v>14</v>
      </c>
      <c r="C27" s="27"/>
      <c r="D27" s="27"/>
      <c r="E27" s="27"/>
      <c r="F27" s="27"/>
      <c r="G27" s="27">
        <v>2.8237691894675709</v>
      </c>
      <c r="H27" s="27">
        <v>1.4939215042024823</v>
      </c>
      <c r="I27" s="27">
        <v>1.1052999530977603</v>
      </c>
      <c r="J27" s="36">
        <v>0.75948104207283862</v>
      </c>
      <c r="K27" s="45">
        <v>14</v>
      </c>
      <c r="L27" s="18"/>
    </row>
    <row r="28" spans="1:15">
      <c r="A28" s="16"/>
      <c r="B28" s="12" t="s">
        <v>5</v>
      </c>
      <c r="C28" s="36">
        <v>1.0824990922293973</v>
      </c>
      <c r="D28" s="36">
        <v>1.4130718937861499</v>
      </c>
      <c r="E28" s="36">
        <v>0.99852185609963484</v>
      </c>
      <c r="F28" s="36">
        <v>1.0932310358451278</v>
      </c>
      <c r="G28" s="36">
        <v>0.68398390269836185</v>
      </c>
      <c r="H28" s="36">
        <v>0.57585223947143915</v>
      </c>
      <c r="I28" s="36">
        <v>0.52910380799297663</v>
      </c>
      <c r="J28" s="36">
        <v>0.65010925207697723</v>
      </c>
      <c r="K28" s="107">
        <v>15</v>
      </c>
      <c r="L28" s="18"/>
    </row>
    <row r="29" spans="1:15">
      <c r="A29" s="16"/>
      <c r="B29" s="11" t="s">
        <v>9</v>
      </c>
      <c r="C29" s="27">
        <v>0.56417953216786343</v>
      </c>
      <c r="D29" s="27">
        <v>0.72625803299635472</v>
      </c>
      <c r="E29" s="27">
        <v>0.44625444533669845</v>
      </c>
      <c r="F29" s="27">
        <v>0.56412481754704336</v>
      </c>
      <c r="G29" s="27">
        <v>0.89910342796126508</v>
      </c>
      <c r="H29" s="27">
        <v>0.34979112655323663</v>
      </c>
      <c r="I29" s="27">
        <v>0.58533636795391331</v>
      </c>
      <c r="J29" s="36">
        <v>0.61875512036031655</v>
      </c>
      <c r="K29" s="45">
        <v>16</v>
      </c>
      <c r="L29" s="18"/>
    </row>
    <row r="30" spans="1:15">
      <c r="A30" s="16"/>
      <c r="B30" s="11" t="s">
        <v>12</v>
      </c>
      <c r="C30" s="53"/>
      <c r="D30" s="53"/>
      <c r="E30" s="53"/>
      <c r="F30" s="53"/>
      <c r="G30" s="53">
        <v>1.1347144998596537</v>
      </c>
      <c r="H30" s="53">
        <v>9.7549949737983213E-2</v>
      </c>
      <c r="I30" s="53">
        <v>0.26814124489041963</v>
      </c>
      <c r="J30" s="36">
        <v>0.56117207262429969</v>
      </c>
      <c r="K30" s="108">
        <v>17</v>
      </c>
      <c r="L30" s="18"/>
    </row>
    <row r="31" spans="1:15">
      <c r="A31" s="16"/>
      <c r="B31" s="11" t="s">
        <v>27</v>
      </c>
      <c r="C31" s="27">
        <v>0.21309388717827157</v>
      </c>
      <c r="D31" s="27">
        <v>0.33078435102403153</v>
      </c>
      <c r="E31" s="27">
        <v>0.30450490529166147</v>
      </c>
      <c r="F31" s="27">
        <v>0.81857594798247568</v>
      </c>
      <c r="G31" s="27">
        <v>0.35917094478445322</v>
      </c>
      <c r="H31" s="27">
        <v>0.17259718720448294</v>
      </c>
      <c r="I31" s="27">
        <v>0.41820244455187461</v>
      </c>
      <c r="J31" s="36">
        <v>0.51353585496329135</v>
      </c>
      <c r="K31" s="45">
        <v>18</v>
      </c>
      <c r="L31" s="18"/>
    </row>
    <row r="32" spans="1:15">
      <c r="A32" s="16"/>
      <c r="B32" s="11" t="s">
        <v>15</v>
      </c>
      <c r="C32" s="27"/>
      <c r="D32" s="27"/>
      <c r="E32" s="27"/>
      <c r="F32" s="27"/>
      <c r="G32" s="27">
        <v>0.78754177395496616</v>
      </c>
      <c r="H32" s="27">
        <v>0.97950074392461584</v>
      </c>
      <c r="I32" s="27">
        <v>0.61048645724662876</v>
      </c>
      <c r="J32" s="36">
        <v>0.49754458516412509</v>
      </c>
      <c r="K32" s="45">
        <v>19</v>
      </c>
      <c r="L32" s="18"/>
    </row>
    <row r="33" spans="1:14">
      <c r="A33" s="16"/>
      <c r="B33" s="11" t="s">
        <v>21</v>
      </c>
      <c r="C33" s="27">
        <v>0.79596596737742609</v>
      </c>
      <c r="D33" s="27">
        <v>1.3254943223806901</v>
      </c>
      <c r="E33" s="27">
        <v>1.0215022537264635</v>
      </c>
      <c r="F33" s="27">
        <v>0.50286543011546281</v>
      </c>
      <c r="G33" s="27">
        <v>0.44001139597860084</v>
      </c>
      <c r="H33" s="27">
        <v>0.72246100985859618</v>
      </c>
      <c r="I33" s="27">
        <v>0.70372993658993843</v>
      </c>
      <c r="J33" s="36">
        <v>0.44791600205748894</v>
      </c>
      <c r="K33" s="45">
        <v>20</v>
      </c>
      <c r="L33" s="18"/>
    </row>
    <row r="34" spans="1:14">
      <c r="A34" s="16"/>
      <c r="B34" s="11" t="s">
        <v>20</v>
      </c>
      <c r="C34" s="27">
        <v>0.91079246625459331</v>
      </c>
      <c r="D34" s="27">
        <v>0.9172469597368158</v>
      </c>
      <c r="E34" s="27">
        <v>0.87704500229464721</v>
      </c>
      <c r="F34" s="27">
        <v>0.92379311499689287</v>
      </c>
      <c r="G34" s="27">
        <v>0.59410697510989363</v>
      </c>
      <c r="H34" s="27">
        <v>0.30784955736881314</v>
      </c>
      <c r="I34" s="27">
        <v>0.38183959144143631</v>
      </c>
      <c r="J34" s="36">
        <v>0.44200779727095513</v>
      </c>
      <c r="K34" s="45">
        <v>21</v>
      </c>
      <c r="L34" s="18"/>
    </row>
    <row r="35" spans="1:14">
      <c r="A35" s="16"/>
      <c r="B35" s="11" t="s">
        <v>6</v>
      </c>
      <c r="C35" s="27">
        <v>0.32834214378046145</v>
      </c>
      <c r="D35" s="27">
        <v>0.10411099691675231</v>
      </c>
      <c r="E35" s="27">
        <v>0.4592473651334093</v>
      </c>
      <c r="F35" s="27">
        <v>0.77352247681005648</v>
      </c>
      <c r="G35" s="27">
        <v>1.2203524916590667</v>
      </c>
      <c r="H35" s="27">
        <v>0.30892197440279356</v>
      </c>
      <c r="I35" s="27">
        <v>0.32896828192470073</v>
      </c>
      <c r="J35" s="36">
        <v>0.42820832656614682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1.2075956013184377</v>
      </c>
      <c r="H36" s="27">
        <v>0.57547506981421237</v>
      </c>
      <c r="I36" s="27">
        <v>0.5564190803360286</v>
      </c>
      <c r="J36" s="36">
        <v>0.38828037573332425</v>
      </c>
      <c r="K36" s="45">
        <v>23</v>
      </c>
      <c r="L36" s="18"/>
    </row>
    <row r="37" spans="1:14">
      <c r="A37" s="16"/>
      <c r="B37" s="11" t="s">
        <v>18</v>
      </c>
      <c r="C37" s="27"/>
      <c r="D37" s="27"/>
      <c r="E37" s="27"/>
      <c r="F37" s="27"/>
      <c r="G37" s="27">
        <v>0.99699067253396967</v>
      </c>
      <c r="H37" s="27">
        <v>0.52936728006049916</v>
      </c>
      <c r="I37" s="27">
        <v>0.24737140030041141</v>
      </c>
      <c r="J37" s="36">
        <v>0.22848374119871306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46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16</v>
      </c>
      <c r="C13" s="27"/>
      <c r="D13" s="27"/>
      <c r="E13" s="27"/>
      <c r="F13" s="27"/>
      <c r="G13" s="27">
        <v>44.056904476258175</v>
      </c>
      <c r="H13" s="27">
        <v>27.100087586591293</v>
      </c>
      <c r="I13" s="27">
        <v>33.457721012541356</v>
      </c>
      <c r="J13" s="36">
        <v>44.562572448792494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/>
      <c r="G14" s="27">
        <v>43.813348527848703</v>
      </c>
      <c r="H14" s="27">
        <v>38.207612163350966</v>
      </c>
      <c r="I14" s="27">
        <v>40.595215971540071</v>
      </c>
      <c r="J14" s="36">
        <v>44.054057424581913</v>
      </c>
      <c r="K14" s="45">
        <v>2</v>
      </c>
      <c r="L14" s="18"/>
    </row>
    <row r="15" spans="1:15">
      <c r="A15" s="16"/>
      <c r="B15" s="11" t="s">
        <v>21</v>
      </c>
      <c r="C15" s="27">
        <v>41.379299192908874</v>
      </c>
      <c r="D15" s="27">
        <v>37.525170744822049</v>
      </c>
      <c r="E15" s="27">
        <v>37.112841640068105</v>
      </c>
      <c r="F15" s="27">
        <v>29.841530751603973</v>
      </c>
      <c r="G15" s="27">
        <v>27.527043865884295</v>
      </c>
      <c r="H15" s="27">
        <v>31.777793077672101</v>
      </c>
      <c r="I15" s="27">
        <v>33.851005247088132</v>
      </c>
      <c r="J15" s="36">
        <v>39.111711368868121</v>
      </c>
      <c r="K15" s="45">
        <v>3</v>
      </c>
      <c r="L15" s="18"/>
    </row>
    <row r="16" spans="1:15">
      <c r="A16" s="16"/>
      <c r="B16" s="11" t="s">
        <v>22</v>
      </c>
      <c r="C16" s="27">
        <v>42.301498031596701</v>
      </c>
      <c r="D16" s="27">
        <v>39.160939261139667</v>
      </c>
      <c r="E16" s="27">
        <v>36.217860076205945</v>
      </c>
      <c r="F16" s="27">
        <v>39.550774313609693</v>
      </c>
      <c r="G16" s="27">
        <v>47.09857096758877</v>
      </c>
      <c r="H16" s="27">
        <v>33.511860909856708</v>
      </c>
      <c r="I16" s="27">
        <v>29.046641276048234</v>
      </c>
      <c r="J16" s="36">
        <v>39.010545823910107</v>
      </c>
      <c r="K16" s="45">
        <v>4</v>
      </c>
      <c r="L16" s="18"/>
    </row>
    <row r="17" spans="1:15">
      <c r="A17" s="16"/>
      <c r="B17" s="11" t="s">
        <v>26</v>
      </c>
      <c r="C17" s="27">
        <v>35.331725717900582</v>
      </c>
      <c r="D17" s="27">
        <v>34.600486030629078</v>
      </c>
      <c r="E17" s="27">
        <v>35.239833936126722</v>
      </c>
      <c r="F17" s="27">
        <v>38.81182533180354</v>
      </c>
      <c r="G17" s="27">
        <v>41.111421931045321</v>
      </c>
      <c r="H17" s="27">
        <v>34.558916866649952</v>
      </c>
      <c r="I17" s="27">
        <v>39.180174965846973</v>
      </c>
      <c r="J17" s="36">
        <v>38.904603074389684</v>
      </c>
      <c r="K17" s="45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/>
      <c r="G18" s="27">
        <v>46.059476685597524</v>
      </c>
      <c r="H18" s="27">
        <v>36.928624112370677</v>
      </c>
      <c r="I18" s="27">
        <v>32.360185692682577</v>
      </c>
      <c r="J18" s="36">
        <v>37.779740059052401</v>
      </c>
      <c r="K18" s="45">
        <v>6</v>
      </c>
      <c r="L18" s="18"/>
    </row>
    <row r="19" spans="1:15">
      <c r="A19" s="16"/>
      <c r="B19" s="11" t="s">
        <v>11</v>
      </c>
      <c r="C19" s="27">
        <v>35.074310957618025</v>
      </c>
      <c r="D19" s="27">
        <v>41.908256005963715</v>
      </c>
      <c r="E19" s="27">
        <v>29.973948737285021</v>
      </c>
      <c r="F19" s="27">
        <v>38.224531569831512</v>
      </c>
      <c r="G19" s="27">
        <v>41.044827912552442</v>
      </c>
      <c r="H19" s="27">
        <v>36.160742247877984</v>
      </c>
      <c r="I19" s="27">
        <v>33.887486077842027</v>
      </c>
      <c r="J19" s="36">
        <v>37.405405600240776</v>
      </c>
      <c r="K19" s="45">
        <v>7</v>
      </c>
      <c r="L19" s="18"/>
    </row>
    <row r="20" spans="1:15">
      <c r="A20" s="16"/>
      <c r="B20" s="11" t="s">
        <v>9</v>
      </c>
      <c r="C20" s="27">
        <v>39.861327395590379</v>
      </c>
      <c r="D20" s="27">
        <v>41.816913450336365</v>
      </c>
      <c r="E20" s="27">
        <v>36.37352300103246</v>
      </c>
      <c r="F20" s="27">
        <v>39.499643796135366</v>
      </c>
      <c r="G20" s="27">
        <v>40.844195294377549</v>
      </c>
      <c r="H20" s="27">
        <v>35.792238556696198</v>
      </c>
      <c r="I20" s="27">
        <v>29.284705388918709</v>
      </c>
      <c r="J20" s="36">
        <v>35.886817007632033</v>
      </c>
      <c r="K20" s="108">
        <v>8</v>
      </c>
      <c r="L20" s="18"/>
    </row>
    <row r="21" spans="1:15">
      <c r="A21" s="16"/>
      <c r="B21" s="11" t="s">
        <v>12</v>
      </c>
      <c r="C21" s="53"/>
      <c r="D21" s="53"/>
      <c r="E21" s="53"/>
      <c r="F21" s="53"/>
      <c r="G21" s="53">
        <v>46.646321434756899</v>
      </c>
      <c r="H21" s="53">
        <v>35.641123251982229</v>
      </c>
      <c r="I21" s="53">
        <v>34.746636317050211</v>
      </c>
      <c r="J21" s="36">
        <v>34.549493937902717</v>
      </c>
      <c r="K21" s="108">
        <v>9</v>
      </c>
      <c r="L21" s="18"/>
    </row>
    <row r="22" spans="1:15">
      <c r="A22" s="16"/>
      <c r="B22" s="11" t="s">
        <v>8</v>
      </c>
      <c r="C22" s="53">
        <v>39.620028942329284</v>
      </c>
      <c r="D22" s="53">
        <v>41.126335314585894</v>
      </c>
      <c r="E22" s="53">
        <v>36.718004012574156</v>
      </c>
      <c r="F22" s="53">
        <v>38.983034805218686</v>
      </c>
      <c r="G22" s="53">
        <v>42.151756273816801</v>
      </c>
      <c r="H22" s="53">
        <v>34.037426249526717</v>
      </c>
      <c r="I22" s="53">
        <v>27.792965212902658</v>
      </c>
      <c r="J22" s="36">
        <v>33.833094880611576</v>
      </c>
      <c r="K22" s="108">
        <v>10</v>
      </c>
      <c r="L22" s="18"/>
    </row>
    <row r="23" spans="1:15">
      <c r="A23" s="16"/>
      <c r="B23" s="12" t="s">
        <v>28</v>
      </c>
      <c r="C23" s="28">
        <v>33.651293292833202</v>
      </c>
      <c r="D23" s="28">
        <v>31.657891886964112</v>
      </c>
      <c r="E23" s="28">
        <v>32.932200772446507</v>
      </c>
      <c r="F23" s="28">
        <v>35.517965848734939</v>
      </c>
      <c r="G23" s="28">
        <v>35.960446826410355</v>
      </c>
      <c r="H23" s="28">
        <v>28.798441989274124</v>
      </c>
      <c r="I23" s="28">
        <v>29.339679488456401</v>
      </c>
      <c r="J23" s="36">
        <v>33.624413350257335</v>
      </c>
      <c r="K23" s="45" t="s">
        <v>64</v>
      </c>
      <c r="L23" s="18"/>
      <c r="N23" s="23"/>
      <c r="O23" s="34"/>
    </row>
    <row r="24" spans="1:15">
      <c r="A24" s="16"/>
      <c r="B24" s="12" t="s">
        <v>5</v>
      </c>
      <c r="C24" s="36">
        <v>32.979447192832502</v>
      </c>
      <c r="D24" s="36">
        <v>31.795544780207624</v>
      </c>
      <c r="E24" s="36">
        <v>35.454109862647442</v>
      </c>
      <c r="F24" s="36">
        <v>32.792639660407879</v>
      </c>
      <c r="G24" s="36">
        <v>32.179938266758491</v>
      </c>
      <c r="H24" s="36">
        <v>28.543370214682596</v>
      </c>
      <c r="I24" s="36">
        <v>23.33041122537027</v>
      </c>
      <c r="J24" s="36">
        <v>33.395787839131842</v>
      </c>
      <c r="K24" s="107">
        <v>11</v>
      </c>
      <c r="L24" s="18"/>
      <c r="N24" s="23"/>
      <c r="O24" s="34"/>
    </row>
    <row r="25" spans="1:15">
      <c r="A25" s="16"/>
      <c r="B25" s="11" t="s">
        <v>18</v>
      </c>
      <c r="C25" s="27"/>
      <c r="D25" s="27"/>
      <c r="E25" s="27"/>
      <c r="F25" s="27"/>
      <c r="G25" s="27">
        <v>33.341222955903447</v>
      </c>
      <c r="H25" s="27">
        <v>22.436464468226504</v>
      </c>
      <c r="I25" s="27">
        <v>9.9982617144843768</v>
      </c>
      <c r="J25" s="36">
        <v>32.980504698965255</v>
      </c>
      <c r="K25" s="45">
        <v>12</v>
      </c>
      <c r="L25" s="18"/>
    </row>
    <row r="26" spans="1:15">
      <c r="A26" s="16"/>
      <c r="B26" s="11" t="s">
        <v>19</v>
      </c>
      <c r="C26" s="27"/>
      <c r="D26" s="27"/>
      <c r="E26" s="27"/>
      <c r="F26" s="27"/>
      <c r="G26" s="27">
        <v>41.117875757289141</v>
      </c>
      <c r="H26" s="27">
        <v>27.903836768265339</v>
      </c>
      <c r="I26" s="27">
        <v>22.796162906104509</v>
      </c>
      <c r="J26" s="36">
        <v>31.539293550480547</v>
      </c>
      <c r="K26" s="45">
        <v>13</v>
      </c>
      <c r="L26" s="18"/>
    </row>
    <row r="27" spans="1:15">
      <c r="A27" s="16"/>
      <c r="B27" s="11" t="s">
        <v>25</v>
      </c>
      <c r="C27" s="27">
        <v>31.430757661084808</v>
      </c>
      <c r="D27" s="27">
        <v>28.25224239173858</v>
      </c>
      <c r="E27" s="27">
        <v>22.697451175981094</v>
      </c>
      <c r="F27" s="27">
        <v>25.475358242433256</v>
      </c>
      <c r="G27" s="27">
        <v>29.17221701972726</v>
      </c>
      <c r="H27" s="27">
        <v>27.537013427762691</v>
      </c>
      <c r="I27" s="27">
        <v>27.343194099106956</v>
      </c>
      <c r="J27" s="36">
        <v>31.017518270299522</v>
      </c>
      <c r="K27" s="45">
        <v>14</v>
      </c>
      <c r="L27" s="18"/>
    </row>
    <row r="28" spans="1:15">
      <c r="A28" s="16"/>
      <c r="B28" s="11" t="s">
        <v>24</v>
      </c>
      <c r="C28" s="27">
        <v>35.533576991513904</v>
      </c>
      <c r="D28" s="27">
        <v>35.229699733658876</v>
      </c>
      <c r="E28" s="27">
        <v>37.694332174076514</v>
      </c>
      <c r="F28" s="27">
        <v>25.574784402813371</v>
      </c>
      <c r="G28" s="27">
        <v>28.641801199362028</v>
      </c>
      <c r="H28" s="27">
        <v>26.514741698703382</v>
      </c>
      <c r="I28" s="27">
        <v>23.729750993357612</v>
      </c>
      <c r="J28" s="36">
        <v>30.685463562963744</v>
      </c>
      <c r="K28" s="45">
        <v>15</v>
      </c>
      <c r="L28" s="18"/>
    </row>
    <row r="29" spans="1:15">
      <c r="A29" s="16"/>
      <c r="B29" s="11" t="s">
        <v>17</v>
      </c>
      <c r="C29" s="27"/>
      <c r="D29" s="27"/>
      <c r="E29" s="27"/>
      <c r="F29" s="27"/>
      <c r="G29" s="27">
        <v>35.840903926952592</v>
      </c>
      <c r="H29" s="27">
        <v>30.284151209036242</v>
      </c>
      <c r="I29" s="27">
        <v>32.604413575142857</v>
      </c>
      <c r="J29" s="36">
        <v>30.247408043609724</v>
      </c>
      <c r="K29" s="45">
        <v>16</v>
      </c>
      <c r="L29" s="18"/>
    </row>
    <row r="30" spans="1:15">
      <c r="A30" s="16"/>
      <c r="B30" s="11" t="s">
        <v>6</v>
      </c>
      <c r="C30" s="27">
        <v>14.756182821388512</v>
      </c>
      <c r="D30" s="27">
        <v>17.567112024665981</v>
      </c>
      <c r="E30" s="27">
        <v>22.09704953710331</v>
      </c>
      <c r="F30" s="27">
        <v>30.61666809409865</v>
      </c>
      <c r="G30" s="27">
        <v>29.504477025018851</v>
      </c>
      <c r="H30" s="27">
        <v>17.968486538810456</v>
      </c>
      <c r="I30" s="27">
        <v>25.850858547934518</v>
      </c>
      <c r="J30" s="36">
        <v>27.782591526025978</v>
      </c>
      <c r="K30" s="45">
        <v>17</v>
      </c>
      <c r="L30" s="18"/>
    </row>
    <row r="31" spans="1:15">
      <c r="A31" s="16"/>
      <c r="B31" s="11" t="s">
        <v>23</v>
      </c>
      <c r="C31" s="27">
        <v>34.321762076962031</v>
      </c>
      <c r="D31" s="27">
        <v>28.582192223525176</v>
      </c>
      <c r="E31" s="27">
        <v>30.248444080318514</v>
      </c>
      <c r="F31" s="27">
        <v>26.64661295846798</v>
      </c>
      <c r="G31" s="27">
        <v>33.161752639352329</v>
      </c>
      <c r="H31" s="27">
        <v>28.935693439230885</v>
      </c>
      <c r="I31" s="27">
        <v>25.196552506861281</v>
      </c>
      <c r="J31" s="36">
        <v>26.199508164637201</v>
      </c>
      <c r="K31" s="45">
        <v>18</v>
      </c>
      <c r="L31" s="18"/>
    </row>
    <row r="32" spans="1:15">
      <c r="A32" s="16"/>
      <c r="B32" s="11" t="s">
        <v>20</v>
      </c>
      <c r="C32" s="27">
        <v>31.235775184240417</v>
      </c>
      <c r="D32" s="27">
        <v>36.669600124425862</v>
      </c>
      <c r="E32" s="27">
        <v>33.477723782521863</v>
      </c>
      <c r="F32" s="27">
        <v>29.490676480766876</v>
      </c>
      <c r="G32" s="27">
        <v>34.46125217815321</v>
      </c>
      <c r="H32" s="27">
        <v>32.261316979366974</v>
      </c>
      <c r="I32" s="27">
        <v>28.723058505730048</v>
      </c>
      <c r="J32" s="36">
        <v>25.692495126705655</v>
      </c>
      <c r="K32" s="45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/>
      <c r="G33" s="27">
        <v>35.116037769424722</v>
      </c>
      <c r="H33" s="27">
        <v>32.503895082363975</v>
      </c>
      <c r="I33" s="27">
        <v>27.883636665017704</v>
      </c>
      <c r="J33" s="36">
        <v>24.429894381989246</v>
      </c>
      <c r="K33" s="45">
        <v>20</v>
      </c>
      <c r="L33" s="18"/>
    </row>
    <row r="34" spans="1:14">
      <c r="A34" s="16"/>
      <c r="B34" s="11" t="s">
        <v>13</v>
      </c>
      <c r="C34" s="27"/>
      <c r="D34" s="27"/>
      <c r="E34" s="27"/>
      <c r="F34" s="27"/>
      <c r="G34" s="27">
        <v>30.757157332167761</v>
      </c>
      <c r="H34" s="27">
        <v>21.209988457532162</v>
      </c>
      <c r="I34" s="27">
        <v>22.595457565895966</v>
      </c>
      <c r="J34" s="36">
        <v>19.502507051081164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42.979319196103027</v>
      </c>
      <c r="H35" s="27">
        <v>19.584931033856108</v>
      </c>
      <c r="I35" s="27">
        <v>15.052950533134149</v>
      </c>
      <c r="J35" s="36">
        <v>18.840923734273794</v>
      </c>
      <c r="K35" s="45">
        <v>22</v>
      </c>
      <c r="L35" s="18"/>
    </row>
    <row r="36" spans="1:14" ht="14.25" customHeight="1">
      <c r="A36" s="16"/>
      <c r="B36" s="11" t="s">
        <v>27</v>
      </c>
      <c r="C36" s="27">
        <v>25.516119663653512</v>
      </c>
      <c r="D36" s="27">
        <v>19.445564643966776</v>
      </c>
      <c r="E36" s="27">
        <v>33.559629840668165</v>
      </c>
      <c r="F36" s="27">
        <v>31.758720791981265</v>
      </c>
      <c r="G36" s="27">
        <v>26.285100320561934</v>
      </c>
      <c r="H36" s="27">
        <v>11.700215781612334</v>
      </c>
      <c r="I36" s="27">
        <v>16.546173357701058</v>
      </c>
      <c r="J36" s="36">
        <v>17.232949001429162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18.711992549169999</v>
      </c>
      <c r="H37" s="27">
        <v>10.274425524880147</v>
      </c>
      <c r="I37" s="27">
        <v>12.576793786947954</v>
      </c>
      <c r="J37" s="36">
        <v>4.4468855001292322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94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26</v>
      </c>
      <c r="C13" s="27">
        <v>12.151738957435578</v>
      </c>
      <c r="D13" s="27">
        <v>13.610847595360198</v>
      </c>
      <c r="E13" s="27">
        <v>16.544881125388116</v>
      </c>
      <c r="F13" s="27">
        <v>14.431488289519043</v>
      </c>
      <c r="G13" s="27">
        <v>14.575632866898816</v>
      </c>
      <c r="H13" s="27">
        <v>12.727447258139618</v>
      </c>
      <c r="I13" s="27">
        <v>15.168598057157107</v>
      </c>
      <c r="J13" s="36">
        <v>16.872177363807392</v>
      </c>
      <c r="K13" s="45">
        <v>1</v>
      </c>
      <c r="L13" s="18"/>
    </row>
    <row r="14" spans="1:15">
      <c r="A14" s="16"/>
      <c r="B14" s="11" t="s">
        <v>22</v>
      </c>
      <c r="C14" s="27">
        <v>16.261646222278156</v>
      </c>
      <c r="D14" s="27">
        <v>12.107731947411308</v>
      </c>
      <c r="E14" s="27">
        <v>10.076988665122789</v>
      </c>
      <c r="F14" s="27">
        <v>9.4535056690999042</v>
      </c>
      <c r="G14" s="27">
        <v>15.292594555780909</v>
      </c>
      <c r="H14" s="27">
        <v>7.4180513279589384</v>
      </c>
      <c r="I14" s="27">
        <v>7.5616110723394181</v>
      </c>
      <c r="J14" s="36">
        <v>15.731619375507533</v>
      </c>
      <c r="K14" s="45">
        <v>2</v>
      </c>
      <c r="L14" s="18"/>
    </row>
    <row r="15" spans="1:15">
      <c r="A15" s="16"/>
      <c r="B15" s="11" t="s">
        <v>10</v>
      </c>
      <c r="C15" s="27"/>
      <c r="D15" s="27"/>
      <c r="E15" s="27"/>
      <c r="F15" s="27"/>
      <c r="G15" s="27">
        <v>14.968073192002752</v>
      </c>
      <c r="H15" s="27">
        <v>10.670585970536004</v>
      </c>
      <c r="I15" s="27">
        <v>8.8494581762231501</v>
      </c>
      <c r="J15" s="36">
        <v>13.525377462020307</v>
      </c>
      <c r="K15" s="45">
        <v>3</v>
      </c>
      <c r="L15" s="18"/>
    </row>
    <row r="16" spans="1:15">
      <c r="A16" s="16"/>
      <c r="B16" s="11" t="s">
        <v>25</v>
      </c>
      <c r="C16" s="27">
        <v>16.026334830780428</v>
      </c>
      <c r="D16" s="27">
        <v>12.670479234275891</v>
      </c>
      <c r="E16" s="27">
        <v>7.8553188756885328</v>
      </c>
      <c r="F16" s="27">
        <v>7.1632600557866644</v>
      </c>
      <c r="G16" s="27">
        <v>9.5280927416735306</v>
      </c>
      <c r="H16" s="27">
        <v>9.3488639554405797</v>
      </c>
      <c r="I16" s="27">
        <v>10.28924921414392</v>
      </c>
      <c r="J16" s="36">
        <v>12.937490089071755</v>
      </c>
      <c r="K16" s="45">
        <v>4</v>
      </c>
      <c r="L16" s="18"/>
    </row>
    <row r="17" spans="1:15">
      <c r="A17" s="16"/>
      <c r="B17" s="12" t="s">
        <v>5</v>
      </c>
      <c r="C17" s="36">
        <v>13.913383032477459</v>
      </c>
      <c r="D17" s="36">
        <v>15.421555648107319</v>
      </c>
      <c r="E17" s="36">
        <v>17.285015211422241</v>
      </c>
      <c r="F17" s="36">
        <v>14.147226172426103</v>
      </c>
      <c r="G17" s="36">
        <v>8.9191672891584748</v>
      </c>
      <c r="H17" s="36">
        <v>7.6304656593160436</v>
      </c>
      <c r="I17" s="36">
        <v>6.1603974755397193</v>
      </c>
      <c r="J17" s="36">
        <v>12.642314771369156</v>
      </c>
      <c r="K17" s="107">
        <v>5</v>
      </c>
      <c r="L17" s="18"/>
    </row>
    <row r="18" spans="1:15">
      <c r="A18" s="16"/>
      <c r="B18" s="11" t="s">
        <v>11</v>
      </c>
      <c r="C18" s="27">
        <v>10.908161212446355</v>
      </c>
      <c r="D18" s="27">
        <v>10.203095406299164</v>
      </c>
      <c r="E18" s="27">
        <v>6.0254256896300555</v>
      </c>
      <c r="F18" s="27">
        <v>12.15682569674067</v>
      </c>
      <c r="G18" s="27">
        <v>11.675447174989745</v>
      </c>
      <c r="H18" s="27">
        <v>11.440024730819976</v>
      </c>
      <c r="I18" s="27">
        <v>11.744198465129761</v>
      </c>
      <c r="J18" s="36">
        <v>12.040860094905286</v>
      </c>
      <c r="K18" s="45">
        <v>6</v>
      </c>
      <c r="L18" s="18"/>
    </row>
    <row r="19" spans="1:15">
      <c r="A19" s="16"/>
      <c r="B19" s="11" t="s">
        <v>21</v>
      </c>
      <c r="C19" s="27">
        <v>17.631946268092928</v>
      </c>
      <c r="D19" s="27">
        <v>12.916080685585921</v>
      </c>
      <c r="E19" s="27">
        <v>11.887289530923399</v>
      </c>
      <c r="F19" s="27">
        <v>7.9566380672999895</v>
      </c>
      <c r="G19" s="27">
        <v>5.1023623633417845</v>
      </c>
      <c r="H19" s="27">
        <v>5.9173871277617671</v>
      </c>
      <c r="I19" s="27">
        <v>8.2589611017385742</v>
      </c>
      <c r="J19" s="36">
        <v>11.455029696384884</v>
      </c>
      <c r="K19" s="45">
        <v>7</v>
      </c>
      <c r="L19" s="18"/>
      <c r="O19" s="124"/>
    </row>
    <row r="20" spans="1:15">
      <c r="A20" s="16"/>
      <c r="B20" s="12" t="s">
        <v>28</v>
      </c>
      <c r="C20" s="54">
        <v>13.313454071511044</v>
      </c>
      <c r="D20" s="54">
        <v>12.532040874638458</v>
      </c>
      <c r="E20" s="54">
        <v>12.675113963937795</v>
      </c>
      <c r="F20" s="54">
        <v>12.467661410551212</v>
      </c>
      <c r="G20" s="54">
        <v>10.091731719016295</v>
      </c>
      <c r="H20" s="54">
        <v>7.9260139837803081</v>
      </c>
      <c r="I20" s="54">
        <v>8.8521978186153198</v>
      </c>
      <c r="J20" s="36">
        <v>11.268494619181848</v>
      </c>
      <c r="K20" s="108" t="s">
        <v>64</v>
      </c>
      <c r="L20" s="18"/>
      <c r="O20" s="124"/>
    </row>
    <row r="21" spans="1:15">
      <c r="A21" s="16"/>
      <c r="B21" s="11" t="s">
        <v>24</v>
      </c>
      <c r="C21" s="27">
        <v>13.893857938338417</v>
      </c>
      <c r="D21" s="27">
        <v>15.491196112690716</v>
      </c>
      <c r="E21" s="27">
        <v>15.074020114672432</v>
      </c>
      <c r="F21" s="27">
        <v>8.268215749929082</v>
      </c>
      <c r="G21" s="27">
        <v>7.431508844024691</v>
      </c>
      <c r="H21" s="27">
        <v>7.1622801006902614</v>
      </c>
      <c r="I21" s="27">
        <v>6.6188111436126604</v>
      </c>
      <c r="J21" s="36">
        <v>10.904036362909915</v>
      </c>
      <c r="K21" s="45">
        <v>8</v>
      </c>
      <c r="L21" s="18"/>
      <c r="O21" s="124"/>
    </row>
    <row r="22" spans="1:15">
      <c r="A22" s="16"/>
      <c r="B22" s="11" t="s">
        <v>8</v>
      </c>
      <c r="C22" s="27">
        <v>17.401409377155229</v>
      </c>
      <c r="D22" s="27">
        <v>19.311255229559023</v>
      </c>
      <c r="E22" s="27">
        <v>16.040506614310083</v>
      </c>
      <c r="F22" s="27">
        <v>11.842779549821318</v>
      </c>
      <c r="G22" s="27">
        <v>14.081913374270275</v>
      </c>
      <c r="H22" s="27">
        <v>12.384061623174887</v>
      </c>
      <c r="I22" s="27">
        <v>12.166675495774964</v>
      </c>
      <c r="J22" s="36">
        <v>10.720396610225137</v>
      </c>
      <c r="K22" s="45">
        <v>9</v>
      </c>
      <c r="L22" s="18"/>
      <c r="O22" s="124"/>
    </row>
    <row r="23" spans="1:15">
      <c r="A23" s="16"/>
      <c r="B23" s="11" t="s">
        <v>4</v>
      </c>
      <c r="C23" s="27"/>
      <c r="D23" s="27"/>
      <c r="E23" s="27"/>
      <c r="F23" s="27"/>
      <c r="G23" s="27">
        <v>12.496269872340658</v>
      </c>
      <c r="H23" s="27">
        <v>12.725952593444159</v>
      </c>
      <c r="I23" s="27">
        <v>12.024573880927528</v>
      </c>
      <c r="J23" s="36">
        <v>10.218776644767647</v>
      </c>
      <c r="K23" s="45">
        <v>10</v>
      </c>
      <c r="L23" s="18"/>
      <c r="O23" s="124"/>
    </row>
    <row r="24" spans="1:15">
      <c r="A24" s="16"/>
      <c r="B24" s="11" t="s">
        <v>23</v>
      </c>
      <c r="C24" s="27">
        <v>17.389759127135733</v>
      </c>
      <c r="D24" s="27">
        <v>14.376413883528317</v>
      </c>
      <c r="E24" s="27">
        <v>12.968931913242201</v>
      </c>
      <c r="F24" s="27">
        <v>7.7660342799279274</v>
      </c>
      <c r="G24" s="27">
        <v>11.705048957934467</v>
      </c>
      <c r="H24" s="27">
        <v>9.3556694044617927</v>
      </c>
      <c r="I24" s="27">
        <v>9.3009058955434352</v>
      </c>
      <c r="J24" s="36">
        <v>9.5484134480381879</v>
      </c>
      <c r="K24" s="45">
        <v>11</v>
      </c>
      <c r="L24" s="18"/>
      <c r="O24" s="34"/>
    </row>
    <row r="25" spans="1:15">
      <c r="A25" s="16"/>
      <c r="B25" s="11" t="s">
        <v>14</v>
      </c>
      <c r="C25" s="27"/>
      <c r="D25" s="27"/>
      <c r="E25" s="27"/>
      <c r="F25" s="27"/>
      <c r="G25" s="27">
        <v>11.880759579667108</v>
      </c>
      <c r="H25" s="27">
        <v>9.9826177277978552</v>
      </c>
      <c r="I25" s="27">
        <v>10.381766533039531</v>
      </c>
      <c r="J25" s="36">
        <v>9.162409221854098</v>
      </c>
      <c r="K25" s="45">
        <v>12</v>
      </c>
      <c r="L25" s="18"/>
    </row>
    <row r="26" spans="1:15">
      <c r="A26" s="16"/>
      <c r="B26" s="11" t="s">
        <v>16</v>
      </c>
      <c r="C26" s="27"/>
      <c r="D26" s="27"/>
      <c r="E26" s="27"/>
      <c r="F26" s="27"/>
      <c r="G26" s="27">
        <v>12.921870527199451</v>
      </c>
      <c r="H26" s="27">
        <v>6.0094814016304587</v>
      </c>
      <c r="I26" s="27">
        <v>5.1938267805390987</v>
      </c>
      <c r="J26" s="36">
        <v>9.0841851084129193</v>
      </c>
      <c r="K26" s="45">
        <v>13</v>
      </c>
      <c r="L26" s="18"/>
    </row>
    <row r="27" spans="1:15">
      <c r="A27" s="16"/>
      <c r="B27" s="11" t="s">
        <v>12</v>
      </c>
      <c r="C27" s="27"/>
      <c r="D27" s="27"/>
      <c r="E27" s="27"/>
      <c r="F27" s="27"/>
      <c r="G27" s="27">
        <v>15.443165734010977</v>
      </c>
      <c r="H27" s="27">
        <v>8.5739862835253611</v>
      </c>
      <c r="I27" s="27">
        <v>8.3934168345032223</v>
      </c>
      <c r="J27" s="36">
        <v>8.5347077732404397</v>
      </c>
      <c r="K27" s="45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10.567907913613462</v>
      </c>
      <c r="H28" s="27">
        <v>4.7812636065724039</v>
      </c>
      <c r="I28" s="27">
        <v>2.2771540254681115</v>
      </c>
      <c r="J28" s="36">
        <v>8.4373662056014567</v>
      </c>
      <c r="K28" s="45">
        <v>15</v>
      </c>
      <c r="L28" s="18"/>
    </row>
    <row r="29" spans="1:15">
      <c r="A29" s="16"/>
      <c r="B29" s="11" t="s">
        <v>9</v>
      </c>
      <c r="C29" s="27">
        <v>15.672306113197617</v>
      </c>
      <c r="D29" s="27">
        <v>12.99114021571649</v>
      </c>
      <c r="E29" s="27">
        <v>12.105540897097626</v>
      </c>
      <c r="F29" s="27">
        <v>11.500859762422467</v>
      </c>
      <c r="G29" s="27">
        <v>11.274347361832174</v>
      </c>
      <c r="H29" s="27">
        <v>7.4406239148912592</v>
      </c>
      <c r="I29" s="27">
        <v>3.3323259050920351</v>
      </c>
      <c r="J29" s="36">
        <v>6.9815255439831594</v>
      </c>
      <c r="K29" s="45">
        <v>16</v>
      </c>
      <c r="L29" s="18"/>
    </row>
    <row r="30" spans="1:15">
      <c r="A30" s="16"/>
      <c r="B30" s="11" t="s">
        <v>19</v>
      </c>
      <c r="C30" s="27"/>
      <c r="D30" s="27"/>
      <c r="E30" s="27"/>
      <c r="F30" s="27"/>
      <c r="G30" s="27">
        <v>7.14328383470811</v>
      </c>
      <c r="H30" s="27">
        <v>2.6230840313442187</v>
      </c>
      <c r="I30" s="27">
        <v>2.372412794288659</v>
      </c>
      <c r="J30" s="36">
        <v>6.4233546566127924</v>
      </c>
      <c r="K30" s="45">
        <v>17</v>
      </c>
      <c r="L30" s="18"/>
    </row>
    <row r="31" spans="1:15">
      <c r="A31" s="16"/>
      <c r="B31" s="11" t="s">
        <v>20</v>
      </c>
      <c r="C31" s="27">
        <v>6.4511434427389265</v>
      </c>
      <c r="D31" s="27">
        <v>12.564649274609055</v>
      </c>
      <c r="E31" s="27">
        <v>12.893015021322988</v>
      </c>
      <c r="F31" s="27">
        <v>7.0785065995854559</v>
      </c>
      <c r="G31" s="27">
        <v>9.3540476002667567</v>
      </c>
      <c r="H31" s="27">
        <v>5.0662647471545137</v>
      </c>
      <c r="I31" s="27">
        <v>5.1352362162930199</v>
      </c>
      <c r="J31" s="36">
        <v>5.5380116959064329</v>
      </c>
      <c r="K31" s="45">
        <v>18</v>
      </c>
      <c r="L31" s="18"/>
    </row>
    <row r="32" spans="1:15">
      <c r="A32" s="16"/>
      <c r="B32" s="11" t="s">
        <v>27</v>
      </c>
      <c r="C32" s="27">
        <v>6.4591788808334512</v>
      </c>
      <c r="D32" s="27">
        <v>6.7691332191997962</v>
      </c>
      <c r="E32" s="27">
        <v>4.3041534753475963</v>
      </c>
      <c r="F32" s="27">
        <v>5.3265933505685137</v>
      </c>
      <c r="G32" s="27">
        <v>3.5287893303129194</v>
      </c>
      <c r="H32" s="27">
        <v>2.1996422531028856</v>
      </c>
      <c r="I32" s="27">
        <v>2.7680851829202489</v>
      </c>
      <c r="J32" s="36">
        <v>4.3281878604059827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8.3803486773444433</v>
      </c>
      <c r="H33" s="27">
        <v>4.3394520655634601</v>
      </c>
      <c r="I33" s="27">
        <v>3.7708321849218165</v>
      </c>
      <c r="J33" s="36">
        <v>3.598678387071331</v>
      </c>
      <c r="K33" s="45">
        <v>20</v>
      </c>
      <c r="L33" s="18"/>
    </row>
    <row r="34" spans="1:14">
      <c r="A34" s="16"/>
      <c r="B34" s="11" t="s">
        <v>6</v>
      </c>
      <c r="C34" s="27">
        <v>3.0933974458924531</v>
      </c>
      <c r="D34" s="27">
        <v>2.494758478931141</v>
      </c>
      <c r="E34" s="27">
        <v>1.6158492948254344</v>
      </c>
      <c r="F34" s="27">
        <v>5.3787384880523943</v>
      </c>
      <c r="G34" s="27">
        <v>5.7331901996118537</v>
      </c>
      <c r="H34" s="27">
        <v>2.4830601134423804</v>
      </c>
      <c r="I34" s="27">
        <v>2.5356933592910984</v>
      </c>
      <c r="J34" s="36">
        <v>3.3656481947894443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/>
      <c r="G35" s="27">
        <v>4.7910913317306747</v>
      </c>
      <c r="H35" s="27">
        <v>3.2159379897337725</v>
      </c>
      <c r="I35" s="27">
        <v>2.7091036104343087</v>
      </c>
      <c r="J35" s="36">
        <v>2.1615481040426201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13.546072397398129</v>
      </c>
      <c r="H36" s="27">
        <v>3.5727915386991835</v>
      </c>
      <c r="I36" s="27">
        <v>2.8794687407389481</v>
      </c>
      <c r="J36" s="36">
        <v>1.9176642137746276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4.7526434010847538</v>
      </c>
      <c r="H37" s="27">
        <v>2.206976359728881</v>
      </c>
      <c r="I37" s="27">
        <v>2.2706489960460057</v>
      </c>
      <c r="J37" s="36">
        <v>1.1165675885241664</v>
      </c>
      <c r="K37" s="45">
        <v>24</v>
      </c>
      <c r="L37" s="18"/>
      <c r="N37" s="23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95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/>
      <c r="G13" s="27">
        <v>30.479736759574077</v>
      </c>
      <c r="H13" s="27">
        <v>22.016018947248458</v>
      </c>
      <c r="I13" s="27">
        <v>18.306916395823837</v>
      </c>
      <c r="J13" s="36">
        <v>27.870247329439518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/>
      <c r="G14" s="27">
        <v>31.631973102453369</v>
      </c>
      <c r="H14" s="27">
        <v>27.386460232692443</v>
      </c>
      <c r="I14" s="27">
        <v>23.133663072117702</v>
      </c>
      <c r="J14" s="36">
        <v>27.418824173701516</v>
      </c>
      <c r="K14" s="45">
        <v>2</v>
      </c>
      <c r="L14" s="18"/>
    </row>
    <row r="15" spans="1:15">
      <c r="A15" s="16"/>
      <c r="B15" s="11" t="s">
        <v>22</v>
      </c>
      <c r="C15" s="27">
        <v>1.6842531669465561</v>
      </c>
      <c r="D15" s="27">
        <v>1.8329366024756808</v>
      </c>
      <c r="E15" s="27">
        <v>1.630047391287559</v>
      </c>
      <c r="F15" s="27">
        <v>13.416193311537688</v>
      </c>
      <c r="G15" s="27">
        <v>25.849429772752163</v>
      </c>
      <c r="H15" s="27">
        <v>18.377710691195642</v>
      </c>
      <c r="I15" s="27">
        <v>13.655726324226519</v>
      </c>
      <c r="J15" s="36">
        <v>25.867777538313518</v>
      </c>
      <c r="K15" s="45">
        <v>3</v>
      </c>
      <c r="L15" s="18"/>
    </row>
    <row r="16" spans="1:15">
      <c r="A16" s="16"/>
      <c r="B16" s="11" t="s">
        <v>16</v>
      </c>
      <c r="C16" s="27"/>
      <c r="D16" s="27"/>
      <c r="E16" s="27"/>
      <c r="F16" s="27"/>
      <c r="G16" s="27">
        <v>31.245034688829783</v>
      </c>
      <c r="H16" s="27">
        <v>15.204236006051438</v>
      </c>
      <c r="I16" s="27">
        <v>13.416557667153958</v>
      </c>
      <c r="J16" s="36">
        <v>24.964028106246833</v>
      </c>
      <c r="K16" s="45">
        <v>4</v>
      </c>
      <c r="L16" s="18"/>
    </row>
    <row r="17" spans="1:15">
      <c r="A17" s="16"/>
      <c r="B17" s="11" t="s">
        <v>21</v>
      </c>
      <c r="C17" s="27">
        <v>5.0108470252502197</v>
      </c>
      <c r="D17" s="27">
        <v>5.3408038670998321</v>
      </c>
      <c r="E17" s="27">
        <v>4.4476754999344141</v>
      </c>
      <c r="F17" s="27">
        <v>5.8862770331369552</v>
      </c>
      <c r="G17" s="27">
        <v>13.839135402067971</v>
      </c>
      <c r="H17" s="27">
        <v>27.017077960611513</v>
      </c>
      <c r="I17" s="27">
        <v>17.267591899009293</v>
      </c>
      <c r="J17" s="36">
        <v>23.823338270026778</v>
      </c>
      <c r="K17" s="45">
        <v>5</v>
      </c>
      <c r="L17" s="18"/>
    </row>
    <row r="18" spans="1:15">
      <c r="A18" s="16"/>
      <c r="B18" s="11" t="s">
        <v>12</v>
      </c>
      <c r="C18" s="27"/>
      <c r="D18" s="27"/>
      <c r="E18" s="27"/>
      <c r="F18" s="27"/>
      <c r="G18" s="27">
        <v>23.983385390849424</v>
      </c>
      <c r="H18" s="27">
        <v>13.418471439872947</v>
      </c>
      <c r="I18" s="27">
        <v>18.573548164126276</v>
      </c>
      <c r="J18" s="36">
        <v>22.247450983777814</v>
      </c>
      <c r="K18" s="45">
        <v>6</v>
      </c>
      <c r="L18" s="18"/>
    </row>
    <row r="19" spans="1:15">
      <c r="A19" s="16"/>
      <c r="B19" s="11" t="s">
        <v>18</v>
      </c>
      <c r="C19" s="53"/>
      <c r="D19" s="53"/>
      <c r="E19" s="53"/>
      <c r="F19" s="53"/>
      <c r="G19" s="53">
        <v>20.680310883331803</v>
      </c>
      <c r="H19" s="53">
        <v>15.913559593922589</v>
      </c>
      <c r="I19" s="53">
        <v>8.0371190814721079</v>
      </c>
      <c r="J19" s="36">
        <v>21.877212244015553</v>
      </c>
      <c r="K19" s="108">
        <v>7</v>
      </c>
      <c r="L19" s="18"/>
    </row>
    <row r="20" spans="1:15">
      <c r="A20" s="16"/>
      <c r="B20" s="11" t="s">
        <v>14</v>
      </c>
      <c r="C20" s="27"/>
      <c r="D20" s="27"/>
      <c r="E20" s="27"/>
      <c r="F20" s="27"/>
      <c r="G20" s="27">
        <v>35.920053473005993</v>
      </c>
      <c r="H20" s="27">
        <v>28.946782689800632</v>
      </c>
      <c r="I20" s="27">
        <v>23.784745267740995</v>
      </c>
      <c r="J20" s="36">
        <v>20.984041337052446</v>
      </c>
      <c r="K20" s="45">
        <v>8</v>
      </c>
      <c r="L20" s="18"/>
    </row>
    <row r="21" spans="1:15">
      <c r="A21" s="16"/>
      <c r="B21" s="11" t="s">
        <v>26</v>
      </c>
      <c r="C21" s="27">
        <v>2.8327620037807746</v>
      </c>
      <c r="D21" s="27">
        <v>2.0950343732123584</v>
      </c>
      <c r="E21" s="27">
        <v>2.7991217178719947</v>
      </c>
      <c r="F21" s="27">
        <v>14.419244562012867</v>
      </c>
      <c r="G21" s="27">
        <v>20.25936997871127</v>
      </c>
      <c r="H21" s="27">
        <v>18.996267774633761</v>
      </c>
      <c r="I21" s="27">
        <v>22.670720200023194</v>
      </c>
      <c r="J21" s="36">
        <v>20.558604722162979</v>
      </c>
      <c r="K21" s="45">
        <v>9</v>
      </c>
      <c r="L21" s="18"/>
    </row>
    <row r="22" spans="1:15">
      <c r="A22" s="16"/>
      <c r="B22" s="12" t="s">
        <v>5</v>
      </c>
      <c r="C22" s="36">
        <v>3.532661217713593</v>
      </c>
      <c r="D22" s="36">
        <v>4.418672668238032</v>
      </c>
      <c r="E22" s="36">
        <v>3.2996715643939218</v>
      </c>
      <c r="F22" s="36">
        <v>12.797968398020339</v>
      </c>
      <c r="G22" s="36">
        <v>23.656081315001792</v>
      </c>
      <c r="H22" s="36">
        <v>20.47575077214929</v>
      </c>
      <c r="I22" s="36">
        <v>15.422954685808843</v>
      </c>
      <c r="J22" s="36">
        <v>19.900178380165549</v>
      </c>
      <c r="K22" s="107">
        <v>10</v>
      </c>
      <c r="L22" s="18"/>
    </row>
    <row r="23" spans="1:15">
      <c r="A23" s="16"/>
      <c r="B23" s="11" t="s">
        <v>4</v>
      </c>
      <c r="C23" s="27"/>
      <c r="D23" s="27"/>
      <c r="E23" s="27"/>
      <c r="F23" s="27"/>
      <c r="G23" s="27">
        <v>20.228653403382165</v>
      </c>
      <c r="H23" s="27">
        <v>17.519803153378007</v>
      </c>
      <c r="I23" s="27">
        <v>15.833421824859299</v>
      </c>
      <c r="J23" s="36">
        <v>17.588873391456918</v>
      </c>
      <c r="K23" s="45">
        <v>11</v>
      </c>
      <c r="L23" s="18"/>
      <c r="N23" s="23"/>
      <c r="O23" s="34"/>
    </row>
    <row r="24" spans="1:15">
      <c r="A24" s="16"/>
      <c r="B24" s="11" t="s">
        <v>23</v>
      </c>
      <c r="C24" s="27">
        <v>3.1543594345573931</v>
      </c>
      <c r="D24" s="27">
        <v>2.6550078023286949</v>
      </c>
      <c r="E24" s="27">
        <v>3.7600793411237108</v>
      </c>
      <c r="F24" s="27">
        <v>9.2220377347251805</v>
      </c>
      <c r="G24" s="27">
        <v>20.768375180059444</v>
      </c>
      <c r="H24" s="27">
        <v>18.05209942804478</v>
      </c>
      <c r="I24" s="27">
        <v>17.451558319175138</v>
      </c>
      <c r="J24" s="36">
        <v>17.258315676613993</v>
      </c>
      <c r="K24" s="45">
        <v>12</v>
      </c>
      <c r="L24" s="18"/>
      <c r="N24" s="23"/>
      <c r="O24" s="34"/>
    </row>
    <row r="25" spans="1:15">
      <c r="A25" s="16"/>
      <c r="B25" s="12" t="s">
        <v>28</v>
      </c>
      <c r="C25" s="28">
        <v>3.1579669895606934</v>
      </c>
      <c r="D25" s="28">
        <v>3.1368490664179225</v>
      </c>
      <c r="E25" s="28">
        <v>3.2837044544408256</v>
      </c>
      <c r="F25" s="28">
        <v>11.905998504964193</v>
      </c>
      <c r="G25" s="28">
        <v>19.07697370565889</v>
      </c>
      <c r="H25" s="28">
        <v>16.034201026186732</v>
      </c>
      <c r="I25" s="28">
        <v>14.587907892324139</v>
      </c>
      <c r="J25" s="36">
        <v>16.797558376322712</v>
      </c>
      <c r="K25" s="45" t="s">
        <v>64</v>
      </c>
      <c r="L25" s="18"/>
    </row>
    <row r="26" spans="1:15">
      <c r="A26" s="16"/>
      <c r="B26" s="11" t="s">
        <v>8</v>
      </c>
      <c r="C26" s="27">
        <v>3.2922231775169397</v>
      </c>
      <c r="D26" s="27">
        <v>3.3052166966788059</v>
      </c>
      <c r="E26" s="27">
        <v>3.0992843885115922</v>
      </c>
      <c r="F26" s="27">
        <v>8.6644590865269553</v>
      </c>
      <c r="G26" s="27">
        <v>25.797645138573529</v>
      </c>
      <c r="H26" s="27">
        <v>18.235454889659508</v>
      </c>
      <c r="I26" s="27">
        <v>17.688851546551781</v>
      </c>
      <c r="J26" s="36">
        <v>16.099031330540932</v>
      </c>
      <c r="K26" s="45">
        <v>13</v>
      </c>
      <c r="L26" s="18"/>
    </row>
    <row r="27" spans="1:15">
      <c r="A27" s="16"/>
      <c r="B27" s="11" t="s">
        <v>25</v>
      </c>
      <c r="C27" s="27">
        <v>3.604653268697894</v>
      </c>
      <c r="D27" s="27">
        <v>3.6451794734278629</v>
      </c>
      <c r="E27" s="27">
        <v>3.168305422584397</v>
      </c>
      <c r="F27" s="27">
        <v>7.6387837783572294</v>
      </c>
      <c r="G27" s="27">
        <v>14.855470790746972</v>
      </c>
      <c r="H27" s="27">
        <v>10.47521058575693</v>
      </c>
      <c r="I27" s="27">
        <v>14.327589910367195</v>
      </c>
      <c r="J27" s="36">
        <v>15.897239799552521</v>
      </c>
      <c r="K27" s="45">
        <v>14</v>
      </c>
      <c r="L27" s="18"/>
    </row>
    <row r="28" spans="1:15">
      <c r="A28" s="16"/>
      <c r="B28" s="11" t="s">
        <v>20</v>
      </c>
      <c r="C28" s="27">
        <v>2.6759834577773107</v>
      </c>
      <c r="D28" s="27">
        <v>3.9743430728068461</v>
      </c>
      <c r="E28" s="27">
        <v>4.0013931138816181</v>
      </c>
      <c r="F28" s="27">
        <v>12.777556571862361</v>
      </c>
      <c r="G28" s="27">
        <v>19.258459839515822</v>
      </c>
      <c r="H28" s="27">
        <v>18.419347573757427</v>
      </c>
      <c r="I28" s="27">
        <v>22.258406432151617</v>
      </c>
      <c r="J28" s="36">
        <v>14.831059129304744</v>
      </c>
      <c r="K28" s="45">
        <v>15</v>
      </c>
      <c r="L28" s="18"/>
    </row>
    <row r="29" spans="1:15">
      <c r="A29" s="16"/>
      <c r="B29" s="11" t="s">
        <v>13</v>
      </c>
      <c r="C29" s="27"/>
      <c r="D29" s="27"/>
      <c r="E29" s="27"/>
      <c r="F29" s="27"/>
      <c r="G29" s="27">
        <v>20.599805296723822</v>
      </c>
      <c r="H29" s="27">
        <v>16.05341441213179</v>
      </c>
      <c r="I29" s="27">
        <v>18.09647134995144</v>
      </c>
      <c r="J29" s="36">
        <v>14.653713569413975</v>
      </c>
      <c r="K29" s="45">
        <v>16</v>
      </c>
      <c r="L29" s="18"/>
    </row>
    <row r="30" spans="1:15">
      <c r="A30" s="16"/>
      <c r="B30" s="11" t="s">
        <v>11</v>
      </c>
      <c r="C30" s="27">
        <v>2.0790722237124464</v>
      </c>
      <c r="D30" s="27">
        <v>3.7095466976409557</v>
      </c>
      <c r="E30" s="27">
        <v>4.1699159332607785</v>
      </c>
      <c r="F30" s="27">
        <v>20.851519445756573</v>
      </c>
      <c r="G30" s="27">
        <v>17.597821172066418</v>
      </c>
      <c r="H30" s="27">
        <v>15.134089940173236</v>
      </c>
      <c r="I30" s="27">
        <v>11.977823718780035</v>
      </c>
      <c r="J30" s="36">
        <v>14.204433839338657</v>
      </c>
      <c r="K30" s="45">
        <v>17</v>
      </c>
      <c r="L30" s="18"/>
    </row>
    <row r="31" spans="1:15">
      <c r="A31" s="16"/>
      <c r="B31" s="11" t="s">
        <v>27</v>
      </c>
      <c r="C31" s="27">
        <v>7.8804578065777493</v>
      </c>
      <c r="D31" s="27">
        <v>4.0024855747891701</v>
      </c>
      <c r="E31" s="27">
        <v>6.8263235247813974</v>
      </c>
      <c r="F31" s="27">
        <v>9.4712642366203834</v>
      </c>
      <c r="G31" s="27">
        <v>13.39360189496206</v>
      </c>
      <c r="H31" s="27">
        <v>6.059917687300735</v>
      </c>
      <c r="I31" s="27">
        <v>9.1990938435230607</v>
      </c>
      <c r="J31" s="36">
        <v>8.763053507514476</v>
      </c>
      <c r="K31" s="45">
        <v>18</v>
      </c>
      <c r="L31" s="18"/>
    </row>
    <row r="32" spans="1:15">
      <c r="A32" s="16"/>
      <c r="B32" s="11" t="s">
        <v>6</v>
      </c>
      <c r="C32" s="27">
        <v>1.3954541110669609</v>
      </c>
      <c r="D32" s="27">
        <v>2.5635149023638228</v>
      </c>
      <c r="E32" s="27">
        <v>2.487708379344959</v>
      </c>
      <c r="F32" s="27">
        <v>11.939827624479349</v>
      </c>
      <c r="G32" s="27">
        <v>17.033059149747075</v>
      </c>
      <c r="H32" s="27">
        <v>6.3227360683504115</v>
      </c>
      <c r="I32" s="27">
        <v>5.333341352060498</v>
      </c>
      <c r="J32" s="36">
        <v>8.5410825244999629</v>
      </c>
      <c r="K32" s="45">
        <v>19</v>
      </c>
      <c r="L32" s="18"/>
    </row>
    <row r="33" spans="1:14">
      <c r="A33" s="16"/>
      <c r="B33" s="11" t="s">
        <v>9</v>
      </c>
      <c r="C33" s="27">
        <v>3.008096281629403</v>
      </c>
      <c r="D33" s="27">
        <v>2.252527340373558</v>
      </c>
      <c r="E33" s="27">
        <v>2.4861764368475394</v>
      </c>
      <c r="F33" s="27">
        <v>10.899838257919447</v>
      </c>
      <c r="G33" s="27">
        <v>11.908115173607275</v>
      </c>
      <c r="H33" s="27">
        <v>16.517511924213341</v>
      </c>
      <c r="I33" s="27">
        <v>4.9912929416287861</v>
      </c>
      <c r="J33" s="36">
        <v>8.4654010638589785</v>
      </c>
      <c r="K33" s="45">
        <v>20</v>
      </c>
      <c r="L33" s="18"/>
    </row>
    <row r="34" spans="1:14">
      <c r="A34" s="16"/>
      <c r="B34" s="11" t="s">
        <v>24</v>
      </c>
      <c r="C34" s="27">
        <v>2.5420298491163131</v>
      </c>
      <c r="D34" s="27">
        <v>2.5331787171735463</v>
      </c>
      <c r="E34" s="27">
        <v>3.0372920387254441</v>
      </c>
      <c r="F34" s="27">
        <v>4.8110236411376643</v>
      </c>
      <c r="G34" s="27">
        <v>11.767949844410103</v>
      </c>
      <c r="H34" s="27">
        <v>9.4080960933236195</v>
      </c>
      <c r="I34" s="27">
        <v>5.0189346232958574</v>
      </c>
      <c r="J34" s="36">
        <v>8.1564202342812742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/>
      <c r="G35" s="27">
        <v>21.635594819518843</v>
      </c>
      <c r="H35" s="27">
        <v>12.041943748637669</v>
      </c>
      <c r="I35" s="27">
        <v>15.637138709736693</v>
      </c>
      <c r="J35" s="36">
        <v>5.9731996529451461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20.203599451623251</v>
      </c>
      <c r="H36" s="27">
        <v>10.981275858517938</v>
      </c>
      <c r="I36" s="27">
        <v>7.8128496519356716</v>
      </c>
      <c r="J36" s="36">
        <v>4.6068025365390488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8.8382731605763425</v>
      </c>
      <c r="H37" s="27">
        <v>4.9608750757701001</v>
      </c>
      <c r="I37" s="27">
        <v>5.5214249835786866</v>
      </c>
      <c r="J37" s="36">
        <v>3.0124063065391575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96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16</v>
      </c>
      <c r="C13" s="27"/>
      <c r="D13" s="27"/>
      <c r="E13" s="27"/>
      <c r="F13" s="27"/>
      <c r="G13" s="27">
        <v>39.446522593573</v>
      </c>
      <c r="H13" s="27">
        <v>25.779857533978085</v>
      </c>
      <c r="I13" s="27">
        <v>32.480251852991721</v>
      </c>
      <c r="J13" s="36">
        <v>43.141410719779728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/>
      <c r="G14" s="27">
        <v>40.310757059422976</v>
      </c>
      <c r="H14" s="27">
        <v>33.92616773892675</v>
      </c>
      <c r="I14" s="27">
        <v>37.405421190962912</v>
      </c>
      <c r="J14" s="36">
        <v>41.234790633482845</v>
      </c>
      <c r="K14" s="45">
        <v>2</v>
      </c>
      <c r="L14" s="18"/>
    </row>
    <row r="15" spans="1:15">
      <c r="A15" s="16"/>
      <c r="B15" s="11" t="s">
        <v>21</v>
      </c>
      <c r="C15" s="27">
        <v>34.794889673399112</v>
      </c>
      <c r="D15" s="27">
        <v>31.123971419817657</v>
      </c>
      <c r="E15" s="27">
        <v>31.210408059250135</v>
      </c>
      <c r="F15" s="27">
        <v>25.528481615818837</v>
      </c>
      <c r="G15" s="27">
        <v>24.927120414629446</v>
      </c>
      <c r="H15" s="27">
        <v>29.317504499808205</v>
      </c>
      <c r="I15" s="27">
        <v>31.031107693950045</v>
      </c>
      <c r="J15" s="36">
        <v>34.515279000344989</v>
      </c>
      <c r="K15" s="45">
        <v>3</v>
      </c>
      <c r="L15" s="18"/>
    </row>
    <row r="16" spans="1:15">
      <c r="A16" s="16"/>
      <c r="B16" s="11" t="s">
        <v>9</v>
      </c>
      <c r="C16" s="27">
        <v>33.822116683225637</v>
      </c>
      <c r="D16" s="27">
        <v>36.241732120711042</v>
      </c>
      <c r="E16" s="27">
        <v>32.00321211425949</v>
      </c>
      <c r="F16" s="27">
        <v>36.075213548277816</v>
      </c>
      <c r="G16" s="27">
        <v>37.621966935454175</v>
      </c>
      <c r="H16" s="27">
        <v>33.209919411703304</v>
      </c>
      <c r="I16" s="27">
        <v>28.052970165732233</v>
      </c>
      <c r="J16" s="36">
        <v>34.083862192239394</v>
      </c>
      <c r="K16" s="45">
        <v>4</v>
      </c>
      <c r="L16" s="18"/>
    </row>
    <row r="17" spans="1:15">
      <c r="A17" s="16"/>
      <c r="B17" s="11" t="s">
        <v>10</v>
      </c>
      <c r="C17" s="27"/>
      <c r="D17" s="27"/>
      <c r="E17" s="27"/>
      <c r="F17" s="27"/>
      <c r="G17" s="27">
        <v>41.377189926513395</v>
      </c>
      <c r="H17" s="27">
        <v>32.642480322369231</v>
      </c>
      <c r="I17" s="27">
        <v>29.012390518138936</v>
      </c>
      <c r="J17" s="36">
        <v>32.545684950552634</v>
      </c>
      <c r="K17" s="45">
        <v>5</v>
      </c>
      <c r="L17" s="18"/>
    </row>
    <row r="18" spans="1:15">
      <c r="A18" s="16"/>
      <c r="B18" s="11" t="s">
        <v>22</v>
      </c>
      <c r="C18" s="27">
        <v>34.967573456248743</v>
      </c>
      <c r="D18" s="27">
        <v>33.324691340723405</v>
      </c>
      <c r="E18" s="27">
        <v>31.471947718257177</v>
      </c>
      <c r="F18" s="27">
        <v>36.776801641370319</v>
      </c>
      <c r="G18" s="27">
        <v>41.683132146009967</v>
      </c>
      <c r="H18" s="27">
        <v>30.187425139922912</v>
      </c>
      <c r="I18" s="27">
        <v>25.442004935672102</v>
      </c>
      <c r="J18" s="36">
        <v>31.965659007144826</v>
      </c>
      <c r="K18" s="45">
        <v>6</v>
      </c>
      <c r="L18" s="18"/>
    </row>
    <row r="19" spans="1:15">
      <c r="A19" s="16"/>
      <c r="B19" s="11" t="s">
        <v>11</v>
      </c>
      <c r="C19" s="27">
        <v>31.211440450643778</v>
      </c>
      <c r="D19" s="27">
        <v>38.373806500266546</v>
      </c>
      <c r="E19" s="27">
        <v>27.414669260366942</v>
      </c>
      <c r="F19" s="27">
        <v>32.278171416574814</v>
      </c>
      <c r="G19" s="27">
        <v>36.157397183927991</v>
      </c>
      <c r="H19" s="27">
        <v>31.195383580271113</v>
      </c>
      <c r="I19" s="27">
        <v>28.772714096089587</v>
      </c>
      <c r="J19" s="36">
        <v>31.861754756528114</v>
      </c>
      <c r="K19" s="45">
        <v>7</v>
      </c>
      <c r="L19" s="18"/>
    </row>
    <row r="20" spans="1:15">
      <c r="A20" s="16"/>
      <c r="B20" s="11" t="s">
        <v>12</v>
      </c>
      <c r="C20" s="27"/>
      <c r="D20" s="27"/>
      <c r="E20" s="27"/>
      <c r="F20" s="27"/>
      <c r="G20" s="27">
        <v>41.429322217112684</v>
      </c>
      <c r="H20" s="27">
        <v>32.632540046038812</v>
      </c>
      <c r="I20" s="27">
        <v>32.510338334664105</v>
      </c>
      <c r="J20" s="36">
        <v>31.688091928618917</v>
      </c>
      <c r="K20" s="45">
        <v>8</v>
      </c>
      <c r="L20" s="18"/>
    </row>
    <row r="21" spans="1:15">
      <c r="A21" s="16"/>
      <c r="B21" s="11" t="s">
        <v>26</v>
      </c>
      <c r="C21" s="53">
        <v>29.379483586922952</v>
      </c>
      <c r="D21" s="53">
        <v>27.895556282905233</v>
      </c>
      <c r="E21" s="53">
        <v>25.505981255416661</v>
      </c>
      <c r="F21" s="53">
        <v>31.678740993317788</v>
      </c>
      <c r="G21" s="53">
        <v>35.292346609631693</v>
      </c>
      <c r="H21" s="53">
        <v>29.502947813317093</v>
      </c>
      <c r="I21" s="53">
        <v>32.915810685799251</v>
      </c>
      <c r="J21" s="36">
        <v>31.408165360273561</v>
      </c>
      <c r="K21" s="45">
        <v>9</v>
      </c>
      <c r="L21" s="18"/>
    </row>
    <row r="22" spans="1:15">
      <c r="A22" s="16"/>
      <c r="B22" s="11" t="s">
        <v>18</v>
      </c>
      <c r="C22" s="27"/>
      <c r="D22" s="27"/>
      <c r="E22" s="27"/>
      <c r="F22" s="27"/>
      <c r="G22" s="27">
        <v>29.611202619998743</v>
      </c>
      <c r="H22" s="27">
        <v>20.335953434012417</v>
      </c>
      <c r="I22" s="27">
        <v>9.1402618125415085</v>
      </c>
      <c r="J22" s="36">
        <v>30.732122948839148</v>
      </c>
      <c r="K22" s="45">
        <v>10</v>
      </c>
      <c r="L22" s="18"/>
    </row>
    <row r="23" spans="1:15">
      <c r="A23" s="16"/>
      <c r="B23" s="161" t="s">
        <v>8</v>
      </c>
      <c r="C23" s="49">
        <v>33.666785820119038</v>
      </c>
      <c r="D23" s="49">
        <v>34.755547732842309</v>
      </c>
      <c r="E23" s="49">
        <v>30.634501700516054</v>
      </c>
      <c r="F23" s="49">
        <v>34.319533027841743</v>
      </c>
      <c r="G23" s="49">
        <v>36.836666864111727</v>
      </c>
      <c r="H23" s="49">
        <v>29.258345431796005</v>
      </c>
      <c r="I23" s="49">
        <v>23.928402912866556</v>
      </c>
      <c r="J23" s="36">
        <v>29.508871577740418</v>
      </c>
      <c r="K23" s="130">
        <v>11</v>
      </c>
      <c r="L23" s="18"/>
      <c r="N23" s="23"/>
      <c r="O23" s="34"/>
    </row>
    <row r="24" spans="1:15">
      <c r="A24" s="16"/>
      <c r="B24" s="11" t="s">
        <v>17</v>
      </c>
      <c r="C24" s="53"/>
      <c r="D24" s="53"/>
      <c r="E24" s="53"/>
      <c r="F24" s="53"/>
      <c r="G24" s="53">
        <v>32.876722879688209</v>
      </c>
      <c r="H24" s="53">
        <v>28.854461838621265</v>
      </c>
      <c r="I24" s="53">
        <v>31.190121823493737</v>
      </c>
      <c r="J24" s="36">
        <v>29.135956109830591</v>
      </c>
      <c r="K24" s="108">
        <v>12</v>
      </c>
      <c r="L24" s="18"/>
      <c r="N24" s="23"/>
      <c r="O24" s="34"/>
    </row>
    <row r="25" spans="1:15">
      <c r="A25" s="16"/>
      <c r="B25" s="12" t="s">
        <v>28</v>
      </c>
      <c r="C25" s="28">
        <v>27.694717696324112</v>
      </c>
      <c r="D25" s="28">
        <v>26.21805581765053</v>
      </c>
      <c r="E25" s="28">
        <v>26.952908199680653</v>
      </c>
      <c r="F25" s="28">
        <v>30.568413833948977</v>
      </c>
      <c r="G25" s="28">
        <v>32.054893895342445</v>
      </c>
      <c r="H25" s="28">
        <v>25.600324846617973</v>
      </c>
      <c r="I25" s="28">
        <v>25.902401193356557</v>
      </c>
      <c r="J25" s="36">
        <v>29.072109611436623</v>
      </c>
      <c r="K25" s="45"/>
      <c r="L25" s="18"/>
    </row>
    <row r="26" spans="1:15">
      <c r="A26" s="16"/>
      <c r="B26" s="11" t="s">
        <v>19</v>
      </c>
      <c r="C26" s="27"/>
      <c r="D26" s="27"/>
      <c r="E26" s="27"/>
      <c r="F26" s="27"/>
      <c r="G26" s="27">
        <v>39.127393830178057</v>
      </c>
      <c r="H26" s="27">
        <v>27.098677805111894</v>
      </c>
      <c r="I26" s="27">
        <v>21.743177103522303</v>
      </c>
      <c r="J26" s="36">
        <v>28.921577716657914</v>
      </c>
      <c r="K26" s="45">
        <v>13</v>
      </c>
      <c r="L26" s="18"/>
    </row>
    <row r="27" spans="1:15">
      <c r="A27" s="16"/>
      <c r="B27" s="12" t="s">
        <v>5</v>
      </c>
      <c r="C27" s="50">
        <v>25.300162618499606</v>
      </c>
      <c r="D27" s="50">
        <v>21.763214557751347</v>
      </c>
      <c r="E27" s="50">
        <v>26.030422090946782</v>
      </c>
      <c r="F27" s="50">
        <v>25.566893607148376</v>
      </c>
      <c r="G27" s="50">
        <v>27.967089437678666</v>
      </c>
      <c r="H27" s="50">
        <v>25.080919320150219</v>
      </c>
      <c r="I27" s="50">
        <v>20.160961240109916</v>
      </c>
      <c r="J27" s="36">
        <v>27.271979597479838</v>
      </c>
      <c r="K27" s="107">
        <v>14</v>
      </c>
      <c r="L27" s="18"/>
    </row>
    <row r="28" spans="1:15">
      <c r="A28" s="16"/>
      <c r="B28" s="11" t="s">
        <v>6</v>
      </c>
      <c r="C28" s="27">
        <v>14.315073660703057</v>
      </c>
      <c r="D28" s="27">
        <v>17.11993833504625</v>
      </c>
      <c r="E28" s="27">
        <v>22.010318610561082</v>
      </c>
      <c r="F28" s="27">
        <v>28.98397722168135</v>
      </c>
      <c r="G28" s="27">
        <v>28.016319350877449</v>
      </c>
      <c r="H28" s="27">
        <v>16.975699467936046</v>
      </c>
      <c r="I28" s="27">
        <v>25.227373872581282</v>
      </c>
      <c r="J28" s="36">
        <v>26.923619143566857</v>
      </c>
      <c r="K28" s="45">
        <v>15</v>
      </c>
      <c r="L28" s="18"/>
    </row>
    <row r="29" spans="1:15">
      <c r="A29" s="16"/>
      <c r="B29" s="11" t="s">
        <v>24</v>
      </c>
      <c r="C29" s="27">
        <v>29.882471923716551</v>
      </c>
      <c r="D29" s="27">
        <v>27.80980293634795</v>
      </c>
      <c r="E29" s="27">
        <v>31.548430303599961</v>
      </c>
      <c r="F29" s="27">
        <v>21.510380425690798</v>
      </c>
      <c r="G29" s="27">
        <v>25.749105559473012</v>
      </c>
      <c r="H29" s="27">
        <v>23.450516794933755</v>
      </c>
      <c r="I29" s="27">
        <v>21.142787318036287</v>
      </c>
      <c r="J29" s="36">
        <v>26.611038620345944</v>
      </c>
      <c r="K29" s="45">
        <v>16</v>
      </c>
      <c r="L29" s="18"/>
    </row>
    <row r="30" spans="1:15">
      <c r="A30" s="16"/>
      <c r="B30" s="11" t="s">
        <v>25</v>
      </c>
      <c r="C30" s="27">
        <v>22.56319160624702</v>
      </c>
      <c r="D30" s="27">
        <v>21.907130231107267</v>
      </c>
      <c r="E30" s="27">
        <v>19.160161782065696</v>
      </c>
      <c r="F30" s="27">
        <v>22.908805440810404</v>
      </c>
      <c r="G30" s="27">
        <v>24.661552926293748</v>
      </c>
      <c r="H30" s="27">
        <v>22.958224135321579</v>
      </c>
      <c r="I30" s="27">
        <v>22.851863029262955</v>
      </c>
      <c r="J30" s="36">
        <v>24.875200852238184</v>
      </c>
      <c r="K30" s="45">
        <v>17</v>
      </c>
      <c r="L30" s="18"/>
    </row>
    <row r="31" spans="1:15">
      <c r="A31" s="16"/>
      <c r="B31" s="11" t="s">
        <v>20</v>
      </c>
      <c r="C31" s="27">
        <v>26.86918626979346</v>
      </c>
      <c r="D31" s="27">
        <v>30.233121297493966</v>
      </c>
      <c r="E31" s="27">
        <v>26.182015407694415</v>
      </c>
      <c r="F31" s="27">
        <v>26.68227098675618</v>
      </c>
      <c r="G31" s="27">
        <v>29.953461022710165</v>
      </c>
      <c r="H31" s="27">
        <v>29.506262668260486</v>
      </c>
      <c r="I31" s="27">
        <v>26.62882023325206</v>
      </c>
      <c r="J31" s="36">
        <v>23.118745938921375</v>
      </c>
      <c r="K31" s="45">
        <v>18</v>
      </c>
      <c r="L31" s="18"/>
    </row>
    <row r="32" spans="1:15">
      <c r="A32" s="16"/>
      <c r="B32" s="11" t="s">
        <v>23</v>
      </c>
      <c r="C32" s="27">
        <v>27.429119761170689</v>
      </c>
      <c r="D32" s="27">
        <v>22.366921819743123</v>
      </c>
      <c r="E32" s="27">
        <v>24.914837652537621</v>
      </c>
      <c r="F32" s="27">
        <v>23.370698256220869</v>
      </c>
      <c r="G32" s="27">
        <v>28.661816457888882</v>
      </c>
      <c r="H32" s="27">
        <v>24.412819748267413</v>
      </c>
      <c r="I32" s="27">
        <v>21.024067794278487</v>
      </c>
      <c r="J32" s="36">
        <v>22.00852628085671</v>
      </c>
      <c r="K32" s="45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/>
      <c r="G33" s="27">
        <v>30.104936361968846</v>
      </c>
      <c r="H33" s="27">
        <v>27.747356638279214</v>
      </c>
      <c r="I33" s="27">
        <v>22.789114765307524</v>
      </c>
      <c r="J33" s="36">
        <v>20.645290067569896</v>
      </c>
      <c r="K33" s="45">
        <v>20</v>
      </c>
      <c r="L33" s="18"/>
    </row>
    <row r="34" spans="1:14">
      <c r="A34" s="16"/>
      <c r="B34" s="11" t="s">
        <v>13</v>
      </c>
      <c r="C34" s="27"/>
      <c r="D34" s="27"/>
      <c r="E34" s="27"/>
      <c r="F34" s="27"/>
      <c r="G34" s="27">
        <v>28.761448751316244</v>
      </c>
      <c r="H34" s="27">
        <v>20.260315494120849</v>
      </c>
      <c r="I34" s="27">
        <v>21.561227445434568</v>
      </c>
      <c r="J34" s="36">
        <v>18.239580068943901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37.609310737100024</v>
      </c>
      <c r="H35" s="27">
        <v>18.277088217299386</v>
      </c>
      <c r="I35" s="27">
        <v>13.868745577375515</v>
      </c>
      <c r="J35" s="36">
        <v>18.036669040433154</v>
      </c>
      <c r="K35" s="45">
        <v>22</v>
      </c>
      <c r="L35" s="18"/>
    </row>
    <row r="36" spans="1:14" ht="14.25" customHeight="1">
      <c r="A36" s="16"/>
      <c r="B36" s="11" t="s">
        <v>27</v>
      </c>
      <c r="C36" s="27">
        <v>24.972732700141002</v>
      </c>
      <c r="D36" s="27">
        <v>18.334309809143363</v>
      </c>
      <c r="E36" s="27">
        <v>32.644134522507258</v>
      </c>
      <c r="F36" s="27">
        <v>29.951832807336942</v>
      </c>
      <c r="G36" s="27">
        <v>25.06125513292632</v>
      </c>
      <c r="H36" s="27">
        <v>10.942193291051316</v>
      </c>
      <c r="I36" s="27">
        <v>15.446511060671597</v>
      </c>
      <c r="J36" s="36">
        <v>15.754414817505557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16.402783104147261</v>
      </c>
      <c r="H37" s="27">
        <v>8.8334159916239621</v>
      </c>
      <c r="I37" s="27">
        <v>11.108535218886443</v>
      </c>
      <c r="J37" s="36">
        <v>3.7593693460842599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47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18.782691791845497</v>
      </c>
      <c r="D13" s="27">
        <v>14.823017479380567</v>
      </c>
      <c r="E13" s="27">
        <v>17.26795951770886</v>
      </c>
      <c r="F13" s="27">
        <v>11.933448800713798</v>
      </c>
      <c r="G13" s="27">
        <v>12.720064775965593</v>
      </c>
      <c r="H13" s="27">
        <v>15.071454693501494</v>
      </c>
      <c r="I13" s="27">
        <v>17.264238744030635</v>
      </c>
      <c r="J13" s="36">
        <v>19.327264633634243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/>
      <c r="G14" s="27">
        <v>13.753410547769585</v>
      </c>
      <c r="H14" s="27">
        <v>15.951944376728951</v>
      </c>
      <c r="I14" s="27">
        <v>17.098521252024319</v>
      </c>
      <c r="J14" s="36">
        <v>18.755897721556874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/>
      <c r="G15" s="27">
        <v>17.224966107869545</v>
      </c>
      <c r="H15" s="27">
        <v>18.902682028801024</v>
      </c>
      <c r="I15" s="27">
        <v>16.138229791088175</v>
      </c>
      <c r="J15" s="36">
        <v>18.00153674813734</v>
      </c>
      <c r="K15" s="45">
        <v>3</v>
      </c>
      <c r="L15" s="18"/>
    </row>
    <row r="16" spans="1:15">
      <c r="A16" s="16"/>
      <c r="B16" s="11" t="s">
        <v>9</v>
      </c>
      <c r="C16" s="27">
        <v>22.138761858457173</v>
      </c>
      <c r="D16" s="27">
        <v>17.79661016949153</v>
      </c>
      <c r="E16" s="27">
        <v>16.939543420901686</v>
      </c>
      <c r="F16" s="27">
        <v>14.858690330051308</v>
      </c>
      <c r="G16" s="27">
        <v>15.31076254648551</v>
      </c>
      <c r="H16" s="27">
        <v>13.725999791233065</v>
      </c>
      <c r="I16" s="27">
        <v>11.234469671269999</v>
      </c>
      <c r="J16" s="36">
        <v>17.916459238991962</v>
      </c>
      <c r="K16" s="45">
        <v>4</v>
      </c>
      <c r="L16" s="18"/>
    </row>
    <row r="17" spans="1:15">
      <c r="A17" s="16"/>
      <c r="B17" s="11" t="s">
        <v>26</v>
      </c>
      <c r="C17" s="27">
        <v>18.385269281519339</v>
      </c>
      <c r="D17" s="27">
        <v>17.3876536814949</v>
      </c>
      <c r="E17" s="27">
        <v>15.157411598131871</v>
      </c>
      <c r="F17" s="27">
        <v>15.858907736483349</v>
      </c>
      <c r="G17" s="27">
        <v>13.207313875615709</v>
      </c>
      <c r="H17" s="27">
        <v>9.8696085103334656</v>
      </c>
      <c r="I17" s="27">
        <v>16.749437952027321</v>
      </c>
      <c r="J17" s="36">
        <v>16.77635865503829</v>
      </c>
      <c r="K17" s="45">
        <v>5</v>
      </c>
      <c r="L17" s="18"/>
    </row>
    <row r="18" spans="1:15">
      <c r="A18" s="16"/>
      <c r="B18" s="11" t="s">
        <v>8</v>
      </c>
      <c r="C18" s="27">
        <v>27.226120917277829</v>
      </c>
      <c r="D18" s="27">
        <v>23.697315154551241</v>
      </c>
      <c r="E18" s="27">
        <v>22.736087418326946</v>
      </c>
      <c r="F18" s="27">
        <v>22.478781675372144</v>
      </c>
      <c r="G18" s="27">
        <v>18.73200781882441</v>
      </c>
      <c r="H18" s="27">
        <v>17.344682067445479</v>
      </c>
      <c r="I18" s="27">
        <v>15.230950993521079</v>
      </c>
      <c r="J18" s="36">
        <v>15.425091961091585</v>
      </c>
      <c r="K18" s="45">
        <v>6</v>
      </c>
      <c r="L18" s="18"/>
    </row>
    <row r="19" spans="1:15">
      <c r="A19" s="16"/>
      <c r="B19" s="11" t="s">
        <v>10</v>
      </c>
      <c r="C19" s="27"/>
      <c r="D19" s="27"/>
      <c r="E19" s="27"/>
      <c r="F19" s="27"/>
      <c r="G19" s="27">
        <v>14.235077636738158</v>
      </c>
      <c r="H19" s="27">
        <v>13.759957778801581</v>
      </c>
      <c r="I19" s="27">
        <v>15.133205223872384</v>
      </c>
      <c r="J19" s="36">
        <v>15.250038738545598</v>
      </c>
      <c r="K19" s="45">
        <v>7</v>
      </c>
      <c r="L19" s="18"/>
    </row>
    <row r="20" spans="1:15">
      <c r="A20" s="16"/>
      <c r="B20" s="12" t="s">
        <v>5</v>
      </c>
      <c r="C20" s="36">
        <v>12.34567062109698</v>
      </c>
      <c r="D20" s="36">
        <v>11.171809766336589</v>
      </c>
      <c r="E20" s="36">
        <v>12.098108139700377</v>
      </c>
      <c r="F20" s="36">
        <v>10.127914620592316</v>
      </c>
      <c r="G20" s="36">
        <v>10.067094522296424</v>
      </c>
      <c r="H20" s="36">
        <v>11.70580378639564</v>
      </c>
      <c r="I20" s="36">
        <v>11.260340883905382</v>
      </c>
      <c r="J20" s="36">
        <v>14.799985547444965</v>
      </c>
      <c r="K20" s="107">
        <v>8</v>
      </c>
      <c r="L20" s="18"/>
    </row>
    <row r="21" spans="1:15">
      <c r="A21" s="16"/>
      <c r="B21" s="11" t="s">
        <v>18</v>
      </c>
      <c r="C21" s="53"/>
      <c r="D21" s="53"/>
      <c r="E21" s="53"/>
      <c r="F21" s="53"/>
      <c r="G21" s="53">
        <v>10.917627509986813</v>
      </c>
      <c r="H21" s="53">
        <v>8.753580676948463</v>
      </c>
      <c r="I21" s="53">
        <v>4.4437709207118941</v>
      </c>
      <c r="J21" s="36">
        <v>14.125721165055133</v>
      </c>
      <c r="K21" s="108">
        <v>9</v>
      </c>
      <c r="L21" s="18"/>
    </row>
    <row r="22" spans="1:15">
      <c r="A22" s="16"/>
      <c r="B22" s="11" t="s">
        <v>25</v>
      </c>
      <c r="C22" s="53">
        <v>13.107261655379038</v>
      </c>
      <c r="D22" s="53">
        <v>11.838361726928948</v>
      </c>
      <c r="E22" s="53">
        <v>11.294155367783274</v>
      </c>
      <c r="F22" s="53">
        <v>10.488594447016128</v>
      </c>
      <c r="G22" s="53">
        <v>10.076238194380762</v>
      </c>
      <c r="H22" s="53">
        <v>10.483270419065104</v>
      </c>
      <c r="I22" s="53">
        <v>12.625222861115128</v>
      </c>
      <c r="J22" s="36">
        <v>13.711457347246029</v>
      </c>
      <c r="K22" s="108">
        <v>10</v>
      </c>
      <c r="L22" s="18"/>
    </row>
    <row r="23" spans="1:15">
      <c r="A23" s="16"/>
      <c r="B23" s="11" t="s">
        <v>21</v>
      </c>
      <c r="C23" s="27">
        <v>14.096540465160807</v>
      </c>
      <c r="D23" s="27">
        <v>13.899368880463953</v>
      </c>
      <c r="E23" s="27">
        <v>15.993594156952289</v>
      </c>
      <c r="F23" s="27">
        <v>10.312825576346265</v>
      </c>
      <c r="G23" s="27">
        <v>6.4052738056525209</v>
      </c>
      <c r="H23" s="27">
        <v>8.1475215810473642</v>
      </c>
      <c r="I23" s="27">
        <v>10.726633845127836</v>
      </c>
      <c r="J23" s="36">
        <v>13.683430156891996</v>
      </c>
      <c r="K23" s="45">
        <v>11</v>
      </c>
      <c r="L23" s="18"/>
      <c r="N23" s="23"/>
      <c r="O23" s="34"/>
    </row>
    <row r="24" spans="1:15">
      <c r="A24" s="16"/>
      <c r="B24" s="11" t="s">
        <v>6</v>
      </c>
      <c r="C24" s="53">
        <v>7.9681314978095443</v>
      </c>
      <c r="D24" s="53">
        <v>8.1966084275436799</v>
      </c>
      <c r="E24" s="53">
        <v>5.9193146455833112</v>
      </c>
      <c r="F24" s="53">
        <v>11.74354116160336</v>
      </c>
      <c r="G24" s="53">
        <v>10.080394220463967</v>
      </c>
      <c r="H24" s="53">
        <v>8.555010815118937</v>
      </c>
      <c r="I24" s="53">
        <v>18.744404789929394</v>
      </c>
      <c r="J24" s="36">
        <v>13.196961814930571</v>
      </c>
      <c r="K24" s="108">
        <v>12</v>
      </c>
      <c r="L24" s="18"/>
      <c r="N24" s="23"/>
      <c r="O24" s="34"/>
    </row>
    <row r="25" spans="1:15">
      <c r="A25" s="16"/>
      <c r="B25" s="11" t="s">
        <v>19</v>
      </c>
      <c r="C25" s="53"/>
      <c r="D25" s="53"/>
      <c r="E25" s="53"/>
      <c r="F25" s="53"/>
      <c r="G25" s="53">
        <v>10.698124760430304</v>
      </c>
      <c r="H25" s="53">
        <v>11.047524198123607</v>
      </c>
      <c r="I25" s="53">
        <v>9.5991242156917025</v>
      </c>
      <c r="J25" s="36">
        <v>13.167279582187335</v>
      </c>
      <c r="K25" s="108">
        <v>13</v>
      </c>
      <c r="L25" s="18"/>
    </row>
    <row r="26" spans="1:15">
      <c r="A26" s="16"/>
      <c r="B26" s="11" t="s">
        <v>22</v>
      </c>
      <c r="C26" s="27">
        <v>20.749546736304747</v>
      </c>
      <c r="D26" s="27">
        <v>18.913251077579734</v>
      </c>
      <c r="E26" s="27">
        <v>13.741281766825681</v>
      </c>
      <c r="F26" s="27">
        <v>10.620303231397092</v>
      </c>
      <c r="G26" s="27">
        <v>12.009415120978879</v>
      </c>
      <c r="H26" s="27">
        <v>9.9121225539304749</v>
      </c>
      <c r="I26" s="27">
        <v>10.572719544326134</v>
      </c>
      <c r="J26" s="36">
        <v>13.161501058947305</v>
      </c>
      <c r="K26" s="45">
        <v>14</v>
      </c>
      <c r="L26" s="18"/>
    </row>
    <row r="27" spans="1:15">
      <c r="A27" s="16"/>
      <c r="B27" s="12" t="s">
        <v>28</v>
      </c>
      <c r="C27" s="28">
        <v>13.282907583472445</v>
      </c>
      <c r="D27" s="28">
        <v>12.992513809844006</v>
      </c>
      <c r="E27" s="28">
        <v>13.944019324704513</v>
      </c>
      <c r="F27" s="28">
        <v>12.105664674102892</v>
      </c>
      <c r="G27" s="28">
        <v>9.411028553967963</v>
      </c>
      <c r="H27" s="28">
        <v>9.4147022334521626</v>
      </c>
      <c r="I27" s="28">
        <v>11.338457860937494</v>
      </c>
      <c r="J27" s="36">
        <v>12.871376712851431</v>
      </c>
      <c r="K27" s="45" t="s">
        <v>64</v>
      </c>
      <c r="L27" s="18"/>
    </row>
    <row r="28" spans="1:15">
      <c r="A28" s="16"/>
      <c r="B28" s="11" t="s">
        <v>23</v>
      </c>
      <c r="C28" s="27">
        <v>13.806964077868306</v>
      </c>
      <c r="D28" s="27">
        <v>12.893140414215937</v>
      </c>
      <c r="E28" s="27">
        <v>17.080620355597716</v>
      </c>
      <c r="F28" s="27">
        <v>14.108639971408577</v>
      </c>
      <c r="G28" s="27">
        <v>10.700909869992525</v>
      </c>
      <c r="H28" s="27">
        <v>9.8650980817362868</v>
      </c>
      <c r="I28" s="27">
        <v>11.272965518190137</v>
      </c>
      <c r="J28" s="36">
        <v>12.739727193049635</v>
      </c>
      <c r="K28" s="45">
        <v>15</v>
      </c>
      <c r="L28" s="18"/>
    </row>
    <row r="29" spans="1:15">
      <c r="A29" s="16"/>
      <c r="B29" s="11" t="s">
        <v>16</v>
      </c>
      <c r="C29" s="27"/>
      <c r="D29" s="27"/>
      <c r="E29" s="27"/>
      <c r="F29" s="27"/>
      <c r="G29" s="27">
        <v>11.992975391354971</v>
      </c>
      <c r="H29" s="27">
        <v>9.0315250479276283</v>
      </c>
      <c r="I29" s="27">
        <v>9.156920827883356</v>
      </c>
      <c r="J29" s="36">
        <v>12.527852967409311</v>
      </c>
      <c r="K29" s="45">
        <v>16</v>
      </c>
      <c r="L29" s="18"/>
    </row>
    <row r="30" spans="1:15">
      <c r="A30" s="16"/>
      <c r="B30" s="11" t="s">
        <v>20</v>
      </c>
      <c r="C30" s="27">
        <v>14.120315159257297</v>
      </c>
      <c r="D30" s="27">
        <v>15.996007347425742</v>
      </c>
      <c r="E30" s="27">
        <v>12.58555043416902</v>
      </c>
      <c r="F30" s="27">
        <v>11.375958679561938</v>
      </c>
      <c r="G30" s="27">
        <v>11.317791657404287</v>
      </c>
      <c r="H30" s="27">
        <v>12.630320669403874</v>
      </c>
      <c r="I30" s="27">
        <v>13.145048415888317</v>
      </c>
      <c r="J30" s="36">
        <v>12.421215074723847</v>
      </c>
      <c r="K30" s="45">
        <v>17</v>
      </c>
      <c r="L30" s="18"/>
    </row>
    <row r="31" spans="1:15">
      <c r="A31" s="16"/>
      <c r="B31" s="11" t="s">
        <v>24</v>
      </c>
      <c r="C31" s="27">
        <v>14.891914766326739</v>
      </c>
      <c r="D31" s="27">
        <v>15.101937538748977</v>
      </c>
      <c r="E31" s="27">
        <v>14.790746310743492</v>
      </c>
      <c r="F31" s="27">
        <v>11.173595436152443</v>
      </c>
      <c r="G31" s="27">
        <v>8.1681287944788199</v>
      </c>
      <c r="H31" s="27">
        <v>10.046426192931966</v>
      </c>
      <c r="I31" s="27">
        <v>9.3960321433050336</v>
      </c>
      <c r="J31" s="36">
        <v>12.376994970975073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/>
      <c r="G32" s="27">
        <v>10.338681902926336</v>
      </c>
      <c r="H32" s="27">
        <v>9.5097994725882007</v>
      </c>
      <c r="I32" s="27">
        <v>10.265448677936604</v>
      </c>
      <c r="J32" s="36">
        <v>11.482447104745662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12.27841812783295</v>
      </c>
      <c r="H33" s="27">
        <v>14.587048107743051</v>
      </c>
      <c r="I33" s="27">
        <v>15.258438527828307</v>
      </c>
      <c r="J33" s="36">
        <v>9.8330455816236206</v>
      </c>
      <c r="K33" s="45">
        <v>20</v>
      </c>
      <c r="L33" s="18"/>
    </row>
    <row r="34" spans="1:14">
      <c r="A34" s="16"/>
      <c r="B34" s="11" t="s">
        <v>27</v>
      </c>
      <c r="C34" s="27">
        <v>19.437727951933152</v>
      </c>
      <c r="D34" s="27">
        <v>15.975144252108297</v>
      </c>
      <c r="E34" s="27">
        <v>20.758438635354867</v>
      </c>
      <c r="F34" s="27">
        <v>12.076373154970145</v>
      </c>
      <c r="G34" s="27">
        <v>7.4993235272337921</v>
      </c>
      <c r="H34" s="27">
        <v>6.0128925649253482</v>
      </c>
      <c r="I34" s="27">
        <v>8.3576001593319287</v>
      </c>
      <c r="J34" s="36">
        <v>7.7281359303009554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10.51541580375113</v>
      </c>
      <c r="H35" s="27">
        <v>5.5051762468121694</v>
      </c>
      <c r="I35" s="27">
        <v>5.2085664346237817</v>
      </c>
      <c r="J35" s="36">
        <v>6.6211129573739358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4.8566546798323165</v>
      </c>
      <c r="H36" s="27">
        <v>4.6198023704287605</v>
      </c>
      <c r="I36" s="27">
        <v>6.5078121006627923</v>
      </c>
      <c r="J36" s="36">
        <v>4.5471638984644311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6.8714731824905506</v>
      </c>
      <c r="H37" s="27">
        <v>3.7926379015815281</v>
      </c>
      <c r="I37" s="27">
        <v>6.3444225493605355</v>
      </c>
      <c r="J37" s="36">
        <v>3.3109330576376319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97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7.2387171405579416</v>
      </c>
      <c r="D13" s="27">
        <v>6.5438241400084083</v>
      </c>
      <c r="E13" s="27">
        <v>3.3945909351889147</v>
      </c>
      <c r="F13" s="27">
        <v>4.6942738676323943</v>
      </c>
      <c r="G13" s="27">
        <v>4.374480793295267</v>
      </c>
      <c r="H13" s="27">
        <v>5.6446480202210827</v>
      </c>
      <c r="I13" s="27">
        <v>5.39321514120501</v>
      </c>
      <c r="J13" s="36">
        <v>7.4212111327178114</v>
      </c>
      <c r="K13" s="45">
        <v>1</v>
      </c>
      <c r="L13" s="18"/>
    </row>
    <row r="14" spans="1:15">
      <c r="A14" s="16"/>
      <c r="B14" s="11" t="s">
        <v>26</v>
      </c>
      <c r="C14" s="27">
        <v>6.3910873183235823</v>
      </c>
      <c r="D14" s="27">
        <v>7.1705853455409283</v>
      </c>
      <c r="E14" s="27">
        <v>7.2371436507712872</v>
      </c>
      <c r="F14" s="27">
        <v>6.9994578196264587</v>
      </c>
      <c r="G14" s="27">
        <v>5.2296379571354947</v>
      </c>
      <c r="H14" s="27">
        <v>4.2522153372255449</v>
      </c>
      <c r="I14" s="27">
        <v>6.27059867025085</v>
      </c>
      <c r="J14" s="36">
        <v>7.0313060970271488</v>
      </c>
      <c r="K14" s="45">
        <v>2</v>
      </c>
      <c r="L14" s="18"/>
    </row>
    <row r="15" spans="1:15">
      <c r="A15" s="16"/>
      <c r="B15" s="11" t="s">
        <v>22</v>
      </c>
      <c r="C15" s="27">
        <v>8.5740579784242534</v>
      </c>
      <c r="D15" s="27">
        <v>6.2263387914690513</v>
      </c>
      <c r="E15" s="27">
        <v>4.4164380244898469</v>
      </c>
      <c r="F15" s="27">
        <v>3.4896369219029992</v>
      </c>
      <c r="G15" s="27">
        <v>4.9392561899381464</v>
      </c>
      <c r="H15" s="27">
        <v>2.2222457014587333</v>
      </c>
      <c r="I15" s="27">
        <v>3.0329347440319365</v>
      </c>
      <c r="J15" s="36">
        <v>6.7187910631940104</v>
      </c>
      <c r="K15" s="45">
        <v>3</v>
      </c>
      <c r="L15" s="18"/>
    </row>
    <row r="16" spans="1:15">
      <c r="A16" s="16"/>
      <c r="B16" s="12" t="s">
        <v>5</v>
      </c>
      <c r="C16" s="36">
        <v>5.0411064759153357</v>
      </c>
      <c r="D16" s="36">
        <v>6.0213845998519009</v>
      </c>
      <c r="E16" s="36">
        <v>6.0292126747943087</v>
      </c>
      <c r="F16" s="36">
        <v>5.102077072520391</v>
      </c>
      <c r="G16" s="36">
        <v>3.0611735596885521</v>
      </c>
      <c r="H16" s="36">
        <v>3.2656055377389164</v>
      </c>
      <c r="I16" s="36">
        <v>3.3246100449075069</v>
      </c>
      <c r="J16" s="36">
        <v>6.4329295857000215</v>
      </c>
      <c r="K16" s="107">
        <v>4</v>
      </c>
      <c r="L16" s="18"/>
    </row>
    <row r="17" spans="1:15">
      <c r="A17" s="16"/>
      <c r="B17" s="11" t="s">
        <v>25</v>
      </c>
      <c r="C17" s="49">
        <v>6.917269856985035</v>
      </c>
      <c r="D17" s="49">
        <v>5.5579355220025271</v>
      </c>
      <c r="E17" s="49">
        <v>4.1759467927708256</v>
      </c>
      <c r="F17" s="49">
        <v>3.5950449510244988</v>
      </c>
      <c r="G17" s="49">
        <v>3.6110630086314996</v>
      </c>
      <c r="H17" s="49">
        <v>4.0760245284243792</v>
      </c>
      <c r="I17" s="49">
        <v>5.2512621960781019</v>
      </c>
      <c r="J17" s="36">
        <v>6.3900305580023575</v>
      </c>
      <c r="K17" s="130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/>
      <c r="G18" s="27">
        <v>5.8482991463582872</v>
      </c>
      <c r="H18" s="27">
        <v>4.2636488892061246</v>
      </c>
      <c r="I18" s="27">
        <v>4.5353390608387869</v>
      </c>
      <c r="J18" s="36">
        <v>6.2240637477261016</v>
      </c>
      <c r="K18" s="45">
        <v>6</v>
      </c>
      <c r="L18" s="18"/>
    </row>
    <row r="19" spans="1:15">
      <c r="A19" s="16"/>
      <c r="B19" s="11" t="s">
        <v>8</v>
      </c>
      <c r="C19" s="27">
        <v>11.770279231021712</v>
      </c>
      <c r="D19" s="27">
        <v>11.33876711030477</v>
      </c>
      <c r="E19" s="27">
        <v>10.125178366431705</v>
      </c>
      <c r="F19" s="27">
        <v>7.1495308779525493</v>
      </c>
      <c r="G19" s="27">
        <v>6.0314200906930973</v>
      </c>
      <c r="H19" s="27">
        <v>6.4113076118763015</v>
      </c>
      <c r="I19" s="27">
        <v>6.9941321335601812</v>
      </c>
      <c r="J19" s="36">
        <v>5.560978443284661</v>
      </c>
      <c r="K19" s="45">
        <v>7</v>
      </c>
      <c r="L19" s="18"/>
    </row>
    <row r="20" spans="1:15">
      <c r="A20" s="16"/>
      <c r="B20" s="11" t="s">
        <v>12</v>
      </c>
      <c r="C20" s="28"/>
      <c r="D20" s="28"/>
      <c r="E20" s="28"/>
      <c r="F20" s="28"/>
      <c r="G20" s="27">
        <v>5.9862162049174943</v>
      </c>
      <c r="H20" s="27">
        <v>4.6446267227380611</v>
      </c>
      <c r="I20" s="27">
        <v>4.8986426094314215</v>
      </c>
      <c r="J20" s="36">
        <v>5.473298281662335</v>
      </c>
      <c r="K20" s="45">
        <v>8</v>
      </c>
      <c r="L20" s="18"/>
    </row>
    <row r="21" spans="1:15">
      <c r="A21" s="16"/>
      <c r="B21" s="11" t="s">
        <v>4</v>
      </c>
      <c r="C21" s="53"/>
      <c r="D21" s="53"/>
      <c r="E21" s="53"/>
      <c r="F21" s="53"/>
      <c r="G21" s="53">
        <v>3.4563568219586109</v>
      </c>
      <c r="H21" s="53">
        <v>4.9788984858340015</v>
      </c>
      <c r="I21" s="53">
        <v>5.0080160372545004</v>
      </c>
      <c r="J21" s="36">
        <v>5.2836112192645679</v>
      </c>
      <c r="K21" s="108">
        <v>9</v>
      </c>
      <c r="L21" s="18"/>
    </row>
    <row r="22" spans="1:15">
      <c r="A22" s="16"/>
      <c r="B22" s="11" t="s">
        <v>21</v>
      </c>
      <c r="C22" s="27">
        <v>7.6874814850269644</v>
      </c>
      <c r="D22" s="27">
        <v>5.8649285461323197</v>
      </c>
      <c r="E22" s="27">
        <v>5.5489244957584782</v>
      </c>
      <c r="F22" s="27">
        <v>3.5833281981539158</v>
      </c>
      <c r="G22" s="27">
        <v>1.8250832395659171</v>
      </c>
      <c r="H22" s="27">
        <v>2.1728254205558453</v>
      </c>
      <c r="I22" s="27">
        <v>3.420472939622802</v>
      </c>
      <c r="J22" s="36">
        <v>5.0918896883333487</v>
      </c>
      <c r="K22" s="45">
        <v>10</v>
      </c>
      <c r="L22" s="18"/>
    </row>
    <row r="23" spans="1:15">
      <c r="A23" s="16"/>
      <c r="B23" s="12" t="s">
        <v>28</v>
      </c>
      <c r="C23" s="28">
        <v>5.283233593447207</v>
      </c>
      <c r="D23" s="28">
        <v>5.5397842116547666</v>
      </c>
      <c r="E23" s="28">
        <v>5.3847667677094826</v>
      </c>
      <c r="F23" s="28">
        <v>4.9520879208757522</v>
      </c>
      <c r="G23" s="28">
        <v>3.152084517639687</v>
      </c>
      <c r="H23" s="28">
        <v>2.9842966064253131</v>
      </c>
      <c r="I23" s="28">
        <v>3.9264448583361555</v>
      </c>
      <c r="J23" s="36">
        <v>5.0068731313458255</v>
      </c>
      <c r="K23" s="45" t="s">
        <v>64</v>
      </c>
      <c r="L23" s="18"/>
      <c r="N23" s="23"/>
      <c r="O23" s="34"/>
    </row>
    <row r="24" spans="1:15">
      <c r="A24" s="16"/>
      <c r="B24" s="11" t="s">
        <v>24</v>
      </c>
      <c r="C24" s="27">
        <v>5.9383669045875243</v>
      </c>
      <c r="D24" s="27">
        <v>6.8633505737546674</v>
      </c>
      <c r="E24" s="27">
        <v>6.690595920669236</v>
      </c>
      <c r="F24" s="27">
        <v>4.3161865785447766</v>
      </c>
      <c r="G24" s="27">
        <v>2.4701057961728972</v>
      </c>
      <c r="H24" s="27">
        <v>2.9111939778183293</v>
      </c>
      <c r="I24" s="27">
        <v>2.7699322683925236</v>
      </c>
      <c r="J24" s="36">
        <v>4.9255634915711521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8.3307714861971238</v>
      </c>
      <c r="D25" s="27">
        <v>6.4346589597510651</v>
      </c>
      <c r="E25" s="27">
        <v>7.7711540396418144</v>
      </c>
      <c r="F25" s="27">
        <v>4.7298705940166492</v>
      </c>
      <c r="G25" s="27">
        <v>4.0260379629123131</v>
      </c>
      <c r="H25" s="27">
        <v>3.4702230896424604</v>
      </c>
      <c r="I25" s="27">
        <v>4.6973125786725918</v>
      </c>
      <c r="J25" s="36">
        <v>4.8359839685497663</v>
      </c>
      <c r="K25" s="45">
        <v>12</v>
      </c>
      <c r="L25" s="18"/>
    </row>
    <row r="26" spans="1:15">
      <c r="A26" s="16"/>
      <c r="B26" s="11" t="s">
        <v>14</v>
      </c>
      <c r="C26" s="27"/>
      <c r="D26" s="27"/>
      <c r="E26" s="27"/>
      <c r="F26" s="27"/>
      <c r="G26" s="27">
        <v>4.5276733763601102</v>
      </c>
      <c r="H26" s="27">
        <v>4.7446183849325374</v>
      </c>
      <c r="I26" s="27">
        <v>4.82252369448058</v>
      </c>
      <c r="J26" s="36">
        <v>4.3311620018373871</v>
      </c>
      <c r="K26" s="45">
        <v>13</v>
      </c>
      <c r="L26" s="18"/>
    </row>
    <row r="27" spans="1:15">
      <c r="A27" s="16"/>
      <c r="B27" s="11" t="s">
        <v>18</v>
      </c>
      <c r="C27" s="27"/>
      <c r="D27" s="27"/>
      <c r="E27" s="27"/>
      <c r="F27" s="27"/>
      <c r="G27" s="27">
        <v>4.0256396632258253</v>
      </c>
      <c r="H27" s="27">
        <v>2.2618420148039506</v>
      </c>
      <c r="I27" s="27">
        <v>0.85666275923854185</v>
      </c>
      <c r="J27" s="36">
        <v>3.9825691067938944</v>
      </c>
      <c r="K27" s="45">
        <v>14</v>
      </c>
      <c r="L27" s="18"/>
    </row>
    <row r="28" spans="1:15">
      <c r="A28" s="16"/>
      <c r="B28" s="11" t="s">
        <v>9</v>
      </c>
      <c r="C28" s="27">
        <v>9.168739474481562</v>
      </c>
      <c r="D28" s="27">
        <v>7.2696268179939141</v>
      </c>
      <c r="E28" s="27">
        <v>6.2620167488814964</v>
      </c>
      <c r="F28" s="27">
        <v>5.0137724425838828</v>
      </c>
      <c r="G28" s="27">
        <v>4.9668157885047304</v>
      </c>
      <c r="H28" s="27">
        <v>3.4529624666878269</v>
      </c>
      <c r="I28" s="27">
        <v>1.9381685776963611</v>
      </c>
      <c r="J28" s="36">
        <v>3.7458498132170961</v>
      </c>
      <c r="K28" s="45">
        <v>15</v>
      </c>
      <c r="L28" s="18"/>
    </row>
    <row r="29" spans="1:15">
      <c r="A29" s="16"/>
      <c r="B29" s="11" t="s">
        <v>20</v>
      </c>
      <c r="C29" s="27">
        <v>2.7695691017799464</v>
      </c>
      <c r="D29" s="27">
        <v>5.3026678715499891</v>
      </c>
      <c r="E29" s="27">
        <v>4.9480938102571637</v>
      </c>
      <c r="F29" s="27">
        <v>3.0019089863766104</v>
      </c>
      <c r="G29" s="27">
        <v>4.1549841165123729</v>
      </c>
      <c r="H29" s="27">
        <v>2.5404085026765757</v>
      </c>
      <c r="I29" s="27">
        <v>3.0248293725777766</v>
      </c>
      <c r="J29" s="36">
        <v>3.1226445743989606</v>
      </c>
      <c r="K29" s="45">
        <v>16</v>
      </c>
      <c r="L29" s="18"/>
    </row>
    <row r="30" spans="1:15">
      <c r="A30" s="16"/>
      <c r="B30" s="11" t="s">
        <v>16</v>
      </c>
      <c r="C30" s="27"/>
      <c r="D30" s="27"/>
      <c r="E30" s="27"/>
      <c r="F30" s="27"/>
      <c r="G30" s="27">
        <v>4.0410798084314603</v>
      </c>
      <c r="H30" s="27">
        <v>2.1627150618312339</v>
      </c>
      <c r="I30" s="27">
        <v>1.8828062886307098</v>
      </c>
      <c r="J30" s="36">
        <v>2.7525102632552154</v>
      </c>
      <c r="K30" s="45">
        <v>17</v>
      </c>
      <c r="L30" s="18"/>
    </row>
    <row r="31" spans="1:15">
      <c r="A31" s="16"/>
      <c r="B31" s="11" t="s">
        <v>19</v>
      </c>
      <c r="C31" s="27"/>
      <c r="D31" s="27"/>
      <c r="E31" s="27"/>
      <c r="F31" s="27"/>
      <c r="G31" s="27">
        <v>2.6224481160488047</v>
      </c>
      <c r="H31" s="27">
        <v>1.0893181418417577</v>
      </c>
      <c r="I31" s="27">
        <v>1.1147507465038911</v>
      </c>
      <c r="J31" s="36">
        <v>2.5334528261071112</v>
      </c>
      <c r="K31" s="45">
        <v>18</v>
      </c>
      <c r="L31" s="18"/>
    </row>
    <row r="32" spans="1:15">
      <c r="A32" s="16"/>
      <c r="B32" s="11" t="s">
        <v>27</v>
      </c>
      <c r="C32" s="27">
        <v>4.9021878977756641</v>
      </c>
      <c r="D32" s="27">
        <v>6.3246211400672117</v>
      </c>
      <c r="E32" s="27">
        <v>4.5462948009697843</v>
      </c>
      <c r="F32" s="27">
        <v>2.683390118116153</v>
      </c>
      <c r="G32" s="27">
        <v>1.3577891239945472</v>
      </c>
      <c r="H32" s="27">
        <v>1.4189502812373977</v>
      </c>
      <c r="I32" s="27">
        <v>1.4998784830828271</v>
      </c>
      <c r="J32" s="36">
        <v>2.1326020927225464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3.1935132304066354</v>
      </c>
      <c r="H33" s="27">
        <v>2.3164112331204816</v>
      </c>
      <c r="I33" s="27">
        <v>2.4557631883578632</v>
      </c>
      <c r="J33" s="36">
        <v>1.9734801013119727</v>
      </c>
      <c r="K33" s="45">
        <v>20</v>
      </c>
      <c r="L33" s="18"/>
    </row>
    <row r="34" spans="1:14">
      <c r="A34" s="16"/>
      <c r="B34" s="11" t="s">
        <v>6</v>
      </c>
      <c r="C34" s="27">
        <v>2.7821564554338911</v>
      </c>
      <c r="D34" s="27">
        <v>2.1716341212744092</v>
      </c>
      <c r="E34" s="27">
        <v>0.54247113945479908</v>
      </c>
      <c r="F34" s="27">
        <v>1.796903812641687</v>
      </c>
      <c r="G34" s="27">
        <v>2.8523753556033249</v>
      </c>
      <c r="H34" s="27">
        <v>1.569973392052574</v>
      </c>
      <c r="I34" s="27">
        <v>1.6991396478518688</v>
      </c>
      <c r="J34" s="36">
        <v>1.6069766464049544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/>
      <c r="G35" s="27">
        <v>1.0420598811912662</v>
      </c>
      <c r="H35" s="27">
        <v>1.0059776845621839</v>
      </c>
      <c r="I35" s="27">
        <v>0.8689577618374198</v>
      </c>
      <c r="J35" s="36">
        <v>0.88530241303666557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/>
      <c r="G36" s="27">
        <v>2.1558100038349859</v>
      </c>
      <c r="H36" s="27">
        <v>0.79903014272331518</v>
      </c>
      <c r="I36" s="27">
        <v>1.2454438906276162</v>
      </c>
      <c r="J36" s="36">
        <v>0.86973378133884738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/>
      <c r="G37" s="27">
        <v>4.2814222792637757</v>
      </c>
      <c r="H37" s="27">
        <v>1.2757373652934012</v>
      </c>
      <c r="I37" s="27">
        <v>1.3535498932522085</v>
      </c>
      <c r="J37" s="36">
        <v>0.77486520397436331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98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/>
      <c r="G13" s="27">
        <v>8.1540812719968532</v>
      </c>
      <c r="H13" s="27">
        <v>9.3368710779468191</v>
      </c>
      <c r="I13" s="27">
        <v>8.1972729712345735</v>
      </c>
      <c r="J13" s="36">
        <v>11.597391761179271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/>
      <c r="G14" s="27">
        <v>11.320827078379594</v>
      </c>
      <c r="H14" s="27">
        <v>12.16388091023752</v>
      </c>
      <c r="I14" s="27">
        <v>10.809196378793107</v>
      </c>
      <c r="J14" s="36">
        <v>11.256282242609922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/>
      <c r="G15" s="27">
        <v>8.6318926440639494</v>
      </c>
      <c r="H15" s="27">
        <v>6.7205372385036792</v>
      </c>
      <c r="I15" s="27">
        <v>8.5671127742489066</v>
      </c>
      <c r="J15" s="36">
        <v>10.651333718959272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/>
      <c r="G16" s="27">
        <v>9.003336474186165</v>
      </c>
      <c r="H16" s="27">
        <v>10.124219437757258</v>
      </c>
      <c r="I16" s="27">
        <v>11.048890708542174</v>
      </c>
      <c r="J16" s="36">
        <v>10.575941346657979</v>
      </c>
      <c r="K16" s="45">
        <v>4</v>
      </c>
      <c r="L16" s="18"/>
    </row>
    <row r="17" spans="1:15">
      <c r="A17" s="16"/>
      <c r="B17" s="11" t="s">
        <v>26</v>
      </c>
      <c r="C17" s="27">
        <v>1.7627096717147215</v>
      </c>
      <c r="D17" s="27">
        <v>1.110023386734132</v>
      </c>
      <c r="E17" s="27">
        <v>1.2852179803996782</v>
      </c>
      <c r="F17" s="27">
        <v>5.8244114736029031</v>
      </c>
      <c r="G17" s="27">
        <v>6.6532906915665571</v>
      </c>
      <c r="H17" s="27">
        <v>5.1456857337297182</v>
      </c>
      <c r="I17" s="27">
        <v>10.27963826380128</v>
      </c>
      <c r="J17" s="36">
        <v>9.2287803977739653</v>
      </c>
      <c r="K17" s="45">
        <v>5</v>
      </c>
      <c r="L17" s="18"/>
    </row>
    <row r="18" spans="1:15">
      <c r="A18" s="16"/>
      <c r="B18" s="12" t="s">
        <v>5</v>
      </c>
      <c r="C18" s="36">
        <v>1.5116426785153745</v>
      </c>
      <c r="D18" s="36">
        <v>1.8005581970522573</v>
      </c>
      <c r="E18" s="36">
        <v>1.2944237909111624</v>
      </c>
      <c r="F18" s="36">
        <v>3.8396535416124666</v>
      </c>
      <c r="G18" s="36">
        <v>7.8215534703637832</v>
      </c>
      <c r="H18" s="36">
        <v>8.5887394185256447</v>
      </c>
      <c r="I18" s="36">
        <v>7.4648798342273963</v>
      </c>
      <c r="J18" s="36">
        <v>8.9662513041946053</v>
      </c>
      <c r="K18" s="107">
        <v>6</v>
      </c>
      <c r="L18" s="18"/>
    </row>
    <row r="19" spans="1:15">
      <c r="A19" s="16"/>
      <c r="B19" s="11" t="s">
        <v>23</v>
      </c>
      <c r="C19" s="27">
        <v>1.5690943500164372</v>
      </c>
      <c r="D19" s="27">
        <v>1.4544648710538222</v>
      </c>
      <c r="E19" s="27">
        <v>2.569603150647521</v>
      </c>
      <c r="F19" s="27">
        <v>5.8891635518889709</v>
      </c>
      <c r="G19" s="27">
        <v>6.78226938715971</v>
      </c>
      <c r="H19" s="27">
        <v>6.299097340814833</v>
      </c>
      <c r="I19" s="27">
        <v>8.1704280476816109</v>
      </c>
      <c r="J19" s="36">
        <v>8.9025604370357119</v>
      </c>
      <c r="K19" s="45">
        <v>7</v>
      </c>
      <c r="L19" s="18"/>
    </row>
    <row r="20" spans="1:15">
      <c r="A20" s="16"/>
      <c r="B20" s="11" t="s">
        <v>21</v>
      </c>
      <c r="C20" s="27">
        <v>2.1547871150017528</v>
      </c>
      <c r="D20" s="27">
        <v>2.4140032248577437</v>
      </c>
      <c r="E20" s="27">
        <v>2.2671698586028919</v>
      </c>
      <c r="F20" s="27">
        <v>2.3969584451727646</v>
      </c>
      <c r="G20" s="27">
        <v>3.2759841262075851</v>
      </c>
      <c r="H20" s="27">
        <v>6.5763098622025948</v>
      </c>
      <c r="I20" s="27">
        <v>6.143213300219923</v>
      </c>
      <c r="J20" s="36">
        <v>8.6445021740836587</v>
      </c>
      <c r="K20" s="45">
        <v>8</v>
      </c>
      <c r="L20" s="18"/>
    </row>
    <row r="21" spans="1:15">
      <c r="A21" s="16"/>
      <c r="B21" s="11" t="s">
        <v>16</v>
      </c>
      <c r="C21" s="53"/>
      <c r="D21" s="53"/>
      <c r="E21" s="53"/>
      <c r="F21" s="53"/>
      <c r="G21" s="53">
        <v>8.3719568874293611</v>
      </c>
      <c r="H21" s="53">
        <v>5.7372279762597467</v>
      </c>
      <c r="I21" s="53">
        <v>4.4539124413326157</v>
      </c>
      <c r="J21" s="36">
        <v>8.5564937425997361</v>
      </c>
      <c r="K21" s="108">
        <v>9</v>
      </c>
      <c r="L21" s="18"/>
    </row>
    <row r="22" spans="1:15">
      <c r="A22" s="16"/>
      <c r="B22" s="11" t="s">
        <v>18</v>
      </c>
      <c r="C22" s="49"/>
      <c r="D22" s="49"/>
      <c r="E22" s="49"/>
      <c r="F22" s="49"/>
      <c r="G22" s="49">
        <v>6.9610622974258893</v>
      </c>
      <c r="H22" s="49">
        <v>7.1627288768705455</v>
      </c>
      <c r="I22" s="49">
        <v>3.7555881422184982</v>
      </c>
      <c r="J22" s="36">
        <v>8.5543634459926334</v>
      </c>
      <c r="K22" s="130">
        <v>10</v>
      </c>
      <c r="L22" s="18"/>
    </row>
    <row r="23" spans="1:15">
      <c r="A23" s="16"/>
      <c r="B23" s="11" t="s">
        <v>4</v>
      </c>
      <c r="C23" s="27"/>
      <c r="D23" s="27"/>
      <c r="E23" s="27"/>
      <c r="F23" s="27"/>
      <c r="G23" s="27">
        <v>6.6635821818988177</v>
      </c>
      <c r="H23" s="27">
        <v>5.4261396582411878</v>
      </c>
      <c r="I23" s="27">
        <v>5.5760021341566066</v>
      </c>
      <c r="J23" s="36">
        <v>8.2596931508469638</v>
      </c>
      <c r="K23" s="45">
        <v>11</v>
      </c>
      <c r="L23" s="18"/>
      <c r="N23" s="23"/>
      <c r="O23" s="34"/>
    </row>
    <row r="24" spans="1:15">
      <c r="A24" s="16"/>
      <c r="B24" s="11" t="s">
        <v>8</v>
      </c>
      <c r="C24" s="27">
        <v>2.3775764719327177</v>
      </c>
      <c r="D24" s="27">
        <v>2.4697057907634812</v>
      </c>
      <c r="E24" s="27">
        <v>2.1550151812632095</v>
      </c>
      <c r="F24" s="27">
        <v>5.493845773169113</v>
      </c>
      <c r="G24" s="27">
        <v>11.453129833290552</v>
      </c>
      <c r="H24" s="27">
        <v>9.2008495252136981</v>
      </c>
      <c r="I24" s="27">
        <v>10.076024782280351</v>
      </c>
      <c r="J24" s="36">
        <v>7.9625109387292241</v>
      </c>
      <c r="K24" s="45">
        <v>12</v>
      </c>
      <c r="L24" s="18"/>
      <c r="N24" s="23"/>
      <c r="O24" s="34"/>
    </row>
    <row r="25" spans="1:15">
      <c r="A25" s="16"/>
      <c r="B25" s="11" t="s">
        <v>22</v>
      </c>
      <c r="C25" s="27">
        <v>0.95077221975325144</v>
      </c>
      <c r="D25" s="27">
        <v>1.0409430249109608</v>
      </c>
      <c r="E25" s="27">
        <v>0.76393795404474885</v>
      </c>
      <c r="F25" s="27">
        <v>3.7472679342234234</v>
      </c>
      <c r="G25" s="27">
        <v>6.2415391338980211</v>
      </c>
      <c r="H25" s="27">
        <v>6.1190518956228415</v>
      </c>
      <c r="I25" s="27">
        <v>5.5534106301281412</v>
      </c>
      <c r="J25" s="36">
        <v>7.9131417679918741</v>
      </c>
      <c r="K25" s="45">
        <v>13</v>
      </c>
      <c r="L25" s="18"/>
    </row>
    <row r="26" spans="1:15">
      <c r="A26" s="16"/>
      <c r="B26" s="11" t="s">
        <v>20</v>
      </c>
      <c r="C26" s="27">
        <v>1.4997958498910522</v>
      </c>
      <c r="D26" s="27">
        <v>2.1664274618896586</v>
      </c>
      <c r="E26" s="27">
        <v>2.0914847727936468</v>
      </c>
      <c r="F26" s="27">
        <v>5.3663728142478115</v>
      </c>
      <c r="G26" s="27">
        <v>6.2675238252314402</v>
      </c>
      <c r="H26" s="27">
        <v>7.9351385063146411</v>
      </c>
      <c r="I26" s="27">
        <v>9.71763795139303</v>
      </c>
      <c r="J26" s="36">
        <v>7.6931448992852491</v>
      </c>
      <c r="K26" s="45">
        <v>14</v>
      </c>
      <c r="L26" s="18"/>
    </row>
    <row r="27" spans="1:15">
      <c r="A27" s="16"/>
      <c r="B27" s="11" t="s">
        <v>25</v>
      </c>
      <c r="C27" s="27">
        <v>1.6727481589507467</v>
      </c>
      <c r="D27" s="27">
        <v>1.9882120517268742</v>
      </c>
      <c r="E27" s="27">
        <v>1.864975484633695</v>
      </c>
      <c r="F27" s="27">
        <v>3.4065520426206231</v>
      </c>
      <c r="G27" s="27">
        <v>5.1066451121138234</v>
      </c>
      <c r="H27" s="27">
        <v>4.3870818358491341</v>
      </c>
      <c r="I27" s="27">
        <v>6.6796145175154624</v>
      </c>
      <c r="J27" s="36">
        <v>7.6246780912023482</v>
      </c>
      <c r="K27" s="45">
        <v>15</v>
      </c>
      <c r="L27" s="18"/>
    </row>
    <row r="28" spans="1:15">
      <c r="A28" s="16"/>
      <c r="B28" s="11" t="s">
        <v>11</v>
      </c>
      <c r="C28" s="27">
        <v>1.4082618025751075</v>
      </c>
      <c r="D28" s="27">
        <v>1.3448677886178158</v>
      </c>
      <c r="E28" s="27">
        <v>2.8399304157061693</v>
      </c>
      <c r="F28" s="27">
        <v>6.194090169527108</v>
      </c>
      <c r="G28" s="27">
        <v>5.4634741369338675</v>
      </c>
      <c r="H28" s="27">
        <v>6.2318029454729871</v>
      </c>
      <c r="I28" s="27">
        <v>6.1434859557847519</v>
      </c>
      <c r="J28" s="36">
        <v>7.3237106416109032</v>
      </c>
      <c r="K28" s="45">
        <v>16</v>
      </c>
      <c r="L28" s="18"/>
    </row>
    <row r="29" spans="1:15">
      <c r="A29" s="16"/>
      <c r="B29" s="12" t="s">
        <v>28</v>
      </c>
      <c r="C29" s="28">
        <v>1.6850036558796115</v>
      </c>
      <c r="D29" s="28">
        <v>1.6356795376740687</v>
      </c>
      <c r="E29" s="28">
        <v>1.7750320330764573</v>
      </c>
      <c r="F29" s="28">
        <v>4.1963193217749168</v>
      </c>
      <c r="G29" s="28">
        <v>5.4699682480820089</v>
      </c>
      <c r="H29" s="28">
        <v>5.5008302247569381</v>
      </c>
      <c r="I29" s="28">
        <v>5.9968254539826829</v>
      </c>
      <c r="J29" s="36">
        <v>6.767349762622481</v>
      </c>
      <c r="K29" s="45"/>
      <c r="L29" s="18"/>
    </row>
    <row r="30" spans="1:15">
      <c r="A30" s="16"/>
      <c r="B30" s="11" t="s">
        <v>9</v>
      </c>
      <c r="C30" s="27">
        <v>2.2261838492452157</v>
      </c>
      <c r="D30" s="27">
        <v>1.2610864745011088</v>
      </c>
      <c r="E30" s="27">
        <v>1.5399793506940462</v>
      </c>
      <c r="F30" s="27">
        <v>5.4426094079590106</v>
      </c>
      <c r="G30" s="27">
        <v>5.4038256194999805</v>
      </c>
      <c r="H30" s="27">
        <v>6.719738913517233</v>
      </c>
      <c r="I30" s="27">
        <v>2.6010152409501077</v>
      </c>
      <c r="J30" s="36">
        <v>4.9367133264604544</v>
      </c>
      <c r="K30" s="45">
        <v>17</v>
      </c>
      <c r="L30" s="18"/>
    </row>
    <row r="31" spans="1:15">
      <c r="A31" s="16"/>
      <c r="B31" s="11" t="s">
        <v>6</v>
      </c>
      <c r="C31" s="27">
        <v>1.2206199671054287</v>
      </c>
      <c r="D31" s="27">
        <v>1.8469681397738951</v>
      </c>
      <c r="E31" s="27">
        <v>1.5361326727248774</v>
      </c>
      <c r="F31" s="27">
        <v>6.4338437713568579</v>
      </c>
      <c r="G31" s="27">
        <v>7.2731358310343293</v>
      </c>
      <c r="H31" s="27">
        <v>3.3799977771297036</v>
      </c>
      <c r="I31" s="27">
        <v>3.6594606947768877</v>
      </c>
      <c r="J31" s="36">
        <v>4.3762330363465924</v>
      </c>
      <c r="K31" s="45">
        <v>18</v>
      </c>
      <c r="L31" s="18"/>
    </row>
    <row r="32" spans="1:15">
      <c r="A32" s="16"/>
      <c r="B32" s="11" t="s">
        <v>27</v>
      </c>
      <c r="C32" s="27">
        <v>6.8359010550865573</v>
      </c>
      <c r="D32" s="27">
        <v>3.6078878955044065</v>
      </c>
      <c r="E32" s="27">
        <v>5.6896101666854566</v>
      </c>
      <c r="F32" s="27">
        <v>5.7629420795215252</v>
      </c>
      <c r="G32" s="27">
        <v>3.3228435422116691</v>
      </c>
      <c r="H32" s="27">
        <v>3.5018728082850394</v>
      </c>
      <c r="I32" s="27">
        <v>5.2675170803652351</v>
      </c>
      <c r="J32" s="36">
        <v>3.687514277527832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/>
      <c r="G33" s="27">
        <v>3.5851230802853005</v>
      </c>
      <c r="H33" s="27">
        <v>3.9816821973855845</v>
      </c>
      <c r="I33" s="27">
        <v>4.9743572268320531</v>
      </c>
      <c r="J33" s="36">
        <v>3.6062362895643996</v>
      </c>
      <c r="K33" s="45">
        <v>20</v>
      </c>
      <c r="L33" s="18"/>
    </row>
    <row r="34" spans="1:14">
      <c r="A34" s="16"/>
      <c r="B34" s="11" t="s">
        <v>24</v>
      </c>
      <c r="C34" s="27">
        <v>1.3785007068777844</v>
      </c>
      <c r="D34" s="27">
        <v>1.5903719062277772</v>
      </c>
      <c r="E34" s="27">
        <v>1.5364460945577594</v>
      </c>
      <c r="F34" s="27">
        <v>2.5589210079062408</v>
      </c>
      <c r="G34" s="27">
        <v>3.7731944198312362</v>
      </c>
      <c r="H34" s="27">
        <v>3.3488888728605124</v>
      </c>
      <c r="I34" s="27">
        <v>2.4462268488992409</v>
      </c>
      <c r="J34" s="36">
        <v>3.5070693391400716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/>
      <c r="G35" s="27">
        <v>7.9368961015454387</v>
      </c>
      <c r="H35" s="27">
        <v>7.0664389264287069</v>
      </c>
      <c r="I35" s="27">
        <v>8.240266063980302</v>
      </c>
      <c r="J35" s="36">
        <v>2.9152607731610911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/>
      <c r="G36" s="27">
        <v>3.2638470388429299</v>
      </c>
      <c r="H36" s="27">
        <v>1.7730203339394943</v>
      </c>
      <c r="I36" s="27">
        <v>3.2456242030833429</v>
      </c>
      <c r="J36" s="36">
        <v>2.4489532178857587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/>
      <c r="G37" s="27">
        <v>5.8530466995303794</v>
      </c>
      <c r="H37" s="27">
        <v>2.8440583713449756</v>
      </c>
      <c r="I37" s="27">
        <v>2.214185057728479</v>
      </c>
      <c r="J37" s="36">
        <v>0.93424666824917768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SheetLayoutView="100" workbookViewId="0">
      <pane ySplit="11" topLeftCell="A12" activePane="bottomLeft" state="frozen"/>
      <selection activeCell="B50" sqref="B5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3" t="s">
        <v>99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1"/>
      <c r="I10" s="191"/>
      <c r="J10" s="191"/>
      <c r="K10" s="192" t="s">
        <v>55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2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14</v>
      </c>
      <c r="C13" s="27"/>
      <c r="D13" s="27"/>
      <c r="E13" s="27"/>
      <c r="F13" s="27"/>
      <c r="G13" s="27">
        <v>12.144837334677465</v>
      </c>
      <c r="H13" s="27">
        <v>13.446883379792048</v>
      </c>
      <c r="I13" s="27">
        <v>15.188361164945444</v>
      </c>
      <c r="J13" s="36">
        <v>17.621456690458473</v>
      </c>
      <c r="K13" s="45">
        <v>1</v>
      </c>
      <c r="L13" s="18"/>
    </row>
    <row r="14" spans="1:15">
      <c r="A14" s="16"/>
      <c r="B14" s="11" t="s">
        <v>9</v>
      </c>
      <c r="C14" s="27">
        <v>19.14522807932336</v>
      </c>
      <c r="D14" s="27">
        <v>15.144546957796237</v>
      </c>
      <c r="E14" s="27">
        <v>15.072157852472182</v>
      </c>
      <c r="F14" s="27">
        <v>13.440140346643215</v>
      </c>
      <c r="G14" s="27">
        <v>13.745213373099155</v>
      </c>
      <c r="H14" s="27">
        <v>11.945516091030903</v>
      </c>
      <c r="I14" s="27">
        <v>10.640703801705225</v>
      </c>
      <c r="J14" s="36">
        <v>16.577423767879615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/>
      <c r="G15" s="27">
        <v>14.696643036734889</v>
      </c>
      <c r="H15" s="27">
        <v>17.079271230497444</v>
      </c>
      <c r="I15" s="27">
        <v>14.813016171896413</v>
      </c>
      <c r="J15" s="36">
        <v>16.306221527711831</v>
      </c>
      <c r="K15" s="45">
        <v>3</v>
      </c>
      <c r="L15" s="18"/>
    </row>
    <row r="16" spans="1:15">
      <c r="A16" s="16"/>
      <c r="B16" s="11" t="s">
        <v>11</v>
      </c>
      <c r="C16" s="27">
        <v>15.308979345493565</v>
      </c>
      <c r="D16" s="27">
        <v>11.438527449952108</v>
      </c>
      <c r="E16" s="27">
        <v>15.410093150403197</v>
      </c>
      <c r="F16" s="27">
        <v>9.370072954390384</v>
      </c>
      <c r="G16" s="27">
        <v>10.419256127953561</v>
      </c>
      <c r="H16" s="27">
        <v>12.404405480382035</v>
      </c>
      <c r="I16" s="27">
        <v>14.482095723418215</v>
      </c>
      <c r="J16" s="36">
        <v>15.265765432922004</v>
      </c>
      <c r="K16" s="45">
        <v>4</v>
      </c>
      <c r="L16" s="18"/>
    </row>
    <row r="17" spans="1:15">
      <c r="A17" s="16"/>
      <c r="B17" s="11" t="s">
        <v>8</v>
      </c>
      <c r="C17" s="27">
        <v>23.809384596780735</v>
      </c>
      <c r="D17" s="27">
        <v>20.201735739720274</v>
      </c>
      <c r="E17" s="27">
        <v>19.267195596897228</v>
      </c>
      <c r="F17" s="27">
        <v>20.086320079288996</v>
      </c>
      <c r="G17" s="27">
        <v>16.649620576407948</v>
      </c>
      <c r="H17" s="27">
        <v>14.645283104026715</v>
      </c>
      <c r="I17" s="27">
        <v>13.201405922565845</v>
      </c>
      <c r="J17" s="36">
        <v>13.70431778318523</v>
      </c>
      <c r="K17" s="45">
        <v>5</v>
      </c>
      <c r="L17" s="18"/>
    </row>
    <row r="18" spans="1:15">
      <c r="A18" s="16"/>
      <c r="B18" s="11" t="s">
        <v>26</v>
      </c>
      <c r="C18" s="27">
        <v>15.258341544990239</v>
      </c>
      <c r="D18" s="27">
        <v>13.454203404590501</v>
      </c>
      <c r="E18" s="27">
        <v>10.593271756201949</v>
      </c>
      <c r="F18" s="27">
        <v>12.285203865385778</v>
      </c>
      <c r="G18" s="27">
        <v>10.757253821112117</v>
      </c>
      <c r="H18" s="27">
        <v>7.7750635767756719</v>
      </c>
      <c r="I18" s="27">
        <v>14.302371736269503</v>
      </c>
      <c r="J18" s="36">
        <v>13.316300669161906</v>
      </c>
      <c r="K18" s="45">
        <v>6</v>
      </c>
      <c r="L18" s="18"/>
    </row>
    <row r="19" spans="1:15">
      <c r="A19" s="16"/>
      <c r="B19" s="11" t="s">
        <v>18</v>
      </c>
      <c r="C19" s="27"/>
      <c r="D19" s="27"/>
      <c r="E19" s="27"/>
      <c r="F19" s="27"/>
      <c r="G19" s="27">
        <v>9.3569313554532609</v>
      </c>
      <c r="H19" s="27">
        <v>7.7635951142379174</v>
      </c>
      <c r="I19" s="27">
        <v>4.1897138068898503</v>
      </c>
      <c r="J19" s="36">
        <v>13.07486551675901</v>
      </c>
      <c r="K19" s="45">
        <v>7</v>
      </c>
      <c r="L19" s="18"/>
    </row>
    <row r="20" spans="1:15">
      <c r="A20" s="16"/>
      <c r="B20" s="11" t="s">
        <v>6</v>
      </c>
      <c r="C20" s="27">
        <v>7.6665476292268764</v>
      </c>
      <c r="D20" s="27">
        <v>7.8626927029804738</v>
      </c>
      <c r="E20" s="27">
        <v>5.8992196112369175</v>
      </c>
      <c r="F20" s="27">
        <v>11.065103133417114</v>
      </c>
      <c r="G20" s="27">
        <v>9.0183899914067105</v>
      </c>
      <c r="H20" s="27">
        <v>7.6440139717847462</v>
      </c>
      <c r="I20" s="27">
        <v>18.285619042873268</v>
      </c>
      <c r="J20" s="36">
        <v>12.638163964051605</v>
      </c>
      <c r="K20" s="45">
        <v>8</v>
      </c>
      <c r="L20" s="18"/>
    </row>
    <row r="21" spans="1:15">
      <c r="A21" s="16"/>
      <c r="B21" s="11" t="s">
        <v>10</v>
      </c>
      <c r="C21" s="53"/>
      <c r="D21" s="53"/>
      <c r="E21" s="53"/>
      <c r="F21" s="53"/>
      <c r="G21" s="53">
        <v>11.628559470840338</v>
      </c>
      <c r="H21" s="53">
        <v>11.780190211689993</v>
      </c>
      <c r="I21" s="53">
        <v>13.431682658337351</v>
      </c>
      <c r="J21" s="36">
        <v>12.448339761455468</v>
      </c>
      <c r="K21" s="108">
        <v>9</v>
      </c>
      <c r="L21" s="18"/>
    </row>
    <row r="22" spans="1:15">
      <c r="A22" s="16"/>
      <c r="B22" s="11" t="s">
        <v>19</v>
      </c>
      <c r="C22" s="27"/>
      <c r="D22" s="27"/>
      <c r="E22" s="27"/>
      <c r="F22" s="27"/>
      <c r="G22" s="27">
        <v>9.8194951239788733</v>
      </c>
      <c r="H22" s="27">
        <v>10.5158715412229</v>
      </c>
      <c r="I22" s="27">
        <v>9.0875400939679061</v>
      </c>
      <c r="J22" s="36">
        <v>12.027771768802086</v>
      </c>
      <c r="K22" s="45">
        <v>10</v>
      </c>
      <c r="L22" s="18"/>
    </row>
    <row r="23" spans="1:15">
      <c r="A23" s="16"/>
      <c r="B23" s="12" t="s">
        <v>5</v>
      </c>
      <c r="C23" s="36">
        <v>9.6566688566762071</v>
      </c>
      <c r="D23" s="36">
        <v>7.420773018926492</v>
      </c>
      <c r="E23" s="36">
        <v>8.7135513855397342</v>
      </c>
      <c r="F23" s="36">
        <v>7.6745449969623234</v>
      </c>
      <c r="G23" s="36">
        <v>8.7130439886732667</v>
      </c>
      <c r="H23" s="36">
        <v>9.9471587143811213</v>
      </c>
      <c r="I23" s="36">
        <v>9.3546875302593104</v>
      </c>
      <c r="J23" s="36">
        <v>11.823006685791555</v>
      </c>
      <c r="K23" s="107">
        <v>11</v>
      </c>
      <c r="L23" s="18"/>
      <c r="N23" s="23"/>
      <c r="O23" s="34"/>
    </row>
    <row r="24" spans="1:15">
      <c r="A24" s="16"/>
      <c r="B24" s="11" t="s">
        <v>16</v>
      </c>
      <c r="C24" s="53"/>
      <c r="D24" s="53"/>
      <c r="E24" s="53"/>
      <c r="F24" s="53"/>
      <c r="G24" s="53">
        <v>10.566503809820945</v>
      </c>
      <c r="H24" s="53">
        <v>8.2282396320138194</v>
      </c>
      <c r="I24" s="53">
        <v>8.6244261496242736</v>
      </c>
      <c r="J24" s="36">
        <v>11.822710618157183</v>
      </c>
      <c r="K24" s="108">
        <v>12</v>
      </c>
      <c r="L24" s="18"/>
      <c r="N24" s="23"/>
      <c r="O24" s="34"/>
    </row>
    <row r="25" spans="1:15">
      <c r="A25" s="16"/>
      <c r="B25" s="11" t="s">
        <v>21</v>
      </c>
      <c r="C25" s="53">
        <v>11.024510266835527</v>
      </c>
      <c r="D25" s="53">
        <v>11.007300624841774</v>
      </c>
      <c r="E25" s="53">
        <v>13.322600370280698</v>
      </c>
      <c r="F25" s="53">
        <v>8.2213267106238028</v>
      </c>
      <c r="G25" s="53">
        <v>5.4461122734113978</v>
      </c>
      <c r="H25" s="53">
        <v>7.0900584565248046</v>
      </c>
      <c r="I25" s="53">
        <v>9.3920418663536847</v>
      </c>
      <c r="J25" s="36">
        <v>11.663827550363024</v>
      </c>
      <c r="K25" s="108">
        <v>13</v>
      </c>
      <c r="L25" s="18"/>
    </row>
    <row r="26" spans="1:15">
      <c r="A26" s="16"/>
      <c r="B26" s="11" t="s">
        <v>20</v>
      </c>
      <c r="C26" s="27">
        <v>12.22535746481948</v>
      </c>
      <c r="D26" s="27">
        <v>13.674047561390971</v>
      </c>
      <c r="E26" s="27">
        <v>9.8229040257000495</v>
      </c>
      <c r="F26" s="27">
        <v>9.9352879666876301</v>
      </c>
      <c r="G26" s="27">
        <v>8.9433357475278417</v>
      </c>
      <c r="H26" s="27">
        <v>11.71214247353741</v>
      </c>
      <c r="I26" s="27">
        <v>11.81677579091261</v>
      </c>
      <c r="J26" s="36">
        <v>10.988953866146849</v>
      </c>
      <c r="K26" s="45">
        <v>14</v>
      </c>
      <c r="L26" s="18"/>
    </row>
    <row r="27" spans="1:15">
      <c r="A27" s="16"/>
      <c r="B27" s="11" t="s">
        <v>23</v>
      </c>
      <c r="C27" s="27">
        <v>11.099521097477542</v>
      </c>
      <c r="D27" s="27">
        <v>10.33970138779882</v>
      </c>
      <c r="E27" s="27">
        <v>13.876791283975104</v>
      </c>
      <c r="F27" s="27">
        <v>12.098305362381428</v>
      </c>
      <c r="G27" s="27">
        <v>9.2376419962438234</v>
      </c>
      <c r="H27" s="27">
        <v>8.325788584388242</v>
      </c>
      <c r="I27" s="27">
        <v>9.328763731161569</v>
      </c>
      <c r="J27" s="36">
        <v>10.78872352555757</v>
      </c>
      <c r="K27" s="45">
        <v>15</v>
      </c>
      <c r="L27" s="18"/>
    </row>
    <row r="28" spans="1:15">
      <c r="A28" s="16"/>
      <c r="B28" s="11" t="s">
        <v>24</v>
      </c>
      <c r="C28" s="27">
        <v>13.08525147874559</v>
      </c>
      <c r="D28" s="27">
        <v>12.40638786990657</v>
      </c>
      <c r="E28" s="27">
        <v>12.160564902716423</v>
      </c>
      <c r="F28" s="27">
        <v>9.238494007889269</v>
      </c>
      <c r="G28" s="27">
        <v>7.0998811543518681</v>
      </c>
      <c r="H28" s="27">
        <v>8.9064479754958175</v>
      </c>
      <c r="I28" s="27">
        <v>8.1650940514305734</v>
      </c>
      <c r="J28" s="36">
        <v>10.656948581558419</v>
      </c>
      <c r="K28" s="45">
        <v>16</v>
      </c>
      <c r="L28" s="18"/>
    </row>
    <row r="29" spans="1:15">
      <c r="A29" s="16"/>
      <c r="B29" s="12" t="s">
        <v>28</v>
      </c>
      <c r="C29" s="28">
        <v>10.751918819692325</v>
      </c>
      <c r="D29" s="28">
        <v>10.540531965356321</v>
      </c>
      <c r="E29" s="28">
        <v>11.240371809384609</v>
      </c>
      <c r="F29" s="28">
        <v>9.872020072442556</v>
      </c>
      <c r="G29" s="28">
        <v>8.0053867890156525</v>
      </c>
      <c r="H29" s="28">
        <v>8.118513340075264</v>
      </c>
      <c r="I29" s="28">
        <v>9.6288848316945366</v>
      </c>
      <c r="J29" s="36">
        <v>10.62406620069912</v>
      </c>
      <c r="K29" s="45" t="s">
        <v>64</v>
      </c>
      <c r="L29" s="18"/>
    </row>
    <row r="30" spans="1:15">
      <c r="A30" s="16"/>
      <c r="B30" s="11" t="s">
        <v>25</v>
      </c>
      <c r="C30" s="27">
        <v>9.063205836162787</v>
      </c>
      <c r="D30" s="27">
        <v>8.7800184973375863</v>
      </c>
      <c r="E30" s="27">
        <v>9.4214391144560636</v>
      </c>
      <c r="F30" s="27">
        <v>9.1552437566550591</v>
      </c>
      <c r="G30" s="27">
        <v>8.2416293503992808</v>
      </c>
      <c r="H30" s="27">
        <v>8.3659863778767427</v>
      </c>
      <c r="I30" s="27">
        <v>10.601970143764257</v>
      </c>
      <c r="J30" s="36">
        <v>10.503181292455274</v>
      </c>
      <c r="K30" s="45">
        <v>17</v>
      </c>
      <c r="L30" s="18"/>
    </row>
    <row r="31" spans="1:15">
      <c r="A31" s="16"/>
      <c r="B31" s="11" t="s">
        <v>4</v>
      </c>
      <c r="C31" s="27"/>
      <c r="D31" s="27"/>
      <c r="E31" s="27"/>
      <c r="F31" s="27"/>
      <c r="G31" s="27">
        <v>8.6744289824759289</v>
      </c>
      <c r="H31" s="27">
        <v>7.5511654994025026</v>
      </c>
      <c r="I31" s="27">
        <v>7.9274593953395618</v>
      </c>
      <c r="J31" s="36">
        <v>9.3030591273576757</v>
      </c>
      <c r="K31" s="45">
        <v>18</v>
      </c>
      <c r="L31" s="18"/>
    </row>
    <row r="32" spans="1:15">
      <c r="A32" s="16"/>
      <c r="B32" s="11" t="s">
        <v>22</v>
      </c>
      <c r="C32" s="27">
        <v>16.306480982589168</v>
      </c>
      <c r="D32" s="27">
        <v>16.144476765719254</v>
      </c>
      <c r="E32" s="27">
        <v>11.62406738517188</v>
      </c>
      <c r="F32" s="27">
        <v>9.3995239051950339</v>
      </c>
      <c r="G32" s="27">
        <v>9.6614490720059081</v>
      </c>
      <c r="H32" s="27">
        <v>8.7005299156956681</v>
      </c>
      <c r="I32" s="27">
        <v>8.7142766745932096</v>
      </c>
      <c r="J32" s="36">
        <v>9.2904552882346358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10.922258122903564</v>
      </c>
      <c r="H33" s="27">
        <v>13.688176922719592</v>
      </c>
      <c r="I33" s="27">
        <v>14.270437131359904</v>
      </c>
      <c r="J33" s="36">
        <v>9.0337677361681994</v>
      </c>
      <c r="K33" s="45">
        <v>20</v>
      </c>
      <c r="L33" s="18"/>
    </row>
    <row r="34" spans="1:14">
      <c r="A34" s="16"/>
      <c r="B34" s="11" t="s">
        <v>27</v>
      </c>
      <c r="C34" s="27">
        <v>19.060124212529683</v>
      </c>
      <c r="D34" s="27">
        <v>14.865867731913006</v>
      </c>
      <c r="E34" s="27">
        <v>19.117077971741374</v>
      </c>
      <c r="F34" s="27">
        <v>11.055007999330378</v>
      </c>
      <c r="G34" s="27">
        <v>6.9309466846314258</v>
      </c>
      <c r="H34" s="27">
        <v>5.5211428041492647</v>
      </c>
      <c r="I34" s="27">
        <v>7.3497993874143575</v>
      </c>
      <c r="J34" s="36">
        <v>6.935399902988669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8.6935215704576621</v>
      </c>
      <c r="H35" s="27">
        <v>4.728587784178675</v>
      </c>
      <c r="I35" s="27">
        <v>4.6194879734854197</v>
      </c>
      <c r="J35" s="36">
        <v>6.2695694439734595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4.4294995331094915</v>
      </c>
      <c r="H36" s="27">
        <v>4.1684261892026315</v>
      </c>
      <c r="I36" s="27">
        <v>6.0281814929035118</v>
      </c>
      <c r="J36" s="36">
        <v>3.9133500470072082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5.6867364268887295</v>
      </c>
      <c r="H37" s="27">
        <v>3.3710806193861251</v>
      </c>
      <c r="I37" s="27">
        <v>5.7262084154398973</v>
      </c>
      <c r="J37" s="36">
        <v>2.8379426208322558</v>
      </c>
      <c r="K37" s="45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52</v>
      </c>
      <c r="C52" s="23"/>
      <c r="D52" s="23"/>
      <c r="E52" s="23" t="s">
        <v>50</v>
      </c>
    </row>
    <row r="53" spans="1:12">
      <c r="B53" s="23" t="s">
        <v>53</v>
      </c>
      <c r="C53" s="23"/>
      <c r="D53" s="23"/>
      <c r="E53" s="23" t="s">
        <v>51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SheetLayoutView="100" workbookViewId="0">
      <selection activeCell="B50" sqref="B5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0" t="s">
        <v>176</v>
      </c>
      <c r="D7" s="190"/>
      <c r="E7" s="190"/>
      <c r="F7" s="190"/>
      <c r="G7" s="190"/>
      <c r="H7" s="190"/>
      <c r="I7" s="190"/>
      <c r="J7" s="18"/>
    </row>
    <row r="8" spans="1:13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91" t="s">
        <v>2</v>
      </c>
      <c r="D10" s="191"/>
      <c r="E10" s="191"/>
      <c r="F10" s="191"/>
      <c r="G10" s="192" t="s">
        <v>113</v>
      </c>
      <c r="H10" s="192"/>
      <c r="I10" s="192" t="s">
        <v>29</v>
      </c>
      <c r="J10" s="18"/>
    </row>
    <row r="11" spans="1:13">
      <c r="A11" s="16"/>
      <c r="B11" s="11"/>
      <c r="C11" s="85">
        <v>2007</v>
      </c>
      <c r="D11" s="85">
        <v>2008</v>
      </c>
      <c r="E11" s="85">
        <v>2009</v>
      </c>
      <c r="F11" s="85">
        <v>2010</v>
      </c>
      <c r="G11" s="86" t="s">
        <v>112</v>
      </c>
      <c r="H11" s="86" t="s">
        <v>114</v>
      </c>
      <c r="I11" s="192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33</v>
      </c>
      <c r="C13" s="25">
        <v>7038.8546666666662</v>
      </c>
      <c r="D13" s="25">
        <v>7143.59</v>
      </c>
      <c r="E13" s="25">
        <v>7248.0403333333334</v>
      </c>
      <c r="F13" s="29">
        <v>7352.1440000000002</v>
      </c>
      <c r="G13" s="28">
        <f>IF(OR(OR(F13=0,E13=0),F13=""),"",(F13/E13-1)*100)</f>
        <v>1.4363008741535177</v>
      </c>
      <c r="H13" s="26">
        <f>F13-E13</f>
        <v>104.10366666666687</v>
      </c>
      <c r="I13" s="28">
        <f>IF(F13=0,"",F13/$F$13*100)</f>
        <v>100</v>
      </c>
      <c r="J13" s="18"/>
    </row>
    <row r="14" spans="1:13">
      <c r="A14" s="16"/>
      <c r="B14" s="11" t="s">
        <v>34</v>
      </c>
      <c r="C14" s="25">
        <v>5586.815333333333</v>
      </c>
      <c r="D14" s="25">
        <v>5698.2376666666669</v>
      </c>
      <c r="E14" s="25">
        <v>5808.121666666666</v>
      </c>
      <c r="F14" s="29">
        <v>5915.9193333333324</v>
      </c>
      <c r="G14" s="28">
        <f t="shared" ref="G14:G31" si="0">IF(OR(OR(F14=0,E14=0),F14=""),"",(F14/E14-1)*100)</f>
        <v>1.8559815522688927</v>
      </c>
      <c r="H14" s="26">
        <f t="shared" ref="H14:H31" si="1">F14-E14</f>
        <v>107.79766666666637</v>
      </c>
      <c r="I14" s="28">
        <f t="shared" ref="I14:I31" si="2">IF(F14=0,"",F14/$F$13*100)</f>
        <v>80.465226651345944</v>
      </c>
      <c r="J14" s="18"/>
      <c r="L14" s="23"/>
      <c r="M14" s="34"/>
    </row>
    <row r="15" spans="1:13">
      <c r="A15" s="16"/>
      <c r="B15" s="11" t="s">
        <v>35</v>
      </c>
      <c r="C15" s="25">
        <v>3566.3119999999999</v>
      </c>
      <c r="D15" s="25">
        <v>3738.8063333333334</v>
      </c>
      <c r="E15" s="25">
        <v>3872.7749999999996</v>
      </c>
      <c r="F15" s="29">
        <v>4040.8080000000004</v>
      </c>
      <c r="G15" s="28">
        <f t="shared" si="0"/>
        <v>4.3388268102329874</v>
      </c>
      <c r="H15" s="26">
        <f t="shared" si="1"/>
        <v>168.03300000000081</v>
      </c>
      <c r="I15" s="28">
        <f t="shared" si="2"/>
        <v>54.960947446078322</v>
      </c>
      <c r="J15" s="18"/>
      <c r="L15" s="23"/>
      <c r="M15" s="34"/>
    </row>
    <row r="16" spans="1:13">
      <c r="A16" s="16"/>
      <c r="B16" s="11" t="s">
        <v>36</v>
      </c>
      <c r="C16" s="25">
        <v>3176.3466666666668</v>
      </c>
      <c r="D16" s="25">
        <v>3362.4809999999998</v>
      </c>
      <c r="E16" s="25">
        <v>3431.6756666666665</v>
      </c>
      <c r="F16" s="29">
        <v>3600.8436666666662</v>
      </c>
      <c r="G16" s="28">
        <f t="shared" si="0"/>
        <v>4.9296033900639413</v>
      </c>
      <c r="H16" s="26">
        <f t="shared" si="1"/>
        <v>169.16799999999967</v>
      </c>
      <c r="I16" s="28">
        <f t="shared" si="2"/>
        <v>48.976783733651921</v>
      </c>
      <c r="J16" s="18"/>
    </row>
    <row r="17" spans="1:10">
      <c r="A17" s="16"/>
      <c r="B17" s="11" t="s">
        <v>37</v>
      </c>
      <c r="C17" s="25">
        <v>389.96566666666666</v>
      </c>
      <c r="D17" s="25">
        <v>376.32533333333339</v>
      </c>
      <c r="E17" s="25">
        <v>441.09933333333333</v>
      </c>
      <c r="F17" s="29">
        <v>439.96466666666669</v>
      </c>
      <c r="G17" s="28">
        <f t="shared" si="0"/>
        <v>-0.25723608741190507</v>
      </c>
      <c r="H17" s="26">
        <f t="shared" si="1"/>
        <v>-1.1346666666666465</v>
      </c>
      <c r="I17" s="28">
        <f t="shared" si="2"/>
        <v>5.9841682462512518</v>
      </c>
      <c r="J17" s="18"/>
    </row>
    <row r="18" spans="1:10">
      <c r="A18" s="16"/>
      <c r="B18" s="11" t="s">
        <v>65</v>
      </c>
      <c r="C18" s="25">
        <v>365.57233333333329</v>
      </c>
      <c r="D18" s="25">
        <v>354.7953333333333</v>
      </c>
      <c r="E18" s="25">
        <v>420.60866666666669</v>
      </c>
      <c r="F18" s="29">
        <v>413.69466666666659</v>
      </c>
      <c r="G18" s="28">
        <f t="shared" si="0"/>
        <v>-1.6438082588249303</v>
      </c>
      <c r="H18" s="26">
        <f t="shared" si="1"/>
        <v>-6.914000000000101</v>
      </c>
      <c r="I18" s="28">
        <f t="shared" si="2"/>
        <v>5.6268575080502581</v>
      </c>
      <c r="J18" s="18"/>
    </row>
    <row r="19" spans="1:10">
      <c r="A19" s="16"/>
      <c r="B19" s="11" t="s">
        <v>66</v>
      </c>
      <c r="C19" s="25">
        <v>24.393000000000001</v>
      </c>
      <c r="D19" s="25">
        <v>21.53</v>
      </c>
      <c r="E19" s="25">
        <v>20.491</v>
      </c>
      <c r="F19" s="29">
        <v>26.269666666666666</v>
      </c>
      <c r="G19" s="28">
        <f t="shared" si="0"/>
        <v>28.200998812486787</v>
      </c>
      <c r="H19" s="26">
        <f t="shared" si="1"/>
        <v>5.7786666666666662</v>
      </c>
      <c r="I19" s="28">
        <f t="shared" si="2"/>
        <v>0.35730620437612026</v>
      </c>
      <c r="J19" s="18"/>
    </row>
    <row r="20" spans="1:10">
      <c r="A20" s="16"/>
      <c r="B20" s="11" t="s">
        <v>38</v>
      </c>
      <c r="C20" s="25">
        <v>2020.5033333333333</v>
      </c>
      <c r="D20" s="25">
        <v>1959.4313333333332</v>
      </c>
      <c r="E20" s="25">
        <v>1935.3466666666666</v>
      </c>
      <c r="F20" s="29">
        <v>1875.1113333333333</v>
      </c>
      <c r="G20" s="28">
        <f t="shared" si="0"/>
        <v>-3.1123795220150074</v>
      </c>
      <c r="H20" s="26">
        <f t="shared" si="1"/>
        <v>-60.235333333333301</v>
      </c>
      <c r="I20" s="28">
        <f t="shared" si="2"/>
        <v>25.50427920526765</v>
      </c>
      <c r="J20" s="18"/>
    </row>
    <row r="21" spans="1:10">
      <c r="A21" s="16"/>
      <c r="B21" s="11" t="s">
        <v>124</v>
      </c>
      <c r="C21" s="25">
        <v>774.64733333333334</v>
      </c>
      <c r="D21" s="25">
        <v>847.70833333333337</v>
      </c>
      <c r="E21" s="25">
        <v>834.67866666666669</v>
      </c>
      <c r="F21" s="29">
        <v>862.25666666666666</v>
      </c>
      <c r="G21" s="28">
        <f t="shared" ref="G21:G23" si="3">IF(OR(OR(F21=0,E21=0),F21=""),"",(F21/E21-1)*100)</f>
        <v>3.304025980457137</v>
      </c>
      <c r="H21" s="26">
        <f t="shared" ref="H21:H23" si="4">F21-E21</f>
        <v>27.577999999999975</v>
      </c>
      <c r="I21" s="28">
        <f t="shared" ref="I21:I23" si="5">IF(F21=0,"",F21/$F$13*100)</f>
        <v>11.727962165412793</v>
      </c>
      <c r="J21" s="18"/>
    </row>
    <row r="22" spans="1:10">
      <c r="A22" s="16"/>
      <c r="B22" s="11" t="s">
        <v>125</v>
      </c>
      <c r="C22" s="25">
        <v>858.87699999999995</v>
      </c>
      <c r="D22" s="25">
        <v>880.47500000000002</v>
      </c>
      <c r="E22" s="25">
        <v>820.80533333333335</v>
      </c>
      <c r="F22" s="29">
        <v>663.98599999999999</v>
      </c>
      <c r="G22" s="28">
        <f t="shared" si="3"/>
        <v>-19.105545123163591</v>
      </c>
      <c r="H22" s="26">
        <f t="shared" si="4"/>
        <v>-156.81933333333336</v>
      </c>
      <c r="I22" s="28">
        <f t="shared" si="5"/>
        <v>9.0311887253568486</v>
      </c>
      <c r="J22" s="18"/>
    </row>
    <row r="23" spans="1:10">
      <c r="A23" s="16"/>
      <c r="B23" s="11" t="s">
        <v>126</v>
      </c>
      <c r="C23" s="25">
        <v>386.97966666666667</v>
      </c>
      <c r="D23" s="25">
        <v>231.24699999999999</v>
      </c>
      <c r="E23" s="25">
        <v>279.86233333333331</v>
      </c>
      <c r="F23" s="29">
        <v>348.86866666666668</v>
      </c>
      <c r="G23" s="28">
        <f t="shared" si="3"/>
        <v>24.65724219169665</v>
      </c>
      <c r="H23" s="26">
        <f t="shared" si="4"/>
        <v>69.006333333333373</v>
      </c>
      <c r="I23" s="28">
        <f t="shared" si="5"/>
        <v>4.7451283144980119</v>
      </c>
      <c r="J23" s="18"/>
    </row>
    <row r="24" spans="1:10">
      <c r="A24" s="16"/>
      <c r="B24" s="11" t="s">
        <v>62</v>
      </c>
      <c r="C24" s="25">
        <v>1147.6369999999999</v>
      </c>
      <c r="D24" s="25">
        <v>1067.1813333333332</v>
      </c>
      <c r="E24" s="25">
        <v>903.53433333333339</v>
      </c>
      <c r="F24" s="29">
        <v>1349.4596666666666</v>
      </c>
      <c r="G24" s="28">
        <f t="shared" si="0"/>
        <v>49.353446447155846</v>
      </c>
      <c r="H24" s="26">
        <f t="shared" si="1"/>
        <v>445.92533333333324</v>
      </c>
      <c r="I24" s="28">
        <f t="shared" si="2"/>
        <v>18.354641403469063</v>
      </c>
      <c r="J24" s="18"/>
    </row>
    <row r="25" spans="1:10">
      <c r="A25" s="16"/>
      <c r="B25" s="11" t="s">
        <v>39</v>
      </c>
      <c r="C25" s="25">
        <v>318.08533333333338</v>
      </c>
      <c r="D25" s="25">
        <v>285.28833333333336</v>
      </c>
      <c r="E25" s="25">
        <v>238.57833333333335</v>
      </c>
      <c r="F25" s="29">
        <v>510.85166666666663</v>
      </c>
      <c r="G25" s="28">
        <f t="shared" si="0"/>
        <v>114.12324393804968</v>
      </c>
      <c r="H25" s="26">
        <f t="shared" si="1"/>
        <v>272.27333333333331</v>
      </c>
      <c r="I25" s="28">
        <f t="shared" si="2"/>
        <v>6.9483359774599975</v>
      </c>
      <c r="J25" s="18"/>
    </row>
    <row r="26" spans="1:10">
      <c r="A26" s="16"/>
      <c r="B26" s="11" t="s">
        <v>48</v>
      </c>
      <c r="C26" s="25">
        <v>843.64966666666669</v>
      </c>
      <c r="D26" s="25">
        <v>765.54866666666658</v>
      </c>
      <c r="E26" s="25">
        <v>597.29633333333334</v>
      </c>
      <c r="F26" s="29">
        <v>804.12800000000004</v>
      </c>
      <c r="G26" s="28">
        <f t="shared" si="0"/>
        <v>34.627981978794445</v>
      </c>
      <c r="H26" s="26">
        <f t="shared" si="1"/>
        <v>206.83166666666671</v>
      </c>
      <c r="I26" s="28">
        <f t="shared" si="2"/>
        <v>10.937326581198628</v>
      </c>
      <c r="J26" s="18"/>
    </row>
    <row r="27" spans="1:10">
      <c r="A27" s="16"/>
      <c r="B27" s="11" t="s">
        <v>40</v>
      </c>
      <c r="C27" s="25">
        <v>997.39366666666672</v>
      </c>
      <c r="D27" s="25">
        <v>937.72699999999998</v>
      </c>
      <c r="E27" s="25">
        <v>780.7886666666667</v>
      </c>
      <c r="F27" s="29">
        <v>1102.0083333333332</v>
      </c>
      <c r="G27" s="28">
        <f t="shared" si="0"/>
        <v>41.140411020310211</v>
      </c>
      <c r="H27" s="26">
        <f t="shared" si="1"/>
        <v>321.21966666666651</v>
      </c>
      <c r="I27" s="28">
        <f t="shared" si="2"/>
        <v>14.988938374076094</v>
      </c>
      <c r="J27" s="18"/>
    </row>
    <row r="28" spans="1:10">
      <c r="A28" s="16"/>
      <c r="B28" s="11" t="s">
        <v>63</v>
      </c>
      <c r="C28" s="25">
        <v>359.02400000000006</v>
      </c>
      <c r="D28" s="25">
        <v>437.65733333333333</v>
      </c>
      <c r="E28" s="25">
        <v>436.08766666666662</v>
      </c>
      <c r="F28" s="29">
        <v>598.0390000000001</v>
      </c>
      <c r="G28" s="28">
        <f t="shared" si="0"/>
        <v>37.137334007000163</v>
      </c>
      <c r="H28" s="26">
        <f t="shared" si="1"/>
        <v>161.95133333333348</v>
      </c>
      <c r="I28" s="28">
        <f t="shared" si="2"/>
        <v>8.1342122787584152</v>
      </c>
      <c r="J28" s="18"/>
    </row>
    <row r="29" spans="1:10">
      <c r="A29" s="16"/>
      <c r="B29" s="11" t="s">
        <v>39</v>
      </c>
      <c r="C29" s="25">
        <v>109.17099999999999</v>
      </c>
      <c r="D29" s="25">
        <v>122.09466666666667</v>
      </c>
      <c r="E29" s="25">
        <v>128.75466666666668</v>
      </c>
      <c r="F29" s="29">
        <v>259.94233333333335</v>
      </c>
      <c r="G29" s="28">
        <f t="shared" si="0"/>
        <v>101.88964024604931</v>
      </c>
      <c r="H29" s="26">
        <f t="shared" si="1"/>
        <v>131.18766666666667</v>
      </c>
      <c r="I29" s="28">
        <f t="shared" si="2"/>
        <v>3.5355990488398126</v>
      </c>
      <c r="J29" s="18"/>
    </row>
    <row r="30" spans="1:10">
      <c r="A30" s="16"/>
      <c r="B30" s="11" t="s">
        <v>48</v>
      </c>
      <c r="C30" s="25">
        <v>278.94100000000003</v>
      </c>
      <c r="D30" s="25">
        <v>321.11633333333333</v>
      </c>
      <c r="E30" s="25">
        <v>289.09800000000001</v>
      </c>
      <c r="F30" s="29">
        <v>362.30900000000003</v>
      </c>
      <c r="G30" s="28">
        <f t="shared" si="0"/>
        <v>25.323938595216845</v>
      </c>
      <c r="H30" s="26">
        <f t="shared" si="1"/>
        <v>73.211000000000013</v>
      </c>
      <c r="I30" s="28">
        <f t="shared" si="2"/>
        <v>4.9279366671817098</v>
      </c>
      <c r="J30" s="18"/>
    </row>
    <row r="31" spans="1:10">
      <c r="A31" s="16"/>
      <c r="B31" s="11" t="s">
        <v>40</v>
      </c>
      <c r="C31" s="25">
        <v>310.73433333333332</v>
      </c>
      <c r="D31" s="25">
        <v>371.90499999999997</v>
      </c>
      <c r="E31" s="25">
        <v>362.286</v>
      </c>
      <c r="F31" s="29">
        <v>477.745</v>
      </c>
      <c r="G31" s="28">
        <f t="shared" si="0"/>
        <v>31.869572658065735</v>
      </c>
      <c r="H31" s="26">
        <f t="shared" si="1"/>
        <v>115.459</v>
      </c>
      <c r="I31" s="28">
        <f t="shared" si="2"/>
        <v>6.4980364911242221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189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119</v>
      </c>
      <c r="F49" s="34">
        <f>F15</f>
        <v>4040.8080000000004</v>
      </c>
    </row>
    <row r="50" spans="5:6">
      <c r="E50" s="23" t="s">
        <v>56</v>
      </c>
      <c r="F50" s="34">
        <f>F14-F15</f>
        <v>1875.1113333333319</v>
      </c>
    </row>
  </sheetData>
  <mergeCells count="5">
    <mergeCell ref="C7:I7"/>
    <mergeCell ref="C8:I8"/>
    <mergeCell ref="I10:I11"/>
    <mergeCell ref="C10:F10"/>
    <mergeCell ref="G10:H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0" t="s">
        <v>33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58"/>
      <c r="D9" s="158"/>
      <c r="E9" s="158"/>
      <c r="F9" s="158"/>
      <c r="G9" s="158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58">
        <v>2006</v>
      </c>
      <c r="D11" s="158">
        <v>2007</v>
      </c>
      <c r="E11" s="158">
        <v>2008</v>
      </c>
      <c r="F11" s="158">
        <v>2009</v>
      </c>
      <c r="G11" s="158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158"/>
      <c r="D12" s="158"/>
      <c r="E12" s="158"/>
      <c r="F12" s="158"/>
      <c r="G12" s="158"/>
      <c r="H12" s="158"/>
      <c r="I12" s="158"/>
      <c r="J12" s="158"/>
      <c r="K12" s="158"/>
      <c r="L12" s="18"/>
    </row>
    <row r="13" spans="1:15">
      <c r="A13" s="16"/>
      <c r="B13" s="12" t="s">
        <v>28</v>
      </c>
      <c r="C13" s="26">
        <v>42206.743999999999</v>
      </c>
      <c r="D13" s="26">
        <v>42709.799333333336</v>
      </c>
      <c r="E13" s="26">
        <v>43216.253666666664</v>
      </c>
      <c r="F13" s="26">
        <v>43725.82433333333</v>
      </c>
      <c r="G13" s="26">
        <v>44238.28633333333</v>
      </c>
      <c r="H13" s="28">
        <f t="shared" ref="H13:H38" si="0">IF(OR(OR(G13=0,F13=0),G13=""),"",(G13/F13-1)*100)</f>
        <v>1.1719893399684489</v>
      </c>
      <c r="I13" s="27">
        <f>IF(OR(OR(G13=0,F13=0),F13=""),"",(F13/E13-1)*100)</f>
        <v>1.1791180943102164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23300.990666666668</v>
      </c>
      <c r="D14" s="25">
        <f>D13-SUM(D15:D38)</f>
        <v>21192.450000000008</v>
      </c>
      <c r="E14" s="25">
        <f>E13-SUM(E15:E38)</f>
        <v>21388.424333333332</v>
      </c>
      <c r="F14" s="25">
        <f>F13-SUM(F15:F38)</f>
        <v>21588.283333333329</v>
      </c>
      <c r="G14" s="26">
        <f>G13-SUM(G15:G38)</f>
        <v>21794.075666666664</v>
      </c>
      <c r="H14" s="28">
        <f t="shared" si="0"/>
        <v>0.95325936831476277</v>
      </c>
      <c r="I14" s="27">
        <f>IF(OR(OR(G14=0,F14=0),F14=""),"",(F14/E14-1)*100)</f>
        <v>0.93442600953321797</v>
      </c>
      <c r="J14" s="28">
        <f t="shared" ref="J14:J38" si="2">IF(G14=0,"",G14/$G$13*100)</f>
        <v>49.265189665009551</v>
      </c>
      <c r="K14" s="27">
        <f>IF(F14=0,"",F14/$F$13*100)</f>
        <v>49.371929889211991</v>
      </c>
      <c r="L14" s="18"/>
    </row>
    <row r="15" spans="1:15">
      <c r="A15" s="16"/>
      <c r="B15" s="12" t="s">
        <v>5</v>
      </c>
      <c r="C15" s="29">
        <v>6933.9186666666674</v>
      </c>
      <c r="D15" s="29">
        <v>7038.8546666666662</v>
      </c>
      <c r="E15" s="29">
        <v>7143.59</v>
      </c>
      <c r="F15" s="29">
        <v>7248.0403333333334</v>
      </c>
      <c r="G15" s="109">
        <v>7352.1440000000002</v>
      </c>
      <c r="H15" s="50">
        <f>IF(OR(OR(G15=0,F15=0),G15=""),"",(G15/F15-1)*100)</f>
        <v>1.4363008741535177</v>
      </c>
      <c r="I15" s="36">
        <f t="shared" ref="I15:I38" si="3">IF(OR(OR(G15=0,F15=0),F15=""),"",(F15/E15-1)*100)</f>
        <v>1.4621546495996229</v>
      </c>
      <c r="J15" s="50">
        <f t="shared" si="2"/>
        <v>16.619414107956068</v>
      </c>
      <c r="K15" s="36">
        <f t="shared" si="1"/>
        <v>16.576109070190732</v>
      </c>
      <c r="L15" s="18"/>
      <c r="N15" s="23" t="s">
        <v>5</v>
      </c>
      <c r="O15" s="34">
        <f>J15</f>
        <v>16.619414107956068</v>
      </c>
    </row>
    <row r="16" spans="1:15">
      <c r="A16" s="16"/>
      <c r="B16" s="11" t="s">
        <v>25</v>
      </c>
      <c r="C16" s="55">
        <v>3174.8843333333334</v>
      </c>
      <c r="D16" s="55">
        <v>3222.77</v>
      </c>
      <c r="E16" s="55">
        <v>3270.5003333333334</v>
      </c>
      <c r="F16" s="55">
        <v>3318.1786666666667</v>
      </c>
      <c r="G16" s="56">
        <v>3366.23</v>
      </c>
      <c r="H16" s="28">
        <f t="shared" si="0"/>
        <v>1.4481237498161548</v>
      </c>
      <c r="I16" s="27">
        <f t="shared" si="3"/>
        <v>1.4578299487509661</v>
      </c>
      <c r="J16" s="28">
        <f t="shared" si="2"/>
        <v>7.609313739315354</v>
      </c>
      <c r="K16" s="27">
        <f t="shared" si="1"/>
        <v>7.5886017410931528</v>
      </c>
      <c r="L16" s="18"/>
      <c r="N16" s="23" t="s">
        <v>41</v>
      </c>
      <c r="O16" s="34">
        <f>100-O15</f>
        <v>83.380585892043939</v>
      </c>
    </row>
    <row r="17" spans="1:12">
      <c r="A17" s="16"/>
      <c r="B17" s="11" t="s">
        <v>26</v>
      </c>
      <c r="C17" s="25">
        <v>2192.36</v>
      </c>
      <c r="D17" s="25">
        <v>2219.2930000000001</v>
      </c>
      <c r="E17" s="25">
        <v>2246.2860000000001</v>
      </c>
      <c r="F17" s="25">
        <v>2273.3273333333332</v>
      </c>
      <c r="G17" s="26">
        <v>2300.4609999999998</v>
      </c>
      <c r="H17" s="28">
        <f t="shared" si="0"/>
        <v>1.1935662000280844</v>
      </c>
      <c r="I17" s="27">
        <f t="shared" si="3"/>
        <v>1.2038241494330304</v>
      </c>
      <c r="J17" s="28">
        <f t="shared" si="2"/>
        <v>5.2001584841377859</v>
      </c>
      <c r="K17" s="27">
        <f t="shared" si="1"/>
        <v>5.1990496874413799</v>
      </c>
      <c r="L17" s="18"/>
    </row>
    <row r="18" spans="1:12">
      <c r="A18" s="16"/>
      <c r="B18" s="11" t="s">
        <v>27</v>
      </c>
      <c r="C18" s="25">
        <v>1627.0593333333334</v>
      </c>
      <c r="D18" s="25">
        <v>1649.9413333333332</v>
      </c>
      <c r="E18" s="25">
        <v>1672.7683333333334</v>
      </c>
      <c r="F18" s="25">
        <v>1695.5443333333333</v>
      </c>
      <c r="G18" s="26">
        <v>1718.2629999999999</v>
      </c>
      <c r="H18" s="28">
        <f t="shared" si="0"/>
        <v>1.3399040190239742</v>
      </c>
      <c r="I18" s="27">
        <f t="shared" si="3"/>
        <v>1.361575272925819</v>
      </c>
      <c r="J18" s="28">
        <f t="shared" si="2"/>
        <v>3.8841084101969319</v>
      </c>
      <c r="K18" s="27">
        <f t="shared" si="1"/>
        <v>3.8776726549687384</v>
      </c>
      <c r="L18" s="18"/>
    </row>
    <row r="19" spans="1:12">
      <c r="A19" s="16"/>
      <c r="B19" s="11" t="s">
        <v>21</v>
      </c>
      <c r="C19" s="25">
        <v>974.72966666666673</v>
      </c>
      <c r="D19" s="25">
        <v>984.91600000000005</v>
      </c>
      <c r="E19" s="25">
        <v>994.97233333333327</v>
      </c>
      <c r="F19" s="25">
        <v>1004.7739999999999</v>
      </c>
      <c r="G19" s="26">
        <v>1014.4753333333333</v>
      </c>
      <c r="H19" s="28">
        <f t="shared" si="0"/>
        <v>0.96552392212909677</v>
      </c>
      <c r="I19" s="27">
        <f t="shared" si="3"/>
        <v>0.98511951923621055</v>
      </c>
      <c r="J19" s="28">
        <f t="shared" si="2"/>
        <v>2.2932066710028303</v>
      </c>
      <c r="K19" s="27">
        <f t="shared" si="1"/>
        <v>2.2978960724453046</v>
      </c>
      <c r="L19" s="18"/>
    </row>
    <row r="20" spans="1:12">
      <c r="A20" s="16"/>
      <c r="B20" s="11" t="s">
        <v>6</v>
      </c>
      <c r="C20" s="25">
        <v>853.71699999999998</v>
      </c>
      <c r="D20" s="25">
        <v>865.22866666666653</v>
      </c>
      <c r="E20" s="25">
        <v>876.81966666666676</v>
      </c>
      <c r="F20" s="25">
        <v>888.5003333333334</v>
      </c>
      <c r="G20" s="26">
        <v>900.14433333333329</v>
      </c>
      <c r="H20" s="28">
        <f t="shared" si="0"/>
        <v>1.3105228623061738</v>
      </c>
      <c r="I20" s="27">
        <f t="shared" si="3"/>
        <v>1.3321629419048131</v>
      </c>
      <c r="J20" s="28">
        <f t="shared" si="2"/>
        <v>2.034763115711105</v>
      </c>
      <c r="K20" s="27">
        <f t="shared" si="1"/>
        <v>2.0319807502314062</v>
      </c>
      <c r="L20" s="18"/>
    </row>
    <row r="21" spans="1:12">
      <c r="A21" s="16"/>
      <c r="B21" s="11" t="s">
        <v>22</v>
      </c>
      <c r="C21" s="25">
        <v>728.14333333333343</v>
      </c>
      <c r="D21" s="25">
        <v>737.01966666666669</v>
      </c>
      <c r="E21" s="25">
        <v>745.92099999999994</v>
      </c>
      <c r="F21" s="25">
        <v>754.86299999999994</v>
      </c>
      <c r="G21" s="26">
        <v>763.93066666666664</v>
      </c>
      <c r="H21" s="28">
        <f t="shared" si="0"/>
        <v>1.2012334246964906</v>
      </c>
      <c r="I21" s="27">
        <f t="shared" si="3"/>
        <v>1.1987864666633596</v>
      </c>
      <c r="J21" s="28">
        <f t="shared" si="2"/>
        <v>1.7268541120930552</v>
      </c>
      <c r="K21" s="27">
        <f t="shared" si="1"/>
        <v>1.7263551036693625</v>
      </c>
      <c r="L21" s="18"/>
    </row>
    <row r="22" spans="1:12">
      <c r="A22" s="16"/>
      <c r="B22" s="11" t="s">
        <v>24</v>
      </c>
      <c r="C22" s="25">
        <v>576.69033333333334</v>
      </c>
      <c r="D22" s="25">
        <v>581.37600000000009</v>
      </c>
      <c r="E22" s="25">
        <v>586.0003333333334</v>
      </c>
      <c r="F22" s="25">
        <v>590.55066666666664</v>
      </c>
      <c r="G22" s="26">
        <v>595.15533333333326</v>
      </c>
      <c r="H22" s="28">
        <f t="shared" si="0"/>
        <v>0.7797242347819866</v>
      </c>
      <c r="I22" s="27">
        <f t="shared" si="3"/>
        <v>0.77650695306770157</v>
      </c>
      <c r="J22" s="28">
        <f t="shared" si="2"/>
        <v>1.3453399366532122</v>
      </c>
      <c r="K22" s="27">
        <f t="shared" si="1"/>
        <v>1.3505764057522285</v>
      </c>
      <c r="L22" s="18"/>
    </row>
    <row r="23" spans="1:12">
      <c r="A23" s="16"/>
      <c r="B23" s="11" t="s">
        <v>8</v>
      </c>
      <c r="C23" s="25">
        <v>474.55266666666665</v>
      </c>
      <c r="D23" s="25">
        <v>480.22533333333331</v>
      </c>
      <c r="E23" s="25">
        <v>485.8</v>
      </c>
      <c r="F23" s="25">
        <v>491.29766666666666</v>
      </c>
      <c r="G23" s="26">
        <v>496.76233333333334</v>
      </c>
      <c r="H23" s="28">
        <f t="shared" si="0"/>
        <v>1.1122924120000599</v>
      </c>
      <c r="I23" s="27">
        <f t="shared" si="3"/>
        <v>1.1316728420474709</v>
      </c>
      <c r="J23" s="28">
        <f t="shared" si="2"/>
        <v>1.1229239975306762</v>
      </c>
      <c r="K23" s="27">
        <f t="shared" si="1"/>
        <v>1.1235869744189995</v>
      </c>
      <c r="L23" s="18"/>
    </row>
    <row r="24" spans="1:12">
      <c r="A24" s="16"/>
      <c r="B24" s="11" t="s">
        <v>17</v>
      </c>
      <c r="C24" s="25"/>
      <c r="D24" s="25">
        <v>401.71866666666665</v>
      </c>
      <c r="E24" s="25">
        <v>409.8153333333334</v>
      </c>
      <c r="F24" s="25">
        <v>417.85</v>
      </c>
      <c r="G24" s="26">
        <v>425.9373333333333</v>
      </c>
      <c r="H24" s="28">
        <f t="shared" si="0"/>
        <v>1.9354632842726538</v>
      </c>
      <c r="I24" s="27">
        <f t="shared" si="3"/>
        <v>1.9605578447528194</v>
      </c>
      <c r="J24" s="28">
        <f t="shared" si="2"/>
        <v>0.96282511968008044</v>
      </c>
      <c r="K24" s="27">
        <f t="shared" si="1"/>
        <v>0.95561377371555267</v>
      </c>
      <c r="L24" s="18"/>
    </row>
    <row r="25" spans="1:12">
      <c r="A25" s="16"/>
      <c r="B25" s="11" t="s">
        <v>20</v>
      </c>
      <c r="C25" s="25">
        <v>367.0286666666666</v>
      </c>
      <c r="D25" s="25">
        <v>377.28</v>
      </c>
      <c r="E25" s="25">
        <v>387.57533333333339</v>
      </c>
      <c r="F25" s="25">
        <v>397.99466666666666</v>
      </c>
      <c r="G25" s="26">
        <v>408.44</v>
      </c>
      <c r="H25" s="28">
        <f t="shared" si="0"/>
        <v>2.6244907804459761</v>
      </c>
      <c r="I25" s="27">
        <f t="shared" si="3"/>
        <v>2.6883375791028952</v>
      </c>
      <c r="J25" s="28">
        <f t="shared" si="2"/>
        <v>0.92327265329046548</v>
      </c>
      <c r="K25" s="27">
        <f t="shared" si="1"/>
        <v>0.91020506241952082</v>
      </c>
      <c r="L25" s="18"/>
    </row>
    <row r="26" spans="1:12">
      <c r="A26" s="16"/>
      <c r="B26" s="11" t="s">
        <v>23</v>
      </c>
      <c r="C26" s="25">
        <v>392.75399999999996</v>
      </c>
      <c r="D26" s="25">
        <v>395.36866666666668</v>
      </c>
      <c r="E26" s="25">
        <v>398.00100000000003</v>
      </c>
      <c r="F26" s="25">
        <v>400.55933333333331</v>
      </c>
      <c r="G26" s="26">
        <v>402.99733333333342</v>
      </c>
      <c r="H26" s="28">
        <f t="shared" si="0"/>
        <v>0.60864890594654053</v>
      </c>
      <c r="I26" s="27">
        <f t="shared" si="3"/>
        <v>0.64279570486840409</v>
      </c>
      <c r="J26" s="28">
        <f t="shared" si="2"/>
        <v>0.91096958479984558</v>
      </c>
      <c r="K26" s="27">
        <f t="shared" si="1"/>
        <v>0.91607039876427565</v>
      </c>
      <c r="L26" s="18"/>
    </row>
    <row r="27" spans="1:12">
      <c r="A27" s="16"/>
      <c r="B27" s="11" t="s">
        <v>19</v>
      </c>
      <c r="C27" s="25"/>
      <c r="D27" s="25">
        <v>319.44866666666667</v>
      </c>
      <c r="E27" s="25">
        <v>329.30199999999996</v>
      </c>
      <c r="F27" s="25">
        <v>339.09566666666666</v>
      </c>
      <c r="G27" s="26">
        <v>346.03433333333334</v>
      </c>
      <c r="H27" s="28">
        <f t="shared" si="0"/>
        <v>2.0462268759946722</v>
      </c>
      <c r="I27" s="27">
        <f t="shared" si="3"/>
        <v>2.9740683830242975</v>
      </c>
      <c r="J27" s="28">
        <f t="shared" si="2"/>
        <v>0.78220555544575476</v>
      </c>
      <c r="K27" s="27">
        <f t="shared" si="1"/>
        <v>0.77550434288362913</v>
      </c>
      <c r="L27" s="18"/>
    </row>
    <row r="28" spans="1:12">
      <c r="A28" s="16"/>
      <c r="B28" s="11" t="s">
        <v>11</v>
      </c>
      <c r="C28" s="25">
        <v>317.79699999999997</v>
      </c>
      <c r="D28" s="25">
        <v>323.005</v>
      </c>
      <c r="E28" s="25">
        <v>328.15033333333332</v>
      </c>
      <c r="F28" s="25">
        <v>333.34399999999999</v>
      </c>
      <c r="G28" s="26">
        <v>338.69366666666662</v>
      </c>
      <c r="H28" s="28">
        <f t="shared" si="0"/>
        <v>1.6048486448433597</v>
      </c>
      <c r="I28" s="27">
        <f t="shared" si="3"/>
        <v>1.5827095508054834</v>
      </c>
      <c r="J28" s="28">
        <f t="shared" si="2"/>
        <v>0.76561208568213146</v>
      </c>
      <c r="K28" s="27">
        <f t="shared" si="1"/>
        <v>0.76235040752767058</v>
      </c>
      <c r="L28" s="18"/>
    </row>
    <row r="29" spans="1:12">
      <c r="A29" s="16"/>
      <c r="B29" s="11" t="s">
        <v>9</v>
      </c>
      <c r="C29" s="25">
        <v>292.11833333333334</v>
      </c>
      <c r="D29" s="25">
        <v>297.50033333333334</v>
      </c>
      <c r="E29" s="25">
        <v>302.91800000000001</v>
      </c>
      <c r="F29" s="25">
        <v>308.36500000000001</v>
      </c>
      <c r="G29" s="26">
        <v>313.85266666666666</v>
      </c>
      <c r="H29" s="28">
        <f t="shared" si="0"/>
        <v>1.7796010139499163</v>
      </c>
      <c r="I29" s="27">
        <f t="shared" si="3"/>
        <v>1.7981764041753889</v>
      </c>
      <c r="J29" s="28">
        <f t="shared" si="2"/>
        <v>0.70945936807271903</v>
      </c>
      <c r="K29" s="27">
        <f t="shared" si="1"/>
        <v>0.70522398308435175</v>
      </c>
      <c r="L29" s="18"/>
    </row>
    <row r="30" spans="1:12">
      <c r="A30" s="16"/>
      <c r="B30" s="11" t="s">
        <v>10</v>
      </c>
      <c r="C30" s="25"/>
      <c r="D30" s="25">
        <v>302.125</v>
      </c>
      <c r="E30" s="25">
        <v>304.92200000000003</v>
      </c>
      <c r="F30" s="25">
        <v>307.625</v>
      </c>
      <c r="G30" s="26">
        <v>310.54300000000006</v>
      </c>
      <c r="H30" s="28">
        <f t="shared" si="0"/>
        <v>0.94855749695248459</v>
      </c>
      <c r="I30" s="27">
        <f t="shared" si="3"/>
        <v>0.88645620847298545</v>
      </c>
      <c r="J30" s="28">
        <f t="shared" si="2"/>
        <v>0.70197791492209649</v>
      </c>
      <c r="K30" s="27">
        <f t="shared" si="1"/>
        <v>0.7035316193352803</v>
      </c>
      <c r="L30" s="18"/>
    </row>
    <row r="31" spans="1:12">
      <c r="A31" s="16"/>
      <c r="B31" s="11" t="s">
        <v>4</v>
      </c>
      <c r="C31" s="25"/>
      <c r="D31" s="25">
        <v>276.37966666666665</v>
      </c>
      <c r="E31" s="25">
        <v>277.9736666666667</v>
      </c>
      <c r="F31" s="25">
        <v>279.56566666666669</v>
      </c>
      <c r="G31" s="26">
        <v>281.1106666666667</v>
      </c>
      <c r="H31" s="28">
        <f t="shared" si="0"/>
        <v>0.55264296879564689</v>
      </c>
      <c r="I31" s="27">
        <f t="shared" si="3"/>
        <v>0.57271612059175414</v>
      </c>
      <c r="J31" s="28">
        <f t="shared" si="2"/>
        <v>0.6354465553853319</v>
      </c>
      <c r="K31" s="27">
        <f t="shared" si="1"/>
        <v>0.63936054020494826</v>
      </c>
      <c r="L31" s="18"/>
    </row>
    <row r="32" spans="1:12">
      <c r="A32" s="16"/>
      <c r="B32" s="11" t="s">
        <v>16</v>
      </c>
      <c r="C32" s="25"/>
      <c r="D32" s="25">
        <v>227.51533333333336</v>
      </c>
      <c r="E32" s="25">
        <v>231.26233333333334</v>
      </c>
      <c r="F32" s="25">
        <v>235.04166666666666</v>
      </c>
      <c r="G32" s="26">
        <v>238.75666666666666</v>
      </c>
      <c r="H32" s="28">
        <f t="shared" si="0"/>
        <v>1.5805708207764502</v>
      </c>
      <c r="I32" s="27">
        <f t="shared" si="3"/>
        <v>1.6342191479517432</v>
      </c>
      <c r="J32" s="28">
        <f t="shared" si="2"/>
        <v>0.53970595711517133</v>
      </c>
      <c r="K32" s="27">
        <f t="shared" si="1"/>
        <v>0.53753512998378916</v>
      </c>
      <c r="L32" s="18"/>
    </row>
    <row r="33" spans="1:14">
      <c r="A33" s="16"/>
      <c r="B33" s="11" t="s">
        <v>12</v>
      </c>
      <c r="C33" s="25"/>
      <c r="D33" s="25">
        <v>231.49933333333334</v>
      </c>
      <c r="E33" s="25">
        <v>233.68333333333331</v>
      </c>
      <c r="F33" s="25">
        <v>235.85400000000001</v>
      </c>
      <c r="G33" s="26">
        <v>237.13366666666664</v>
      </c>
      <c r="H33" s="28">
        <f t="shared" si="0"/>
        <v>0.54256729445616436</v>
      </c>
      <c r="I33" s="27">
        <f t="shared" si="3"/>
        <v>0.92889237572215677</v>
      </c>
      <c r="J33" s="28">
        <f t="shared" si="2"/>
        <v>0.53603718932482158</v>
      </c>
      <c r="K33" s="27">
        <f t="shared" si="1"/>
        <v>0.53939291847770243</v>
      </c>
      <c r="L33" s="18"/>
    </row>
    <row r="34" spans="1:14">
      <c r="A34" s="16"/>
      <c r="B34" s="11" t="s">
        <v>14</v>
      </c>
      <c r="C34" s="25"/>
      <c r="D34" s="25">
        <v>152.13433333333333</v>
      </c>
      <c r="E34" s="25">
        <v>160.18433333333334</v>
      </c>
      <c r="F34" s="25">
        <v>168.36566666666667</v>
      </c>
      <c r="G34" s="26">
        <v>177.45500000000001</v>
      </c>
      <c r="H34" s="28">
        <f t="shared" si="0"/>
        <v>5.3985670079212511</v>
      </c>
      <c r="I34" s="27">
        <f t="shared" si="3"/>
        <v>5.1074491263190414</v>
      </c>
      <c r="J34" s="28">
        <f t="shared" si="2"/>
        <v>0.40113443514263925</v>
      </c>
      <c r="K34" s="27">
        <f t="shared" si="1"/>
        <v>0.38504858223637228</v>
      </c>
      <c r="L34" s="18"/>
    </row>
    <row r="35" spans="1:14">
      <c r="A35" s="16"/>
      <c r="B35" s="11" t="s">
        <v>18</v>
      </c>
      <c r="C35" s="25"/>
      <c r="D35" s="25">
        <v>153.94766666666666</v>
      </c>
      <c r="E35" s="25">
        <v>157.44066666666666</v>
      </c>
      <c r="F35" s="25">
        <v>160.86100000000002</v>
      </c>
      <c r="G35" s="26">
        <v>164.00666666666666</v>
      </c>
      <c r="H35" s="28">
        <f t="shared" si="0"/>
        <v>1.9555185325633051</v>
      </c>
      <c r="I35" s="27">
        <f t="shared" si="3"/>
        <v>2.1724586193317519</v>
      </c>
      <c r="J35" s="28">
        <f t="shared" si="2"/>
        <v>0.37073467410307087</v>
      </c>
      <c r="K35" s="27">
        <f t="shared" si="1"/>
        <v>0.36788557437754582</v>
      </c>
      <c r="L35" s="18"/>
    </row>
    <row r="36" spans="1:14">
      <c r="A36" s="16"/>
      <c r="B36" s="11" t="s">
        <v>7</v>
      </c>
      <c r="C36" s="25"/>
      <c r="D36" s="25">
        <v>127.20766666666667</v>
      </c>
      <c r="E36" s="25">
        <v>129.941</v>
      </c>
      <c r="F36" s="25">
        <v>132.73400000000001</v>
      </c>
      <c r="G36" s="26">
        <v>135.76900000000001</v>
      </c>
      <c r="H36" s="28">
        <f t="shared" si="0"/>
        <v>2.286527943104244</v>
      </c>
      <c r="I36" s="27">
        <f t="shared" si="3"/>
        <v>2.149437052200609</v>
      </c>
      <c r="J36" s="28">
        <f t="shared" si="2"/>
        <v>0.30690384111397806</v>
      </c>
      <c r="K36" s="27">
        <f t="shared" si="1"/>
        <v>0.30355974306655537</v>
      </c>
      <c r="L36" s="18"/>
    </row>
    <row r="37" spans="1:14">
      <c r="A37" s="16"/>
      <c r="B37" s="11" t="s">
        <v>13</v>
      </c>
      <c r="C37" s="25"/>
      <c r="D37" s="25">
        <v>103.35466666666667</v>
      </c>
      <c r="E37" s="25">
        <v>104.34533333333333</v>
      </c>
      <c r="F37" s="25">
        <v>105.14266666666667</v>
      </c>
      <c r="G37" s="26">
        <v>105.42900000000002</v>
      </c>
      <c r="H37" s="28">
        <f t="shared" si="0"/>
        <v>0.27232839189927915</v>
      </c>
      <c r="I37" s="27">
        <f t="shared" si="3"/>
        <v>0.76412936531262687</v>
      </c>
      <c r="J37" s="28">
        <f t="shared" si="2"/>
        <v>0.23832071433689278</v>
      </c>
      <c r="K37" s="27">
        <f t="shared" si="1"/>
        <v>0.240458969658609</v>
      </c>
      <c r="L37" s="18"/>
    </row>
    <row r="38" spans="1:14">
      <c r="A38" s="16"/>
      <c r="B38" s="11" t="s">
        <v>15</v>
      </c>
      <c r="C38" s="25"/>
      <c r="D38" s="25">
        <v>49.239666666666665</v>
      </c>
      <c r="E38" s="25">
        <v>49.656666666666666</v>
      </c>
      <c r="F38" s="25">
        <v>50.06633333333334</v>
      </c>
      <c r="G38" s="26">
        <v>50.485666666666667</v>
      </c>
      <c r="H38" s="28">
        <f t="shared" si="0"/>
        <v>0.83755550969046855</v>
      </c>
      <c r="I38" s="27">
        <f t="shared" si="3"/>
        <v>0.82499832180977783</v>
      </c>
      <c r="J38" s="28">
        <f t="shared" si="2"/>
        <v>0.11412211197843342</v>
      </c>
      <c r="K38" s="27">
        <f t="shared" si="1"/>
        <v>0.11450060484089371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0" t="s">
        <v>34</v>
      </c>
      <c r="D7" s="190"/>
      <c r="E7" s="190"/>
      <c r="F7" s="190"/>
      <c r="G7" s="190"/>
      <c r="H7" s="190"/>
      <c r="I7" s="190"/>
      <c r="J7" s="190"/>
      <c r="K7" s="190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32511.759333333335</v>
      </c>
      <c r="D13" s="26">
        <v>33071.086666666662</v>
      </c>
      <c r="E13" s="26">
        <v>33633.255666666671</v>
      </c>
      <c r="F13" s="26">
        <v>34194.689666666665</v>
      </c>
      <c r="G13" s="26">
        <v>34738.301333333329</v>
      </c>
      <c r="H13" s="28">
        <f t="shared" ref="H13:H26" si="0">IF(OR(OR(G13=0,F13=0),G13=""),"",(G13/F13-1)*100)</f>
        <v>1.5897546430917897</v>
      </c>
      <c r="I13" s="27">
        <f>IF(OR(OR(G13=0,F13=0),F13=""),"",(F13/E13-1)*100)</f>
        <v>1.6692823482932218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17575.030333333336</v>
      </c>
      <c r="D14" s="25">
        <f>D13-SUM(D15:D38)</f>
        <v>16076.776666666658</v>
      </c>
      <c r="E14" s="25">
        <f>E13-SUM(E15:E38)</f>
        <v>16311.083333333339</v>
      </c>
      <c r="F14" s="25">
        <f>F13-SUM(F15:F38)</f>
        <v>16545.828666666668</v>
      </c>
      <c r="G14" s="26">
        <f>G13-SUM(G15:G38)</f>
        <v>16771.999333333322</v>
      </c>
      <c r="H14" s="28">
        <f t="shared" si="0"/>
        <v>1.3669346590195142</v>
      </c>
      <c r="I14" s="27">
        <f>IF(OR(OR(G14=0,F14=0),F14=""),"",(F14/E14-1)*100)</f>
        <v>1.4391768378351877</v>
      </c>
      <c r="J14" s="28">
        <f t="shared" ref="J14:J38" si="2">IF(G14=0,"",G14/$G$13*100)</f>
        <v>48.28100019168081</v>
      </c>
      <c r="K14" s="27">
        <f>IF(F14=0,"",F14/$F$13*100)</f>
        <v>48.38712919449511</v>
      </c>
      <c r="L14" s="18"/>
    </row>
    <row r="15" spans="1:15">
      <c r="A15" s="16"/>
      <c r="B15" s="12" t="s">
        <v>5</v>
      </c>
      <c r="C15" s="29">
        <v>5473.8746666666666</v>
      </c>
      <c r="D15" s="29">
        <v>5586.815333333333</v>
      </c>
      <c r="E15" s="29">
        <v>5698.2376666666669</v>
      </c>
      <c r="F15" s="29">
        <v>5808.121666666666</v>
      </c>
      <c r="G15" s="109">
        <v>5915.9193333333324</v>
      </c>
      <c r="H15" s="50">
        <f>IF(OR(OR(G15=0,F15=0),G15=""),"",(G15/F15-1)*100)</f>
        <v>1.8559815522688927</v>
      </c>
      <c r="I15" s="36">
        <f t="shared" ref="I15" si="3">IF(OR(OR(G15=0,F15=0),F15=""),"",(F15/E15-1)*100)</f>
        <v>1.9283856944541711</v>
      </c>
      <c r="J15" s="50">
        <f t="shared" si="2"/>
        <v>17.029961472689166</v>
      </c>
      <c r="K15" s="36">
        <f t="shared" si="1"/>
        <v>16.985449270880451</v>
      </c>
      <c r="L15" s="18"/>
      <c r="N15" s="23" t="s">
        <v>5</v>
      </c>
      <c r="O15" s="34">
        <f>J15</f>
        <v>17.029961472689166</v>
      </c>
    </row>
    <row r="16" spans="1:15">
      <c r="A16" s="16"/>
      <c r="B16" s="11" t="s">
        <v>25</v>
      </c>
      <c r="C16" s="55">
        <v>2596.911333333333</v>
      </c>
      <c r="D16" s="55">
        <v>2649.2423333333336</v>
      </c>
      <c r="E16" s="55">
        <v>2700.9249999999997</v>
      </c>
      <c r="F16" s="55">
        <v>2751.7</v>
      </c>
      <c r="G16" s="56">
        <v>2801.5986666666668</v>
      </c>
      <c r="H16" s="28">
        <f t="shared" si="0"/>
        <v>1.8133759736405519</v>
      </c>
      <c r="I16" s="27">
        <f t="shared" ref="I16:I26" si="4">IF(OR(OR(G16=0,F16=0),F16=""),"",(F16/E16-1)*100)</f>
        <v>1.8799115117968945</v>
      </c>
      <c r="J16" s="28">
        <f t="shared" si="2"/>
        <v>8.0648694931389091</v>
      </c>
      <c r="K16" s="27">
        <f t="shared" si="1"/>
        <v>8.0471559380238666</v>
      </c>
      <c r="L16" s="18"/>
      <c r="N16" s="23" t="s">
        <v>41</v>
      </c>
      <c r="O16" s="34">
        <f>100-O15</f>
        <v>82.970038527310834</v>
      </c>
    </row>
    <row r="17" spans="1:12">
      <c r="A17" s="16"/>
      <c r="B17" s="11" t="s">
        <v>26</v>
      </c>
      <c r="C17" s="25">
        <v>1737.8143333333335</v>
      </c>
      <c r="D17" s="25">
        <v>1767.8056666666669</v>
      </c>
      <c r="E17" s="25">
        <v>1797.921</v>
      </c>
      <c r="F17" s="25">
        <v>1828.1843333333334</v>
      </c>
      <c r="G17" s="26">
        <v>1857.3323333333331</v>
      </c>
      <c r="H17" s="28">
        <f t="shared" si="0"/>
        <v>1.5943687662421935</v>
      </c>
      <c r="I17" s="27">
        <f t="shared" si="4"/>
        <v>1.6832404390033417</v>
      </c>
      <c r="J17" s="28">
        <f t="shared" si="2"/>
        <v>5.3466412059449766</v>
      </c>
      <c r="K17" s="27">
        <f t="shared" si="1"/>
        <v>5.3463983769253689</v>
      </c>
      <c r="L17" s="18"/>
    </row>
    <row r="18" spans="1:12">
      <c r="A18" s="16"/>
      <c r="B18" s="11" t="s">
        <v>27</v>
      </c>
      <c r="C18" s="25">
        <v>1248.7560000000001</v>
      </c>
      <c r="D18" s="25">
        <v>1271.5840000000001</v>
      </c>
      <c r="E18" s="25">
        <v>1294.7789999999998</v>
      </c>
      <c r="F18" s="25">
        <v>1318.1146666666666</v>
      </c>
      <c r="G18" s="26">
        <v>1341.0250000000001</v>
      </c>
      <c r="H18" s="28">
        <f t="shared" si="0"/>
        <v>1.7381138312701383</v>
      </c>
      <c r="I18" s="27">
        <f t="shared" si="4"/>
        <v>1.8022895541761841</v>
      </c>
      <c r="J18" s="28">
        <f t="shared" si="2"/>
        <v>3.8603643486540093</v>
      </c>
      <c r="K18" s="27">
        <f t="shared" si="1"/>
        <v>3.8547349881393376</v>
      </c>
      <c r="L18" s="18"/>
    </row>
    <row r="19" spans="1:12">
      <c r="A19" s="16"/>
      <c r="B19" s="11" t="s">
        <v>21</v>
      </c>
      <c r="C19" s="25">
        <v>775.48566666666659</v>
      </c>
      <c r="D19" s="25">
        <v>787.91</v>
      </c>
      <c r="E19" s="25">
        <v>800.24233333333325</v>
      </c>
      <c r="F19" s="25">
        <v>812.31100000000004</v>
      </c>
      <c r="G19" s="26">
        <v>823.80033333333324</v>
      </c>
      <c r="H19" s="28">
        <f t="shared" si="0"/>
        <v>1.4144008062593194</v>
      </c>
      <c r="I19" s="27">
        <f t="shared" si="4"/>
        <v>1.5081264966820607</v>
      </c>
      <c r="J19" s="28">
        <f t="shared" si="2"/>
        <v>2.3714467942128508</v>
      </c>
      <c r="K19" s="27">
        <f t="shared" si="1"/>
        <v>2.3755472206897936</v>
      </c>
      <c r="L19" s="18"/>
    </row>
    <row r="20" spans="1:12">
      <c r="A20" s="16"/>
      <c r="B20" s="11" t="s">
        <v>6</v>
      </c>
      <c r="C20" s="25">
        <v>653.45233333333329</v>
      </c>
      <c r="D20" s="25">
        <v>664.86333333333334</v>
      </c>
      <c r="E20" s="25">
        <v>676.73799999999994</v>
      </c>
      <c r="F20" s="25">
        <v>689.14933333333329</v>
      </c>
      <c r="G20" s="26">
        <v>701.48066666666671</v>
      </c>
      <c r="H20" s="28">
        <f t="shared" si="0"/>
        <v>1.7893557661426085</v>
      </c>
      <c r="I20" s="27">
        <f t="shared" si="4"/>
        <v>1.8339938548350032</v>
      </c>
      <c r="J20" s="28">
        <f t="shared" si="2"/>
        <v>2.0193292122593141</v>
      </c>
      <c r="K20" s="27">
        <f t="shared" si="1"/>
        <v>2.0153694624844722</v>
      </c>
      <c r="L20" s="18"/>
    </row>
    <row r="21" spans="1:12">
      <c r="A21" s="16"/>
      <c r="B21" s="11" t="s">
        <v>22</v>
      </c>
      <c r="C21" s="25">
        <v>547.17866666666657</v>
      </c>
      <c r="D21" s="25">
        <v>557.21766666666679</v>
      </c>
      <c r="E21" s="25">
        <v>567.58933333333334</v>
      </c>
      <c r="F21" s="25">
        <v>578.37933333333331</v>
      </c>
      <c r="G21" s="26">
        <v>589.06200000000001</v>
      </c>
      <c r="H21" s="28">
        <f t="shared" si="0"/>
        <v>1.8470000657008434</v>
      </c>
      <c r="I21" s="27">
        <f t="shared" si="4"/>
        <v>1.9010223353974176</v>
      </c>
      <c r="J21" s="28">
        <f t="shared" si="2"/>
        <v>1.6957133117927168</v>
      </c>
      <c r="K21" s="27">
        <f t="shared" si="1"/>
        <v>1.6914302746170069</v>
      </c>
      <c r="L21" s="18"/>
    </row>
    <row r="22" spans="1:12">
      <c r="A22" s="16"/>
      <c r="B22" s="11" t="s">
        <v>24</v>
      </c>
      <c r="C22" s="25">
        <v>460.05</v>
      </c>
      <c r="D22" s="25">
        <v>466.51166666666671</v>
      </c>
      <c r="E22" s="25">
        <v>472.74866666666668</v>
      </c>
      <c r="F22" s="25">
        <v>478.74266666666671</v>
      </c>
      <c r="G22" s="26">
        <v>484.42133333333328</v>
      </c>
      <c r="H22" s="28">
        <f t="shared" si="0"/>
        <v>1.1861626427001726</v>
      </c>
      <c r="I22" s="27">
        <f t="shared" si="4"/>
        <v>1.2679041576708183</v>
      </c>
      <c r="J22" s="28">
        <f t="shared" si="2"/>
        <v>1.3944876828749946</v>
      </c>
      <c r="K22" s="27">
        <f t="shared" si="1"/>
        <v>1.4000497484653296</v>
      </c>
      <c r="L22" s="18"/>
    </row>
    <row r="23" spans="1:12">
      <c r="A23" s="16"/>
      <c r="B23" s="11" t="s">
        <v>8</v>
      </c>
      <c r="C23" s="25">
        <v>368.42633333333333</v>
      </c>
      <c r="D23" s="25">
        <v>374.53366666666665</v>
      </c>
      <c r="E23" s="25">
        <v>380.74933333333337</v>
      </c>
      <c r="F23" s="25">
        <v>386.94766666666663</v>
      </c>
      <c r="G23" s="26">
        <v>392.93333333333334</v>
      </c>
      <c r="H23" s="28">
        <f t="shared" si="0"/>
        <v>1.5468930768415712</v>
      </c>
      <c r="I23" s="27">
        <f t="shared" si="4"/>
        <v>1.6279301867895501</v>
      </c>
      <c r="J23" s="28">
        <f t="shared" si="2"/>
        <v>1.1311242008148856</v>
      </c>
      <c r="K23" s="27">
        <f t="shared" si="1"/>
        <v>1.1316016329981997</v>
      </c>
      <c r="L23" s="18"/>
    </row>
    <row r="24" spans="1:12">
      <c r="A24" s="16"/>
      <c r="B24" s="11" t="s">
        <v>23</v>
      </c>
      <c r="C24" s="25">
        <v>322.31599999999997</v>
      </c>
      <c r="D24" s="25">
        <v>325.46066666666667</v>
      </c>
      <c r="E24" s="25">
        <v>328.57499999999999</v>
      </c>
      <c r="F24" s="25">
        <v>331.58200000000005</v>
      </c>
      <c r="G24" s="26">
        <v>334.33866666666671</v>
      </c>
      <c r="H24" s="28">
        <f t="shared" si="0"/>
        <v>0.83136800751146822</v>
      </c>
      <c r="I24" s="27">
        <f t="shared" si="4"/>
        <v>0.9151639656090893</v>
      </c>
      <c r="J24" s="28">
        <f t="shared" si="2"/>
        <v>0.96244967034657558</v>
      </c>
      <c r="K24" s="27">
        <f t="shared" si="1"/>
        <v>0.96968857805786612</v>
      </c>
      <c r="L24" s="18"/>
    </row>
    <row r="25" spans="1:12">
      <c r="A25" s="16"/>
      <c r="B25" s="11" t="s">
        <v>20</v>
      </c>
      <c r="C25" s="25">
        <v>280.58300000000003</v>
      </c>
      <c r="D25" s="25">
        <v>289.62299999999999</v>
      </c>
      <c r="E25" s="25">
        <v>298.73700000000002</v>
      </c>
      <c r="F25" s="25">
        <v>307.92599999999999</v>
      </c>
      <c r="G25" s="26">
        <v>316.99900000000002</v>
      </c>
      <c r="H25" s="28">
        <f t="shared" si="0"/>
        <v>2.9464871430148865</v>
      </c>
      <c r="I25" s="27">
        <f t="shared" si="4"/>
        <v>3.0759497484409204</v>
      </c>
      <c r="J25" s="28">
        <f t="shared" si="2"/>
        <v>0.91253454496297393</v>
      </c>
      <c r="K25" s="27">
        <f t="shared" si="1"/>
        <v>0.90050824558343456</v>
      </c>
      <c r="L25" s="18"/>
    </row>
    <row r="26" spans="1:12">
      <c r="A26" s="16"/>
      <c r="B26" s="11" t="s">
        <v>17</v>
      </c>
      <c r="C26" s="25"/>
      <c r="D26" s="25">
        <v>295.36066666666665</v>
      </c>
      <c r="E26" s="25">
        <v>302.19233333333335</v>
      </c>
      <c r="F26" s="25">
        <v>309.32533333333333</v>
      </c>
      <c r="G26" s="26">
        <v>316.60633333333334</v>
      </c>
      <c r="H26" s="28">
        <f t="shared" si="0"/>
        <v>2.353832426700686</v>
      </c>
      <c r="I26" s="27">
        <f t="shared" si="4"/>
        <v>2.3604172618542085</v>
      </c>
      <c r="J26" s="28">
        <f t="shared" si="2"/>
        <v>0.91140418840667947</v>
      </c>
      <c r="K26" s="27">
        <f t="shared" si="1"/>
        <v>0.90460049893322136</v>
      </c>
      <c r="L26" s="18"/>
    </row>
    <row r="27" spans="1:12">
      <c r="A27" s="16"/>
      <c r="B27" s="11" t="s">
        <v>11</v>
      </c>
      <c r="C27" s="25">
        <v>249.48666666666668</v>
      </c>
      <c r="D27" s="25">
        <v>255.065</v>
      </c>
      <c r="E27" s="25">
        <v>260.75566666666668</v>
      </c>
      <c r="F27" s="25">
        <v>266.67</v>
      </c>
      <c r="G27" s="26">
        <v>272.721</v>
      </c>
      <c r="H27" s="28">
        <f t="shared" ref="H27:H38" si="5">IF(OR(OR(G27=0,F27=0),G27=""),"",(G27/F27-1)*100)</f>
        <v>2.2690966362920451</v>
      </c>
      <c r="I27" s="27">
        <f t="shared" ref="I27:I38" si="6">IF(OR(OR(G27=0,F27=0),F27=""),"",(F27/E27-1)*100)</f>
        <v>2.2681514112189216</v>
      </c>
      <c r="J27" s="28">
        <f t="shared" si="2"/>
        <v>0.78507292968383879</v>
      </c>
      <c r="K27" s="27">
        <f t="shared" si="1"/>
        <v>0.77985793291159089</v>
      </c>
      <c r="L27" s="18"/>
    </row>
    <row r="28" spans="1:12">
      <c r="A28" s="16"/>
      <c r="B28" s="11" t="s">
        <v>19</v>
      </c>
      <c r="C28" s="25"/>
      <c r="D28" s="25">
        <v>234.24600000000001</v>
      </c>
      <c r="E28" s="25">
        <v>242.92966666666666</v>
      </c>
      <c r="F28" s="25">
        <v>251.75900000000001</v>
      </c>
      <c r="G28" s="26">
        <v>258.48966666666666</v>
      </c>
      <c r="H28" s="28">
        <f t="shared" si="5"/>
        <v>2.6734562286419461</v>
      </c>
      <c r="I28" s="27">
        <f t="shared" si="6"/>
        <v>3.6345224749550376</v>
      </c>
      <c r="J28" s="28">
        <f t="shared" si="2"/>
        <v>0.74410566074119311</v>
      </c>
      <c r="K28" s="27">
        <f t="shared" si="1"/>
        <v>0.73625174684774897</v>
      </c>
      <c r="L28" s="18"/>
    </row>
    <row r="29" spans="1:12">
      <c r="A29" s="16"/>
      <c r="B29" s="11" t="s">
        <v>10</v>
      </c>
      <c r="C29" s="25"/>
      <c r="D29" s="25">
        <v>234.99466666666663</v>
      </c>
      <c r="E29" s="25">
        <v>238.91499999999999</v>
      </c>
      <c r="F29" s="25">
        <v>242.84299999999999</v>
      </c>
      <c r="G29" s="26">
        <v>246.77200000000002</v>
      </c>
      <c r="H29" s="28">
        <f t="shared" si="5"/>
        <v>1.6179177493277574</v>
      </c>
      <c r="I29" s="27">
        <f t="shared" si="6"/>
        <v>1.6440993658832559</v>
      </c>
      <c r="J29" s="28">
        <f t="shared" si="2"/>
        <v>0.71037440095900306</v>
      </c>
      <c r="K29" s="27">
        <f t="shared" si="1"/>
        <v>0.71017752278865054</v>
      </c>
      <c r="L29" s="18"/>
    </row>
    <row r="30" spans="1:12">
      <c r="A30" s="16"/>
      <c r="B30" s="11" t="s">
        <v>9</v>
      </c>
      <c r="C30" s="25">
        <v>222.39400000000001</v>
      </c>
      <c r="D30" s="25">
        <v>227.51233333333334</v>
      </c>
      <c r="E30" s="25">
        <v>232.70333333333335</v>
      </c>
      <c r="F30" s="25">
        <v>237.90566666666666</v>
      </c>
      <c r="G30" s="26">
        <v>243.03633333333335</v>
      </c>
      <c r="H30" s="28">
        <f t="shared" si="5"/>
        <v>2.156597082597167</v>
      </c>
      <c r="I30" s="27">
        <f t="shared" si="6"/>
        <v>2.2356075690077359</v>
      </c>
      <c r="J30" s="28">
        <f t="shared" si="2"/>
        <v>0.69962066078379737</v>
      </c>
      <c r="K30" s="27">
        <f t="shared" si="1"/>
        <v>0.69573863364690669</v>
      </c>
      <c r="L30" s="18"/>
    </row>
    <row r="31" spans="1:12">
      <c r="A31" s="16"/>
      <c r="B31" s="11" t="s">
        <v>4</v>
      </c>
      <c r="C31" s="25"/>
      <c r="D31" s="25">
        <v>220.67066666666665</v>
      </c>
      <c r="E31" s="25">
        <v>222.965</v>
      </c>
      <c r="F31" s="25">
        <v>225.13833333333332</v>
      </c>
      <c r="G31" s="26">
        <v>227.09766666666667</v>
      </c>
      <c r="H31" s="28">
        <f t="shared" si="5"/>
        <v>0.87027975392908186</v>
      </c>
      <c r="I31" s="27">
        <f t="shared" si="6"/>
        <v>0.97474192511528557</v>
      </c>
      <c r="J31" s="28">
        <f t="shared" si="2"/>
        <v>0.65373854779926688</v>
      </c>
      <c r="K31" s="27">
        <f t="shared" si="1"/>
        <v>0.65840145217870039</v>
      </c>
      <c r="L31" s="18"/>
    </row>
    <row r="32" spans="1:12">
      <c r="A32" s="16"/>
      <c r="B32" s="11" t="s">
        <v>12</v>
      </c>
      <c r="C32" s="25"/>
      <c r="D32" s="25">
        <v>186.74633333333335</v>
      </c>
      <c r="E32" s="25">
        <v>189.66066666666666</v>
      </c>
      <c r="F32" s="25">
        <v>192.62899999999999</v>
      </c>
      <c r="G32" s="26">
        <v>194.75866666666664</v>
      </c>
      <c r="H32" s="28">
        <f t="shared" si="5"/>
        <v>1.105579464497386</v>
      </c>
      <c r="I32" s="27">
        <f t="shared" si="6"/>
        <v>1.5650758723474656</v>
      </c>
      <c r="J32" s="28">
        <f t="shared" si="2"/>
        <v>0.5606453372542568</v>
      </c>
      <c r="K32" s="27">
        <f t="shared" si="1"/>
        <v>0.56333015996860092</v>
      </c>
      <c r="L32" s="18"/>
    </row>
    <row r="33" spans="1:14">
      <c r="A33" s="16"/>
      <c r="B33" s="11" t="s">
        <v>16</v>
      </c>
      <c r="C33" s="25"/>
      <c r="D33" s="25">
        <v>172.73533333333333</v>
      </c>
      <c r="E33" s="25">
        <v>176.69966666666667</v>
      </c>
      <c r="F33" s="25">
        <v>180.73233333333334</v>
      </c>
      <c r="G33" s="26">
        <v>184.57733333333331</v>
      </c>
      <c r="H33" s="28">
        <f t="shared" si="5"/>
        <v>2.1274555189349842</v>
      </c>
      <c r="I33" s="27">
        <f t="shared" si="6"/>
        <v>2.2822152088572079</v>
      </c>
      <c r="J33" s="28">
        <f t="shared" si="2"/>
        <v>0.53133666946524272</v>
      </c>
      <c r="K33" s="27">
        <f t="shared" si="1"/>
        <v>0.52853918282379697</v>
      </c>
      <c r="L33" s="18"/>
    </row>
    <row r="34" spans="1:14">
      <c r="A34" s="16"/>
      <c r="B34" s="11" t="s">
        <v>18</v>
      </c>
      <c r="C34" s="25"/>
      <c r="D34" s="25">
        <v>118.95933333333335</v>
      </c>
      <c r="E34" s="25">
        <v>122.08933333333333</v>
      </c>
      <c r="F34" s="25">
        <v>125.30233333333335</v>
      </c>
      <c r="G34" s="26">
        <v>128.35833333333332</v>
      </c>
      <c r="H34" s="28">
        <f t="shared" si="5"/>
        <v>2.4389011111790593</v>
      </c>
      <c r="I34" s="27">
        <f t="shared" si="6"/>
        <v>2.631679535203757</v>
      </c>
      <c r="J34" s="28">
        <f t="shared" si="2"/>
        <v>0.3695008921180794</v>
      </c>
      <c r="K34" s="27">
        <f t="shared" si="1"/>
        <v>0.3664379895088779</v>
      </c>
      <c r="L34" s="18"/>
    </row>
    <row r="35" spans="1:14">
      <c r="A35" s="16"/>
      <c r="B35" s="11" t="s">
        <v>14</v>
      </c>
      <c r="C35" s="25"/>
      <c r="D35" s="25">
        <v>104.42933333333333</v>
      </c>
      <c r="E35" s="25">
        <v>109.78699999999999</v>
      </c>
      <c r="F35" s="25">
        <v>115.10266666666666</v>
      </c>
      <c r="G35" s="26">
        <v>120.95366666666666</v>
      </c>
      <c r="H35" s="28">
        <f t="shared" si="5"/>
        <v>5.0832879632096484</v>
      </c>
      <c r="I35" s="27">
        <f t="shared" si="6"/>
        <v>4.8417997273508373</v>
      </c>
      <c r="J35" s="28">
        <f t="shared" si="2"/>
        <v>0.34818532289776905</v>
      </c>
      <c r="K35" s="27">
        <f t="shared" si="1"/>
        <v>0.3366097712501539</v>
      </c>
      <c r="L35" s="18"/>
    </row>
    <row r="36" spans="1:14">
      <c r="A36" s="16"/>
      <c r="B36" s="11" t="s">
        <v>7</v>
      </c>
      <c r="C36" s="25"/>
      <c r="D36" s="25">
        <v>93.735333333333344</v>
      </c>
      <c r="E36" s="25">
        <v>96.298333333333332</v>
      </c>
      <c r="F36" s="25">
        <v>98.92</v>
      </c>
      <c r="G36" s="26">
        <v>101.715</v>
      </c>
      <c r="H36" s="28">
        <f t="shared" si="5"/>
        <v>2.8255155681358612</v>
      </c>
      <c r="I36" s="27">
        <f t="shared" si="6"/>
        <v>2.7224424098720945</v>
      </c>
      <c r="J36" s="28">
        <f t="shared" si="2"/>
        <v>0.29280360897324248</v>
      </c>
      <c r="K36" s="27">
        <f t="shared" si="1"/>
        <v>0.28928468415500269</v>
      </c>
      <c r="L36" s="18"/>
    </row>
    <row r="37" spans="1:14">
      <c r="A37" s="16"/>
      <c r="B37" s="11" t="s">
        <v>13</v>
      </c>
      <c r="C37" s="25"/>
      <c r="D37" s="25">
        <v>69.525000000000006</v>
      </c>
      <c r="E37" s="25">
        <v>70.625</v>
      </c>
      <c r="F37" s="25">
        <v>71.566666666666663</v>
      </c>
      <c r="G37" s="26">
        <v>72.022000000000006</v>
      </c>
      <c r="H37" s="28">
        <f t="shared" si="5"/>
        <v>0.63623660922218495</v>
      </c>
      <c r="I37" s="27">
        <f t="shared" si="6"/>
        <v>1.3333333333333197</v>
      </c>
      <c r="J37" s="28">
        <f t="shared" si="2"/>
        <v>0.20732735118193846</v>
      </c>
      <c r="K37" s="27">
        <f t="shared" si="1"/>
        <v>0.20929175659819069</v>
      </c>
      <c r="L37" s="18"/>
    </row>
    <row r="38" spans="1:14">
      <c r="A38" s="16"/>
      <c r="B38" s="11" t="s">
        <v>15</v>
      </c>
      <c r="C38" s="25"/>
      <c r="D38" s="25">
        <v>38.762666666666668</v>
      </c>
      <c r="E38" s="25">
        <v>39.308999999999997</v>
      </c>
      <c r="F38" s="25">
        <v>39.808</v>
      </c>
      <c r="G38" s="26">
        <v>40.283333333333331</v>
      </c>
      <c r="H38" s="28">
        <f t="shared" si="5"/>
        <v>1.1940648445873503</v>
      </c>
      <c r="I38" s="27">
        <f t="shared" si="6"/>
        <v>1.2694293927599354</v>
      </c>
      <c r="J38" s="28">
        <f t="shared" si="2"/>
        <v>0.11596230036348737</v>
      </c>
      <c r="K38" s="27">
        <f t="shared" si="1"/>
        <v>0.11641573702832941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86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86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86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93" t="s">
        <v>35</v>
      </c>
      <c r="D7" s="193"/>
      <c r="E7" s="193"/>
      <c r="F7" s="193"/>
      <c r="G7" s="193"/>
      <c r="H7" s="193"/>
      <c r="I7" s="193"/>
      <c r="J7" s="193"/>
      <c r="K7" s="193"/>
      <c r="L7" s="18"/>
      <c r="M7" s="16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  <c r="M10" s="16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28</v>
      </c>
      <c r="C13" s="26">
        <v>19440.782999999999</v>
      </c>
      <c r="D13" s="26">
        <v>19099.318666666666</v>
      </c>
      <c r="E13" s="26">
        <v>19493.918000000001</v>
      </c>
      <c r="F13" s="26">
        <v>20883.615999999998</v>
      </c>
      <c r="G13" s="26">
        <v>21710.14333333333</v>
      </c>
      <c r="H13" s="28">
        <f t="shared" ref="H13:H38" si="0">IF(OR(OR(G13=0,F13=0),G13=""),"",(G13/F13-1)*100)</f>
        <v>3.9577788316608187</v>
      </c>
      <c r="I13" s="27">
        <f>IF(OR(OR(G13=0,F13=0),F13=""),"",(F13/E13-1)*100)</f>
        <v>7.128879889614792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32</v>
      </c>
      <c r="C14" s="25">
        <f>C13-SUM(C15:C38)</f>
        <v>10122.009999999998</v>
      </c>
      <c r="D14" s="25">
        <f t="shared" ref="D14:G14" si="3">D13-SUM(D15:D38)</f>
        <v>8668.3269999999957</v>
      </c>
      <c r="E14" s="25">
        <f t="shared" si="3"/>
        <v>8695.2103333333362</v>
      </c>
      <c r="F14" s="25">
        <f t="shared" si="3"/>
        <v>9551.4473333333317</v>
      </c>
      <c r="G14" s="26">
        <f t="shared" si="3"/>
        <v>9991.5489999999972</v>
      </c>
      <c r="H14" s="28">
        <f t="shared" si="0"/>
        <v>4.6076961041366715</v>
      </c>
      <c r="I14" s="27">
        <f>IF(OR(OR(G14=0,F14=0),F14=""),"",(F14/E14-1)*100)</f>
        <v>9.8472258539576316</v>
      </c>
      <c r="J14" s="28">
        <f t="shared" si="1"/>
        <v>46.022492097779789</v>
      </c>
      <c r="K14" s="27">
        <f t="shared" si="2"/>
        <v>45.736558904996784</v>
      </c>
      <c r="L14" s="18"/>
      <c r="M14" s="16"/>
    </row>
    <row r="15" spans="1:15">
      <c r="A15" s="16"/>
      <c r="B15" s="12" t="s">
        <v>5</v>
      </c>
      <c r="C15" s="29">
        <v>3611.862333333333</v>
      </c>
      <c r="D15" s="29">
        <v>3566.3119999999999</v>
      </c>
      <c r="E15" s="29">
        <v>3738.8063333333334</v>
      </c>
      <c r="F15" s="29">
        <v>3872.7749999999996</v>
      </c>
      <c r="G15" s="109">
        <v>4040.8080000000004</v>
      </c>
      <c r="H15" s="50">
        <f t="shared" si="0"/>
        <v>4.3388268102329874</v>
      </c>
      <c r="I15" s="36">
        <f t="shared" ref="I15:I38" si="4">IF(OR(OR(G15=0,F15=0),F15=""),"",(F15/E15-1)*100)</f>
        <v>3.5831935308408003</v>
      </c>
      <c r="J15" s="50">
        <f t="shared" si="1"/>
        <v>18.612534878090017</v>
      </c>
      <c r="K15" s="36">
        <f t="shared" si="2"/>
        <v>18.54456143993454</v>
      </c>
      <c r="L15" s="18"/>
      <c r="M15" s="16"/>
      <c r="N15" s="23" t="s">
        <v>5</v>
      </c>
      <c r="O15" s="34">
        <f>J15</f>
        <v>18.612534878090017</v>
      </c>
    </row>
    <row r="16" spans="1:15">
      <c r="A16" s="16"/>
      <c r="B16" s="11" t="s">
        <v>25</v>
      </c>
      <c r="C16" s="55">
        <v>1510.7553333333333</v>
      </c>
      <c r="D16" s="55">
        <v>1595.7443333333333</v>
      </c>
      <c r="E16" s="55">
        <v>1658.4296666666667</v>
      </c>
      <c r="F16" s="55">
        <v>1747.3513333333333</v>
      </c>
      <c r="G16" s="56">
        <v>1803.5646666666664</v>
      </c>
      <c r="H16" s="28">
        <f t="shared" si="0"/>
        <v>3.2170595724500206</v>
      </c>
      <c r="I16" s="27">
        <f t="shared" si="4"/>
        <v>5.3617990834301299</v>
      </c>
      <c r="J16" s="28">
        <f t="shared" si="1"/>
        <v>8.3074747088265823</v>
      </c>
      <c r="K16" s="27">
        <f t="shared" si="2"/>
        <v>8.3670918548460822</v>
      </c>
      <c r="L16" s="18"/>
      <c r="M16" s="16"/>
      <c r="N16" s="23" t="s">
        <v>41</v>
      </c>
      <c r="O16" s="34">
        <f>100-O15</f>
        <v>81.387465121909983</v>
      </c>
    </row>
    <row r="17" spans="1:13">
      <c r="A17" s="16"/>
      <c r="B17" s="11" t="s">
        <v>26</v>
      </c>
      <c r="C17" s="25">
        <v>1137.9976666666669</v>
      </c>
      <c r="D17" s="25">
        <v>1140.3530000000001</v>
      </c>
      <c r="E17" s="25">
        <v>1163.2916666666667</v>
      </c>
      <c r="F17" s="25">
        <v>1224.3913333333333</v>
      </c>
      <c r="G17" s="26">
        <v>1253.4086666666665</v>
      </c>
      <c r="H17" s="28">
        <f t="shared" si="0"/>
        <v>2.3699394583539979</v>
      </c>
      <c r="I17" s="27">
        <f t="shared" si="4"/>
        <v>5.2523084637701833</v>
      </c>
      <c r="J17" s="28">
        <f t="shared" si="1"/>
        <v>5.7733781275511307</v>
      </c>
      <c r="K17" s="27">
        <f t="shared" si="2"/>
        <v>5.8629278250152339</v>
      </c>
      <c r="L17" s="18"/>
      <c r="M17" s="16"/>
    </row>
    <row r="18" spans="1:13">
      <c r="A18" s="16"/>
      <c r="B18" s="11" t="s">
        <v>27</v>
      </c>
      <c r="C18" s="25">
        <v>700.89199999999994</v>
      </c>
      <c r="D18" s="25">
        <v>715.72233333333327</v>
      </c>
      <c r="E18" s="25">
        <v>711.67633333333333</v>
      </c>
      <c r="F18" s="25">
        <v>759.83933333333334</v>
      </c>
      <c r="G18" s="26">
        <v>768.98233333333337</v>
      </c>
      <c r="H18" s="28">
        <f t="shared" si="0"/>
        <v>1.203280693550135</v>
      </c>
      <c r="I18" s="27">
        <f t="shared" si="4"/>
        <v>6.7675427359534801</v>
      </c>
      <c r="J18" s="28">
        <f t="shared" si="1"/>
        <v>3.5420417153702202</v>
      </c>
      <c r="K18" s="27">
        <f t="shared" si="2"/>
        <v>3.6384471603640547</v>
      </c>
      <c r="L18" s="18"/>
      <c r="M18" s="16"/>
    </row>
    <row r="19" spans="1:13">
      <c r="A19" s="16"/>
      <c r="B19" s="11" t="s">
        <v>21</v>
      </c>
      <c r="C19" s="25">
        <v>465.20066666666662</v>
      </c>
      <c r="D19" s="25">
        <v>463.32133333333331</v>
      </c>
      <c r="E19" s="25">
        <v>508.35500000000002</v>
      </c>
      <c r="F19" s="25">
        <v>555.80033333333336</v>
      </c>
      <c r="G19" s="26">
        <v>590.36366666666663</v>
      </c>
      <c r="H19" s="28">
        <f t="shared" si="0"/>
        <v>6.2186600583782781</v>
      </c>
      <c r="I19" s="27">
        <f t="shared" si="4"/>
        <v>9.3331103920160743</v>
      </c>
      <c r="J19" s="28">
        <f t="shared" si="1"/>
        <v>2.7192987978123284</v>
      </c>
      <c r="K19" s="27">
        <f t="shared" si="2"/>
        <v>2.6614180864718708</v>
      </c>
      <c r="L19" s="18"/>
      <c r="M19" s="16"/>
    </row>
    <row r="20" spans="1:13">
      <c r="A20" s="16"/>
      <c r="B20" s="11" t="s">
        <v>6</v>
      </c>
      <c r="C20" s="25">
        <v>381.41533333333336</v>
      </c>
      <c r="D20" s="25">
        <v>379.75366666666667</v>
      </c>
      <c r="E20" s="25">
        <v>350.89766666666668</v>
      </c>
      <c r="F20" s="25">
        <v>387.98066666666665</v>
      </c>
      <c r="G20" s="26">
        <v>404.32033333333334</v>
      </c>
      <c r="H20" s="28">
        <f t="shared" si="0"/>
        <v>4.2114641451206358</v>
      </c>
      <c r="I20" s="27">
        <f t="shared" si="4"/>
        <v>10.568038354961985</v>
      </c>
      <c r="J20" s="28">
        <f t="shared" si="1"/>
        <v>1.8623568123225969</v>
      </c>
      <c r="K20" s="27">
        <f t="shared" si="2"/>
        <v>1.8578232173329883</v>
      </c>
      <c r="L20" s="18"/>
      <c r="M20" s="16"/>
    </row>
    <row r="21" spans="1:13">
      <c r="A21" s="16"/>
      <c r="B21" s="11" t="s">
        <v>22</v>
      </c>
      <c r="C21" s="25">
        <v>328.50600000000003</v>
      </c>
      <c r="D21" s="25">
        <v>343.98566666666665</v>
      </c>
      <c r="E21" s="25">
        <v>347.03633333333329</v>
      </c>
      <c r="F21" s="25">
        <v>363.47633333333334</v>
      </c>
      <c r="G21" s="26">
        <v>366.55900000000003</v>
      </c>
      <c r="H21" s="28">
        <f t="shared" si="0"/>
        <v>0.84810657090008679</v>
      </c>
      <c r="I21" s="27">
        <f t="shared" si="4"/>
        <v>4.7372561374457556</v>
      </c>
      <c r="J21" s="28">
        <f t="shared" si="1"/>
        <v>1.6884227541565444</v>
      </c>
      <c r="K21" s="27">
        <f t="shared" si="2"/>
        <v>1.7404856196040634</v>
      </c>
      <c r="L21" s="18"/>
      <c r="M21" s="16"/>
    </row>
    <row r="22" spans="1:13">
      <c r="A22" s="16"/>
      <c r="B22" s="11" t="s">
        <v>24</v>
      </c>
      <c r="C22" s="25">
        <v>274.97266666666667</v>
      </c>
      <c r="D22" s="25">
        <v>268.97633333333334</v>
      </c>
      <c r="E22" s="25">
        <v>277.286</v>
      </c>
      <c r="F22" s="25">
        <v>310.98233333333332</v>
      </c>
      <c r="G22" s="26">
        <v>317.02633333333335</v>
      </c>
      <c r="H22" s="28">
        <f t="shared" si="0"/>
        <v>1.9435187636596796</v>
      </c>
      <c r="I22" s="27">
        <f t="shared" si="4"/>
        <v>12.152194244690783</v>
      </c>
      <c r="J22" s="28">
        <f t="shared" si="1"/>
        <v>1.4602682647727034</v>
      </c>
      <c r="K22" s="27">
        <f t="shared" si="2"/>
        <v>1.4891211049529609</v>
      </c>
      <c r="L22" s="18"/>
      <c r="M22" s="16"/>
    </row>
    <row r="23" spans="1:13">
      <c r="A23" s="16"/>
      <c r="B23" s="11" t="s">
        <v>8</v>
      </c>
      <c r="C23" s="25">
        <v>246.52433333333332</v>
      </c>
      <c r="D23" s="25">
        <v>253.23500000000001</v>
      </c>
      <c r="E23" s="25">
        <v>265.87400000000002</v>
      </c>
      <c r="F23" s="25">
        <v>270.56966666666665</v>
      </c>
      <c r="G23" s="26">
        <v>263.97033333333337</v>
      </c>
      <c r="H23" s="28">
        <f t="shared" si="0"/>
        <v>-2.4390514334570401</v>
      </c>
      <c r="I23" s="27">
        <f t="shared" si="4"/>
        <v>1.7661248059857693</v>
      </c>
      <c r="J23" s="28">
        <f t="shared" si="1"/>
        <v>1.2158848022345321</v>
      </c>
      <c r="K23" s="27">
        <f t="shared" si="2"/>
        <v>1.2956073635268273</v>
      </c>
      <c r="L23" s="18"/>
      <c r="M23" s="16"/>
    </row>
    <row r="24" spans="1:13">
      <c r="A24" s="16"/>
      <c r="B24" s="11" t="s">
        <v>20</v>
      </c>
      <c r="C24" s="25">
        <v>179.15266666666665</v>
      </c>
      <c r="D24" s="25">
        <v>185.93733333333333</v>
      </c>
      <c r="E24" s="25">
        <v>192.41</v>
      </c>
      <c r="F24" s="25">
        <v>204.09966666666665</v>
      </c>
      <c r="G24" s="26">
        <v>205.2</v>
      </c>
      <c r="H24" s="28">
        <f t="shared" si="0"/>
        <v>0.53911569347655508</v>
      </c>
      <c r="I24" s="27">
        <f t="shared" si="4"/>
        <v>6.0753945567624701</v>
      </c>
      <c r="J24" s="28">
        <f t="shared" si="1"/>
        <v>0.94518030972619105</v>
      </c>
      <c r="K24" s="27">
        <f t="shared" si="2"/>
        <v>0.97731957275342862</v>
      </c>
      <c r="L24" s="18"/>
      <c r="M24" s="16"/>
    </row>
    <row r="25" spans="1:13">
      <c r="A25" s="16"/>
      <c r="B25" s="11" t="s">
        <v>23</v>
      </c>
      <c r="C25" s="25">
        <v>179.07466666666664</v>
      </c>
      <c r="D25" s="25">
        <v>182.81</v>
      </c>
      <c r="E25" s="25">
        <v>184.45500000000001</v>
      </c>
      <c r="F25" s="25">
        <v>193.84133333333332</v>
      </c>
      <c r="G25" s="26">
        <v>195.86500000000001</v>
      </c>
      <c r="H25" s="28">
        <f t="shared" si="0"/>
        <v>1.0439809878870054</v>
      </c>
      <c r="I25" s="27">
        <f t="shared" si="4"/>
        <v>5.0886846837078448</v>
      </c>
      <c r="J25" s="28">
        <f t="shared" si="1"/>
        <v>0.90218197546062584</v>
      </c>
      <c r="K25" s="27">
        <f t="shared" si="2"/>
        <v>0.92819813069409696</v>
      </c>
      <c r="L25" s="18"/>
      <c r="M25" s="16"/>
    </row>
    <row r="26" spans="1:13">
      <c r="A26" s="16"/>
      <c r="B26" s="11" t="s">
        <v>17</v>
      </c>
      <c r="C26" s="25"/>
      <c r="D26" s="25">
        <v>173.11133333333336</v>
      </c>
      <c r="E26" s="25">
        <v>186.56733333333332</v>
      </c>
      <c r="F26" s="25">
        <v>181.41</v>
      </c>
      <c r="G26" s="26">
        <v>190.17166666666665</v>
      </c>
      <c r="H26" s="28">
        <f t="shared" si="0"/>
        <v>4.8297594766918417</v>
      </c>
      <c r="I26" s="27">
        <f t="shared" si="4"/>
        <v>-2.7643281603424663</v>
      </c>
      <c r="J26" s="28">
        <f t="shared" si="1"/>
        <v>0.87595767446952222</v>
      </c>
      <c r="K26" s="27">
        <f t="shared" si="2"/>
        <v>0.86867140250040997</v>
      </c>
      <c r="L26" s="18"/>
      <c r="M26" s="16"/>
    </row>
    <row r="27" spans="1:13">
      <c r="A27" s="16"/>
      <c r="B27" s="11" t="s">
        <v>11</v>
      </c>
      <c r="C27" s="25">
        <v>158.77500000000001</v>
      </c>
      <c r="D27" s="25">
        <v>158.495</v>
      </c>
      <c r="E27" s="25">
        <v>164.97633333333332</v>
      </c>
      <c r="F27" s="25">
        <v>174.78133333333335</v>
      </c>
      <c r="G27" s="26">
        <v>184.95633333333333</v>
      </c>
      <c r="H27" s="28">
        <f t="shared" si="0"/>
        <v>5.8215598919792999</v>
      </c>
      <c r="I27" s="27">
        <f t="shared" si="4"/>
        <v>5.9432767124173669</v>
      </c>
      <c r="J27" s="28">
        <f t="shared" si="1"/>
        <v>0.85193510928762495</v>
      </c>
      <c r="K27" s="27">
        <f t="shared" si="2"/>
        <v>0.83693041154047931</v>
      </c>
      <c r="L27" s="18"/>
      <c r="M27" s="16"/>
    </row>
    <row r="28" spans="1:13">
      <c r="A28" s="16"/>
      <c r="B28" s="11" t="s">
        <v>9</v>
      </c>
      <c r="C28" s="25">
        <v>143.64433333333332</v>
      </c>
      <c r="D28" s="25">
        <v>144.84800000000001</v>
      </c>
      <c r="E28" s="25">
        <v>156.47433333333333</v>
      </c>
      <c r="F28" s="25">
        <v>162.12899999999999</v>
      </c>
      <c r="G28" s="26">
        <v>170.07266666666666</v>
      </c>
      <c r="H28" s="28">
        <f t="shared" si="0"/>
        <v>4.8995964119106894</v>
      </c>
      <c r="I28" s="27">
        <f t="shared" si="4"/>
        <v>3.6137982161078552</v>
      </c>
      <c r="J28" s="28">
        <f t="shared" si="1"/>
        <v>0.7833788292200744</v>
      </c>
      <c r="K28" s="27">
        <f t="shared" si="2"/>
        <v>0.77634543749511586</v>
      </c>
      <c r="L28" s="18"/>
      <c r="M28" s="16"/>
    </row>
    <row r="29" spans="1:13">
      <c r="A29" s="16"/>
      <c r="B29" s="11" t="s">
        <v>19</v>
      </c>
      <c r="C29" s="25"/>
      <c r="D29" s="25">
        <v>133.92066666666668</v>
      </c>
      <c r="E29" s="25">
        <v>134.54900000000001</v>
      </c>
      <c r="F29" s="25">
        <v>156.50733333333335</v>
      </c>
      <c r="G29" s="26">
        <v>161.79499999999999</v>
      </c>
      <c r="H29" s="28">
        <f t="shared" si="0"/>
        <v>3.3785424325164515</v>
      </c>
      <c r="I29" s="27">
        <f t="shared" si="4"/>
        <v>16.319952830071816</v>
      </c>
      <c r="J29" s="28">
        <f t="shared" si="1"/>
        <v>0.74525072228142819</v>
      </c>
      <c r="K29" s="27">
        <f t="shared" si="2"/>
        <v>0.74942640840232533</v>
      </c>
      <c r="L29" s="18"/>
      <c r="M29" s="16"/>
    </row>
    <row r="30" spans="1:13">
      <c r="A30" s="16"/>
      <c r="B30" s="11" t="s">
        <v>10</v>
      </c>
      <c r="C30" s="25"/>
      <c r="D30" s="25">
        <v>142.56566666666666</v>
      </c>
      <c r="E30" s="25">
        <v>154.10900000000001</v>
      </c>
      <c r="F30" s="25">
        <v>151.43299999999999</v>
      </c>
      <c r="G30" s="26">
        <v>157.03566666666666</v>
      </c>
      <c r="H30" s="28">
        <f t="shared" si="0"/>
        <v>3.6997660131323107</v>
      </c>
      <c r="I30" s="27">
        <f t="shared" si="4"/>
        <v>-1.7364333037006352</v>
      </c>
      <c r="J30" s="28">
        <f t="shared" si="1"/>
        <v>0.72332855778781147</v>
      </c>
      <c r="K30" s="27">
        <f t="shared" si="2"/>
        <v>0.7251282536510919</v>
      </c>
      <c r="L30" s="18"/>
      <c r="M30" s="16"/>
    </row>
    <row r="31" spans="1:13">
      <c r="A31" s="16"/>
      <c r="B31" s="11" t="s">
        <v>4</v>
      </c>
      <c r="C31" s="25"/>
      <c r="D31" s="25">
        <v>121.75633333333333</v>
      </c>
      <c r="E31" s="25">
        <v>132.21799999999999</v>
      </c>
      <c r="F31" s="25">
        <v>128.70033333333333</v>
      </c>
      <c r="G31" s="26">
        <v>135.26733333333334</v>
      </c>
      <c r="H31" s="28">
        <f t="shared" si="0"/>
        <v>5.1025508869440905</v>
      </c>
      <c r="I31" s="27">
        <f t="shared" si="4"/>
        <v>-2.6605051253737466</v>
      </c>
      <c r="J31" s="28">
        <f t="shared" si="1"/>
        <v>0.62306052639296261</v>
      </c>
      <c r="K31" s="27">
        <f t="shared" si="2"/>
        <v>0.61627418035905923</v>
      </c>
      <c r="L31" s="18"/>
      <c r="M31" s="16"/>
    </row>
    <row r="32" spans="1:13">
      <c r="A32" s="16"/>
      <c r="B32" s="11" t="s">
        <v>12</v>
      </c>
      <c r="C32" s="25"/>
      <c r="D32" s="25">
        <v>111.62866666666666</v>
      </c>
      <c r="E32" s="25">
        <v>112.07933333333334</v>
      </c>
      <c r="F32" s="25">
        <v>111.88133333333333</v>
      </c>
      <c r="G32" s="26">
        <v>115.82899999999999</v>
      </c>
      <c r="H32" s="28">
        <f t="shared" si="0"/>
        <v>3.5284408480413809</v>
      </c>
      <c r="I32" s="27">
        <f t="shared" si="4"/>
        <v>-0.17666057970843196</v>
      </c>
      <c r="J32" s="28">
        <f t="shared" si="1"/>
        <v>0.53352480553252923</v>
      </c>
      <c r="K32" s="27">
        <f t="shared" si="2"/>
        <v>0.53573736144800466</v>
      </c>
      <c r="L32" s="18"/>
      <c r="M32" s="16"/>
    </row>
    <row r="33" spans="1:14">
      <c r="A33" s="16"/>
      <c r="B33" s="11" t="s">
        <v>16</v>
      </c>
      <c r="C33" s="25"/>
      <c r="D33" s="25">
        <v>103.63566666666667</v>
      </c>
      <c r="E33" s="25">
        <v>108.84466666666667</v>
      </c>
      <c r="F33" s="25">
        <v>103.976</v>
      </c>
      <c r="G33" s="26">
        <v>107.25966666666666</v>
      </c>
      <c r="H33" s="28">
        <f t="shared" si="0"/>
        <v>3.158100587315027</v>
      </c>
      <c r="I33" s="27">
        <f t="shared" si="4"/>
        <v>-4.4730410921986703</v>
      </c>
      <c r="J33" s="28">
        <f t="shared" si="1"/>
        <v>0.49405324055130606</v>
      </c>
      <c r="K33" s="27">
        <f t="shared" si="2"/>
        <v>0.49788312522122613</v>
      </c>
      <c r="L33" s="18"/>
      <c r="M33" s="16"/>
    </row>
    <row r="34" spans="1:14">
      <c r="A34" s="16"/>
      <c r="B34" s="11" t="s">
        <v>14</v>
      </c>
      <c r="C34" s="25"/>
      <c r="D34" s="25">
        <v>60.840666666666664</v>
      </c>
      <c r="E34" s="25">
        <v>62.899333333333338</v>
      </c>
      <c r="F34" s="25">
        <v>75.334000000000003</v>
      </c>
      <c r="G34" s="26">
        <v>80.186333333333337</v>
      </c>
      <c r="H34" s="28">
        <f t="shared" si="0"/>
        <v>6.441093441650958</v>
      </c>
      <c r="I34" s="27">
        <f t="shared" si="4"/>
        <v>19.769154945998359</v>
      </c>
      <c r="J34" s="28">
        <f t="shared" si="1"/>
        <v>0.36934962658775633</v>
      </c>
      <c r="K34" s="27">
        <f t="shared" si="2"/>
        <v>0.3607325474668755</v>
      </c>
      <c r="L34" s="18"/>
      <c r="M34" s="16"/>
    </row>
    <row r="35" spans="1:14">
      <c r="A35" s="16"/>
      <c r="B35" s="11" t="s">
        <v>18</v>
      </c>
      <c r="C35" s="25"/>
      <c r="D35" s="25">
        <v>69.007666666666665</v>
      </c>
      <c r="E35" s="25">
        <v>72.728333333333339</v>
      </c>
      <c r="F35" s="25">
        <v>74.786333333333332</v>
      </c>
      <c r="G35" s="26">
        <v>78.634333333333316</v>
      </c>
      <c r="H35" s="28">
        <f t="shared" si="0"/>
        <v>5.1453251262485455</v>
      </c>
      <c r="I35" s="27">
        <f t="shared" si="4"/>
        <v>2.8297087334143045</v>
      </c>
      <c r="J35" s="28">
        <f t="shared" si="1"/>
        <v>0.36220089442062636</v>
      </c>
      <c r="K35" s="27">
        <f t="shared" si="2"/>
        <v>0.35811007697772901</v>
      </c>
      <c r="L35" s="18"/>
      <c r="M35" s="16"/>
    </row>
    <row r="36" spans="1:14">
      <c r="A36" s="16"/>
      <c r="B36" s="11" t="s">
        <v>7</v>
      </c>
      <c r="C36" s="25"/>
      <c r="D36" s="25">
        <v>57.138333333333328</v>
      </c>
      <c r="E36" s="25">
        <v>55.027000000000008</v>
      </c>
      <c r="F36" s="25">
        <v>55.114333333333342</v>
      </c>
      <c r="G36" s="26">
        <v>58.978000000000002</v>
      </c>
      <c r="H36" s="28">
        <f t="shared" si="0"/>
        <v>7.0102756088857632</v>
      </c>
      <c r="I36" s="27">
        <f t="shared" si="4"/>
        <v>0.15870996662243897</v>
      </c>
      <c r="J36" s="28">
        <f t="shared" si="1"/>
        <v>0.27166103463465546</v>
      </c>
      <c r="K36" s="27">
        <f t="shared" si="2"/>
        <v>0.2639118308502385</v>
      </c>
      <c r="L36" s="18"/>
      <c r="M36" s="16"/>
    </row>
    <row r="37" spans="1:14">
      <c r="A37" s="16"/>
      <c r="B37" s="11" t="s">
        <v>13</v>
      </c>
      <c r="C37" s="25"/>
      <c r="D37" s="25">
        <v>33.55533333333333</v>
      </c>
      <c r="E37" s="25">
        <v>35.521000000000001</v>
      </c>
      <c r="F37" s="25">
        <v>39.127333333333333</v>
      </c>
      <c r="G37" s="26">
        <v>42.546666666666667</v>
      </c>
      <c r="H37" s="28">
        <f t="shared" si="0"/>
        <v>8.7389889420865341</v>
      </c>
      <c r="I37" s="27">
        <f t="shared" si="4"/>
        <v>10.152679635520778</v>
      </c>
      <c r="J37" s="28">
        <f t="shared" si="1"/>
        <v>0.19597598234803612</v>
      </c>
      <c r="K37" s="27">
        <f t="shared" si="2"/>
        <v>0.1873589963219652</v>
      </c>
      <c r="L37" s="18"/>
      <c r="M37" s="16"/>
    </row>
    <row r="38" spans="1:14">
      <c r="A38" s="16"/>
      <c r="B38" s="11" t="s">
        <v>15</v>
      </c>
      <c r="C38" s="25"/>
      <c r="D38" s="25">
        <v>24.337333333333333</v>
      </c>
      <c r="E38" s="25">
        <v>24.195999999999998</v>
      </c>
      <c r="F38" s="25">
        <v>25.881</v>
      </c>
      <c r="G38" s="26">
        <v>25.793333333333333</v>
      </c>
      <c r="H38" s="28">
        <f t="shared" si="0"/>
        <v>-0.33872982754401537</v>
      </c>
      <c r="I38" s="27">
        <f t="shared" si="4"/>
        <v>6.9639609852868434</v>
      </c>
      <c r="J38" s="28">
        <f t="shared" si="1"/>
        <v>0.11880775238241174</v>
      </c>
      <c r="K38" s="27">
        <f t="shared" si="2"/>
        <v>0.12392968727254897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36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17127.85933333333</v>
      </c>
      <c r="D13" s="26">
        <v>16995.631000000001</v>
      </c>
      <c r="E13" s="26">
        <v>17252.341333333334</v>
      </c>
      <c r="F13" s="26">
        <v>18395.956666666665</v>
      </c>
      <c r="G13" s="26">
        <v>19146.403333333332</v>
      </c>
      <c r="H13" s="28">
        <f t="shared" ref="H13:H38" si="0">IF(OR(OR(G13=0,F13=0),G13=""),"",(G13/F13-1)*100)</f>
        <v>4.0794109285246849</v>
      </c>
      <c r="I13" s="27">
        <f>IF(OR(OR(G13=0,F13=0),F13=""),"",(F13/E13-1)*100)</f>
        <v>6.6287543889695044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8988.1416666666628</v>
      </c>
      <c r="D14" s="25">
        <f t="shared" ref="D14:F14" si="3">D13-SUM(D15:D38)</f>
        <v>7781.7873333333355</v>
      </c>
      <c r="E14" s="25">
        <f t="shared" si="3"/>
        <v>7746.4176666666681</v>
      </c>
      <c r="F14" s="25">
        <f t="shared" si="3"/>
        <v>8542.8239999999969</v>
      </c>
      <c r="G14" s="26">
        <f>G13-SUM(G15:G38)</f>
        <v>8927.8109999999997</v>
      </c>
      <c r="H14" s="28">
        <f t="shared" si="0"/>
        <v>4.5065542729196162</v>
      </c>
      <c r="I14" s="27">
        <f>IF(OR(OR(G14=0,F14=0),F14=""),"",(F14/E14-1)*100)</f>
        <v>10.280962989645094</v>
      </c>
      <c r="J14" s="28">
        <f t="shared" si="1"/>
        <v>46.629180658995836</v>
      </c>
      <c r="K14" s="27">
        <f t="shared" si="2"/>
        <v>46.438596017566894</v>
      </c>
      <c r="L14" s="18"/>
    </row>
    <row r="15" spans="1:15">
      <c r="A15" s="16"/>
      <c r="B15" s="12" t="s">
        <v>5</v>
      </c>
      <c r="C15" s="29">
        <v>3209.3616666666662</v>
      </c>
      <c r="D15" s="29">
        <v>3176.3466666666668</v>
      </c>
      <c r="E15" s="29">
        <v>3362.4809999999998</v>
      </c>
      <c r="F15" s="29">
        <v>3431.6756666666665</v>
      </c>
      <c r="G15" s="109">
        <v>3600.8436666666662</v>
      </c>
      <c r="H15" s="50">
        <f t="shared" si="0"/>
        <v>4.9296033900639413</v>
      </c>
      <c r="I15" s="36">
        <f t="shared" ref="I15:I38" si="4">IF(OR(OR(G15=0,F15=0),F15=""),"",(F15/E15-1)*100)</f>
        <v>2.0578455808870633</v>
      </c>
      <c r="J15" s="50">
        <f t="shared" si="1"/>
        <v>18.806893409571614</v>
      </c>
      <c r="K15" s="36">
        <f t="shared" si="2"/>
        <v>18.654510492976083</v>
      </c>
      <c r="L15" s="18"/>
      <c r="N15" s="23" t="s">
        <v>5</v>
      </c>
      <c r="O15" s="34">
        <f>J15</f>
        <v>18.806893409571614</v>
      </c>
    </row>
    <row r="16" spans="1:15">
      <c r="A16" s="16"/>
      <c r="B16" s="11" t="s">
        <v>25</v>
      </c>
      <c r="C16" s="55">
        <v>1307.268</v>
      </c>
      <c r="D16" s="55">
        <v>1414.7070000000001</v>
      </c>
      <c r="E16" s="55">
        <v>1436.675</v>
      </c>
      <c r="F16" s="55">
        <v>1467.7546666666667</v>
      </c>
      <c r="G16" s="56">
        <v>1545.7803333333334</v>
      </c>
      <c r="H16" s="28">
        <f t="shared" si="0"/>
        <v>5.3159883213906856</v>
      </c>
      <c r="I16" s="27">
        <f t="shared" si="4"/>
        <v>2.1633053172545491</v>
      </c>
      <c r="J16" s="28">
        <f t="shared" si="1"/>
        <v>8.0734762891063454</v>
      </c>
      <c r="K16" s="27">
        <f t="shared" si="2"/>
        <v>7.9786808224343515</v>
      </c>
      <c r="L16" s="18"/>
      <c r="N16" s="23" t="s">
        <v>41</v>
      </c>
      <c r="O16" s="34">
        <f>100-O15</f>
        <v>81.193106590428386</v>
      </c>
    </row>
    <row r="17" spans="1:12">
      <c r="A17" s="16"/>
      <c r="B17" s="11" t="s">
        <v>26</v>
      </c>
      <c r="C17" s="25">
        <v>998.05533333333335</v>
      </c>
      <c r="D17" s="25">
        <v>1006.0856666666667</v>
      </c>
      <c r="E17" s="25">
        <v>1020.6013333333334</v>
      </c>
      <c r="F17" s="25">
        <v>1056.6806666666669</v>
      </c>
      <c r="G17" s="26">
        <v>1080.0926666666667</v>
      </c>
      <c r="H17" s="28">
        <f t="shared" si="0"/>
        <v>2.2156173325148076</v>
      </c>
      <c r="I17" s="27">
        <f t="shared" si="4"/>
        <v>3.535105447638065</v>
      </c>
      <c r="J17" s="28">
        <f t="shared" si="1"/>
        <v>5.6412300935197406</v>
      </c>
      <c r="K17" s="27">
        <f t="shared" si="2"/>
        <v>5.7440919535397921</v>
      </c>
      <c r="L17" s="18"/>
    </row>
    <row r="18" spans="1:12">
      <c r="A18" s="16"/>
      <c r="B18" s="11" t="s">
        <v>27</v>
      </c>
      <c r="C18" s="25">
        <v>614.40633333333335</v>
      </c>
      <c r="D18" s="25">
        <v>641.27666666666664</v>
      </c>
      <c r="E18" s="25">
        <v>635.49199999999996</v>
      </c>
      <c r="F18" s="25">
        <v>679.97466666666662</v>
      </c>
      <c r="G18" s="26">
        <v>687.54666666666662</v>
      </c>
      <c r="H18" s="28">
        <f t="shared" si="0"/>
        <v>1.1135708977393355</v>
      </c>
      <c r="I18" s="27">
        <f t="shared" si="4"/>
        <v>6.9997209511160952</v>
      </c>
      <c r="J18" s="28">
        <f t="shared" si="1"/>
        <v>3.5909964639137621</v>
      </c>
      <c r="K18" s="27">
        <f t="shared" si="2"/>
        <v>3.6963267471638241</v>
      </c>
      <c r="L18" s="18"/>
    </row>
    <row r="19" spans="1:12">
      <c r="A19" s="16"/>
      <c r="B19" s="11" t="s">
        <v>21</v>
      </c>
      <c r="C19" s="25">
        <v>401.4</v>
      </c>
      <c r="D19" s="25">
        <v>416.69633333333331</v>
      </c>
      <c r="E19" s="25">
        <v>456.35</v>
      </c>
      <c r="F19" s="25">
        <v>503.26366666666667</v>
      </c>
      <c r="G19" s="26">
        <v>521.69833333333338</v>
      </c>
      <c r="H19" s="28">
        <f t="shared" si="0"/>
        <v>3.6630235575652703</v>
      </c>
      <c r="I19" s="27">
        <f t="shared" si="4"/>
        <v>10.28019429531426</v>
      </c>
      <c r="J19" s="28">
        <f t="shared" si="1"/>
        <v>2.7247850379557801</v>
      </c>
      <c r="K19" s="27">
        <f t="shared" si="2"/>
        <v>2.7357297898976713</v>
      </c>
      <c r="L19" s="18"/>
    </row>
    <row r="20" spans="1:12">
      <c r="A20" s="16"/>
      <c r="B20" s="11" t="s">
        <v>6</v>
      </c>
      <c r="C20" s="25">
        <v>322.33966666666669</v>
      </c>
      <c r="D20" s="25">
        <v>330.17799999999994</v>
      </c>
      <c r="E20" s="25">
        <v>307.75766666666669</v>
      </c>
      <c r="F20" s="25">
        <v>336.05</v>
      </c>
      <c r="G20" s="26">
        <v>353.33933333333334</v>
      </c>
      <c r="H20" s="28">
        <f t="shared" si="0"/>
        <v>5.1448693150820901</v>
      </c>
      <c r="I20" s="27">
        <f t="shared" si="4"/>
        <v>9.1930555751115861</v>
      </c>
      <c r="J20" s="28">
        <f t="shared" si="1"/>
        <v>1.8454606182780022</v>
      </c>
      <c r="K20" s="27">
        <f t="shared" si="2"/>
        <v>1.8267601195697536</v>
      </c>
      <c r="L20" s="18"/>
    </row>
    <row r="21" spans="1:12">
      <c r="A21" s="16"/>
      <c r="B21" s="11" t="s">
        <v>22</v>
      </c>
      <c r="C21" s="25">
        <v>286.14066666666668</v>
      </c>
      <c r="D21" s="25">
        <v>312.18166666666667</v>
      </c>
      <c r="E21" s="25">
        <v>314.51600000000002</v>
      </c>
      <c r="F21" s="25">
        <v>320.18533333333335</v>
      </c>
      <c r="G21" s="26">
        <v>315.93866666666668</v>
      </c>
      <c r="H21" s="28">
        <f t="shared" si="0"/>
        <v>-1.3263151757940239</v>
      </c>
      <c r="I21" s="27">
        <f t="shared" si="4"/>
        <v>1.8025580044682465</v>
      </c>
      <c r="J21" s="28">
        <f t="shared" si="1"/>
        <v>1.6501201879343397</v>
      </c>
      <c r="K21" s="27">
        <f t="shared" si="2"/>
        <v>1.7405201541570641</v>
      </c>
      <c r="L21" s="18"/>
    </row>
    <row r="22" spans="1:12">
      <c r="A22" s="16"/>
      <c r="B22" s="11" t="s">
        <v>24</v>
      </c>
      <c r="C22" s="25">
        <v>235.83633333333333</v>
      </c>
      <c r="D22" s="25">
        <v>231.36333333333334</v>
      </c>
      <c r="E22" s="25">
        <v>238.61566666666667</v>
      </c>
      <c r="F22" s="25">
        <v>244.87100000000001</v>
      </c>
      <c r="G22" s="26">
        <v>249.51733333333334</v>
      </c>
      <c r="H22" s="28">
        <f t="shared" si="0"/>
        <v>1.8974616566818092</v>
      </c>
      <c r="I22" s="27">
        <f t="shared" si="4"/>
        <v>2.6215099036525968</v>
      </c>
      <c r="J22" s="28">
        <f t="shared" si="1"/>
        <v>1.3032073386803198</v>
      </c>
      <c r="K22" s="27">
        <f t="shared" si="2"/>
        <v>1.3311131594678325</v>
      </c>
      <c r="L22" s="18"/>
    </row>
    <row r="23" spans="1:12">
      <c r="A23" s="16"/>
      <c r="B23" s="11" t="s">
        <v>8</v>
      </c>
      <c r="C23" s="25">
        <v>197.41233333333335</v>
      </c>
      <c r="D23" s="25">
        <v>216.06399999999999</v>
      </c>
      <c r="E23" s="25">
        <v>211.07499999999999</v>
      </c>
      <c r="F23" s="25">
        <v>229.64400000000001</v>
      </c>
      <c r="G23" s="26">
        <v>215.89466666666667</v>
      </c>
      <c r="H23" s="28">
        <f t="shared" si="0"/>
        <v>-5.9872382179953938</v>
      </c>
      <c r="I23" s="27">
        <f t="shared" si="4"/>
        <v>8.7973469146038319</v>
      </c>
      <c r="J23" s="28">
        <f t="shared" si="1"/>
        <v>1.1275990738730564</v>
      </c>
      <c r="K23" s="27">
        <f t="shared" si="2"/>
        <v>1.2483395354812572</v>
      </c>
      <c r="L23" s="18"/>
    </row>
    <row r="24" spans="1:12">
      <c r="A24" s="16"/>
      <c r="B24" s="11" t="s">
        <v>20</v>
      </c>
      <c r="C24" s="25">
        <v>157.76433333333333</v>
      </c>
      <c r="D24" s="25">
        <v>167.03266666666667</v>
      </c>
      <c r="E24" s="25">
        <v>170.92833333333331</v>
      </c>
      <c r="F24" s="25">
        <v>181.50933333333333</v>
      </c>
      <c r="G24" s="26">
        <v>181.05199999999999</v>
      </c>
      <c r="H24" s="28">
        <f t="shared" si="0"/>
        <v>-0.25196133164869794</v>
      </c>
      <c r="I24" s="27">
        <f t="shared" si="4"/>
        <v>6.1903136792222924</v>
      </c>
      <c r="J24" s="28">
        <f t="shared" si="1"/>
        <v>0.94561885513397559</v>
      </c>
      <c r="K24" s="27">
        <f t="shared" si="2"/>
        <v>0.98668058760013744</v>
      </c>
      <c r="L24" s="18"/>
    </row>
    <row r="25" spans="1:12">
      <c r="A25" s="16"/>
      <c r="B25" s="11" t="s">
        <v>17</v>
      </c>
      <c r="C25" s="25"/>
      <c r="D25" s="25">
        <v>154.12</v>
      </c>
      <c r="E25" s="25">
        <v>160.30433333333335</v>
      </c>
      <c r="F25" s="25">
        <v>162.71</v>
      </c>
      <c r="G25" s="26">
        <v>170.24300000000002</v>
      </c>
      <c r="H25" s="28">
        <f t="shared" si="0"/>
        <v>4.6297092987523936</v>
      </c>
      <c r="I25" s="27">
        <f t="shared" si="4"/>
        <v>1.5006872344893951</v>
      </c>
      <c r="J25" s="28">
        <f t="shared" si="1"/>
        <v>0.88916438788068308</v>
      </c>
      <c r="K25" s="27">
        <f t="shared" si="2"/>
        <v>0.88448784125932034</v>
      </c>
      <c r="L25" s="18"/>
    </row>
    <row r="26" spans="1:12">
      <c r="A26" s="16"/>
      <c r="B26" s="11" t="s">
        <v>23</v>
      </c>
      <c r="C26" s="25">
        <v>151.60133333333334</v>
      </c>
      <c r="D26" s="25">
        <v>159.03533333333334</v>
      </c>
      <c r="E26" s="25">
        <v>155.33699999999999</v>
      </c>
      <c r="F26" s="25">
        <v>165.75699999999998</v>
      </c>
      <c r="G26" s="26">
        <v>162.49666666666664</v>
      </c>
      <c r="H26" s="28">
        <f t="shared" si="0"/>
        <v>-1.9669355341453643</v>
      </c>
      <c r="I26" s="27">
        <f t="shared" si="4"/>
        <v>6.7079961631806961</v>
      </c>
      <c r="J26" s="28">
        <f t="shared" si="1"/>
        <v>0.84870596235567997</v>
      </c>
      <c r="K26" s="27">
        <f t="shared" si="2"/>
        <v>0.90105126362006716</v>
      </c>
      <c r="L26" s="18"/>
    </row>
    <row r="27" spans="1:12">
      <c r="A27" s="16"/>
      <c r="B27" s="11" t="s">
        <v>11</v>
      </c>
      <c r="C27" s="25">
        <v>134.44066666666666</v>
      </c>
      <c r="D27" s="25">
        <v>133.69566666666665</v>
      </c>
      <c r="E27" s="25">
        <v>140.56466666666668</v>
      </c>
      <c r="F27" s="25">
        <v>145.833</v>
      </c>
      <c r="G27" s="26">
        <v>156.55066666666667</v>
      </c>
      <c r="H27" s="28">
        <f t="shared" si="0"/>
        <v>7.349273941197576</v>
      </c>
      <c r="I27" s="27">
        <f t="shared" si="4"/>
        <v>3.7479783919144971</v>
      </c>
      <c r="J27" s="28">
        <f t="shared" si="1"/>
        <v>0.81765052130765747</v>
      </c>
      <c r="K27" s="27">
        <f t="shared" si="2"/>
        <v>0.79274485498353175</v>
      </c>
      <c r="L27" s="18"/>
    </row>
    <row r="28" spans="1:12">
      <c r="A28" s="16"/>
      <c r="B28" s="11" t="s">
        <v>9</v>
      </c>
      <c r="C28" s="25">
        <v>123.69099999999999</v>
      </c>
      <c r="D28" s="25">
        <v>126.20433333333334</v>
      </c>
      <c r="E28" s="25">
        <v>137.31466666666665</v>
      </c>
      <c r="F28" s="25">
        <v>136.351</v>
      </c>
      <c r="G28" s="26">
        <v>145.55799999999999</v>
      </c>
      <c r="H28" s="28">
        <f t="shared" si="0"/>
        <v>6.7524257247838282</v>
      </c>
      <c r="I28" s="27">
        <f t="shared" si="4"/>
        <v>-0.70179441865884096</v>
      </c>
      <c r="J28" s="28">
        <f t="shared" si="1"/>
        <v>0.76023677902255271</v>
      </c>
      <c r="K28" s="27">
        <f t="shared" si="2"/>
        <v>0.74120091969485324</v>
      </c>
      <c r="L28" s="18"/>
    </row>
    <row r="29" spans="1:12">
      <c r="A29" s="16"/>
      <c r="B29" s="11" t="s">
        <v>19</v>
      </c>
      <c r="C29" s="25"/>
      <c r="D29" s="25">
        <v>114.67100000000001</v>
      </c>
      <c r="E29" s="25">
        <v>118.07099999999998</v>
      </c>
      <c r="F29" s="25">
        <v>138.9383333333333</v>
      </c>
      <c r="G29" s="26">
        <v>142.94499999999999</v>
      </c>
      <c r="H29" s="28">
        <f t="shared" si="0"/>
        <v>2.8837733766779117</v>
      </c>
      <c r="I29" s="27">
        <f t="shared" si="4"/>
        <v>17.673546707771859</v>
      </c>
      <c r="J29" s="28">
        <f t="shared" si="1"/>
        <v>0.74658930719973349</v>
      </c>
      <c r="K29" s="27">
        <f t="shared" si="2"/>
        <v>0.7552656045612921</v>
      </c>
      <c r="L29" s="18"/>
    </row>
    <row r="30" spans="1:12">
      <c r="A30" s="16"/>
      <c r="B30" s="11" t="s">
        <v>10</v>
      </c>
      <c r="C30" s="25"/>
      <c r="D30" s="25">
        <v>122.07733333333333</v>
      </c>
      <c r="E30" s="25">
        <v>132.178</v>
      </c>
      <c r="F30" s="25">
        <v>129.90299999999999</v>
      </c>
      <c r="G30" s="26">
        <v>137.184</v>
      </c>
      <c r="H30" s="28">
        <f t="shared" si="0"/>
        <v>5.6049513868040135</v>
      </c>
      <c r="I30" s="27">
        <f t="shared" si="4"/>
        <v>-1.7211638850640809</v>
      </c>
      <c r="J30" s="28">
        <f t="shared" si="1"/>
        <v>0.71650010506760109</v>
      </c>
      <c r="K30" s="27">
        <f t="shared" si="2"/>
        <v>0.70614973906403711</v>
      </c>
      <c r="L30" s="18"/>
    </row>
    <row r="31" spans="1:12">
      <c r="A31" s="16"/>
      <c r="B31" s="11" t="s">
        <v>4</v>
      </c>
      <c r="C31" s="25"/>
      <c r="D31" s="25">
        <v>104.94633333333333</v>
      </c>
      <c r="E31" s="25">
        <v>111.31066666666668</v>
      </c>
      <c r="F31" s="25">
        <v>106.57066666666667</v>
      </c>
      <c r="G31" s="26">
        <v>112.166</v>
      </c>
      <c r="H31" s="28">
        <f t="shared" si="0"/>
        <v>5.2503503152837583</v>
      </c>
      <c r="I31" s="27">
        <f t="shared" si="4"/>
        <v>-4.2583519998083519</v>
      </c>
      <c r="J31" s="28">
        <f t="shared" si="1"/>
        <v>0.58583326616086817</v>
      </c>
      <c r="K31" s="27">
        <f t="shared" si="2"/>
        <v>0.57931570832503598</v>
      </c>
      <c r="L31" s="18"/>
    </row>
    <row r="32" spans="1:12">
      <c r="A32" s="16"/>
      <c r="B32" s="11" t="s">
        <v>16</v>
      </c>
      <c r="C32" s="25"/>
      <c r="D32" s="25">
        <v>90.362333333333325</v>
      </c>
      <c r="E32" s="25">
        <v>95.811333333333323</v>
      </c>
      <c r="F32" s="25">
        <v>92.250666666666646</v>
      </c>
      <c r="G32" s="26">
        <v>94.84333333333332</v>
      </c>
      <c r="H32" s="28">
        <f t="shared" si="0"/>
        <v>2.8104584610048056</v>
      </c>
      <c r="I32" s="27">
        <f t="shared" si="4"/>
        <v>-3.7163314012956139</v>
      </c>
      <c r="J32" s="28">
        <f t="shared" si="1"/>
        <v>0.49535848421313589</v>
      </c>
      <c r="K32" s="27">
        <f t="shared" si="2"/>
        <v>0.50147251560895534</v>
      </c>
      <c r="L32" s="18"/>
    </row>
    <row r="33" spans="1:14">
      <c r="A33" s="16"/>
      <c r="B33" s="11" t="s">
        <v>12</v>
      </c>
      <c r="C33" s="25"/>
      <c r="D33" s="25">
        <v>90.13566666666668</v>
      </c>
      <c r="E33" s="25">
        <v>86.242666666666665</v>
      </c>
      <c r="F33" s="25">
        <v>90.149000000000001</v>
      </c>
      <c r="G33" s="26">
        <v>94.071000000000012</v>
      </c>
      <c r="H33" s="28">
        <f t="shared" si="0"/>
        <v>4.3505751589036024</v>
      </c>
      <c r="I33" s="27">
        <f t="shared" si="4"/>
        <v>4.52946723972667</v>
      </c>
      <c r="J33" s="28">
        <f t="shared" si="1"/>
        <v>0.49132465436067113</v>
      </c>
      <c r="K33" s="27">
        <f t="shared" si="2"/>
        <v>0.49004790364259398</v>
      </c>
      <c r="L33" s="18"/>
    </row>
    <row r="34" spans="1:14">
      <c r="A34" s="16"/>
      <c r="B34" s="11" t="s">
        <v>14</v>
      </c>
      <c r="C34" s="25"/>
      <c r="D34" s="25">
        <v>50.701000000000001</v>
      </c>
      <c r="E34" s="25">
        <v>52.315333333333335</v>
      </c>
      <c r="F34" s="25">
        <v>66.162999999999997</v>
      </c>
      <c r="G34" s="26">
        <v>71.623999999999995</v>
      </c>
      <c r="H34" s="28">
        <f t="shared" si="0"/>
        <v>8.2538578964073572</v>
      </c>
      <c r="I34" s="27">
        <f t="shared" si="4"/>
        <v>26.469613752500855</v>
      </c>
      <c r="J34" s="28">
        <f t="shared" si="1"/>
        <v>0.37408592492828507</v>
      </c>
      <c r="K34" s="27">
        <f t="shared" si="2"/>
        <v>0.35966055584315904</v>
      </c>
      <c r="L34" s="18"/>
    </row>
    <row r="35" spans="1:14">
      <c r="A35" s="16"/>
      <c r="B35" s="11" t="s">
        <v>18</v>
      </c>
      <c r="C35" s="25"/>
      <c r="D35" s="25">
        <v>59.012999999999998</v>
      </c>
      <c r="E35" s="25">
        <v>64.793333333333337</v>
      </c>
      <c r="F35" s="25">
        <v>64.01100000000001</v>
      </c>
      <c r="G35" s="26">
        <v>68.355000000000004</v>
      </c>
      <c r="H35" s="28">
        <f t="shared" si="0"/>
        <v>6.786333598912675</v>
      </c>
      <c r="I35" s="27">
        <f t="shared" si="4"/>
        <v>-1.2074287478135548</v>
      </c>
      <c r="J35" s="28">
        <f t="shared" si="1"/>
        <v>0.35701222213884909</v>
      </c>
      <c r="K35" s="27">
        <f t="shared" si="2"/>
        <v>0.34796233302716711</v>
      </c>
      <c r="L35" s="18"/>
    </row>
    <row r="36" spans="1:14">
      <c r="A36" s="16"/>
      <c r="B36" s="11" t="s">
        <v>7</v>
      </c>
      <c r="C36" s="25"/>
      <c r="D36" s="25">
        <v>49.685000000000002</v>
      </c>
      <c r="E36" s="25">
        <v>48.554000000000002</v>
      </c>
      <c r="F36" s="25">
        <v>47.717666666666666</v>
      </c>
      <c r="G36" s="26">
        <v>50.940666666666665</v>
      </c>
      <c r="H36" s="28">
        <f t="shared" si="0"/>
        <v>6.7543118202203267</v>
      </c>
      <c r="I36" s="27">
        <f t="shared" si="4"/>
        <v>-1.7224808117422552</v>
      </c>
      <c r="J36" s="28">
        <f t="shared" si="1"/>
        <v>0.26605867316072068</v>
      </c>
      <c r="K36" s="27">
        <f t="shared" si="2"/>
        <v>0.25939214541166383</v>
      </c>
      <c r="L36" s="18"/>
    </row>
    <row r="37" spans="1:14">
      <c r="A37" s="16"/>
      <c r="B37" s="11" t="s">
        <v>13</v>
      </c>
      <c r="C37" s="25"/>
      <c r="D37" s="25">
        <v>25.361666666666668</v>
      </c>
      <c r="E37" s="25">
        <v>26.900333333333332</v>
      </c>
      <c r="F37" s="25">
        <v>31.878</v>
      </c>
      <c r="G37" s="26">
        <v>36.195666666666675</v>
      </c>
      <c r="H37" s="28">
        <f t="shared" si="0"/>
        <v>13.544346153041831</v>
      </c>
      <c r="I37" s="27">
        <f t="shared" si="4"/>
        <v>18.504107755789899</v>
      </c>
      <c r="J37" s="28">
        <f t="shared" si="1"/>
        <v>0.18904682010772786</v>
      </c>
      <c r="K37" s="27">
        <f t="shared" si="2"/>
        <v>0.17328807942759888</v>
      </c>
      <c r="L37" s="18"/>
    </row>
    <row r="38" spans="1:14">
      <c r="A38" s="16"/>
      <c r="B38" s="11" t="s">
        <v>15</v>
      </c>
      <c r="C38" s="25"/>
      <c r="D38" s="25">
        <v>21.903000000000002</v>
      </c>
      <c r="E38" s="25">
        <v>21.734333333333336</v>
      </c>
      <c r="F38" s="25">
        <v>23.291333333333331</v>
      </c>
      <c r="G38" s="26">
        <v>23.715666666666664</v>
      </c>
      <c r="H38" s="28">
        <f t="shared" si="0"/>
        <v>1.8218507599393252</v>
      </c>
      <c r="I38" s="27">
        <f t="shared" si="4"/>
        <v>7.1637808076315368</v>
      </c>
      <c r="J38" s="28">
        <f t="shared" si="1"/>
        <v>0.12386486513306851</v>
      </c>
      <c r="K38" s="27">
        <f t="shared" si="2"/>
        <v>0.12661115567605707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37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2312.9240000000004</v>
      </c>
      <c r="D13" s="26">
        <v>2103.6880000000001</v>
      </c>
      <c r="E13" s="26">
        <v>2241.5763333333334</v>
      </c>
      <c r="F13" s="26">
        <v>2487.6586666666667</v>
      </c>
      <c r="G13" s="26">
        <v>2563.7399999999998</v>
      </c>
      <c r="H13" s="28">
        <f t="shared" ref="H13:H38" si="0">IF(OR(OR(G13=0,F13=0),G13=""),"",(G13/F13-1)*100)</f>
        <v>3.0583509849153812</v>
      </c>
      <c r="I13" s="27">
        <f>IF(OR(OR(G13=0,F13=0),F13=""),"",(F13/E13-1)*100)</f>
        <v>10.978092946199025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1133.868666666667</v>
      </c>
      <c r="D14" s="25">
        <f t="shared" ref="D14:G14" si="3">D13-SUM(D15:D38)</f>
        <v>886.53900000000021</v>
      </c>
      <c r="E14" s="25">
        <f t="shared" si="3"/>
        <v>948.79166666666652</v>
      </c>
      <c r="F14" s="25">
        <f t="shared" si="3"/>
        <v>1008.6216666666667</v>
      </c>
      <c r="G14" s="26">
        <f t="shared" si="3"/>
        <v>1063.7373333333333</v>
      </c>
      <c r="H14" s="28">
        <f t="shared" si="0"/>
        <v>5.464453966055971</v>
      </c>
      <c r="I14" s="27">
        <f>IF(OR(OR(G14=0,F14=0),F14=""),"",(F14/E14-1)*100)</f>
        <v>6.3059154187343758</v>
      </c>
      <c r="J14" s="28">
        <f t="shared" si="1"/>
        <v>41.491622915480249</v>
      </c>
      <c r="K14" s="27">
        <f t="shared" si="2"/>
        <v>40.545018502002414</v>
      </c>
      <c r="L14" s="18"/>
    </row>
    <row r="15" spans="1:15">
      <c r="A15" s="16"/>
      <c r="B15" s="12" t="s">
        <v>5</v>
      </c>
      <c r="C15" s="29">
        <v>402.50066666666663</v>
      </c>
      <c r="D15" s="29">
        <v>389.96566666666666</v>
      </c>
      <c r="E15" s="29">
        <v>376.32533333333339</v>
      </c>
      <c r="F15" s="29">
        <v>441.09933333333333</v>
      </c>
      <c r="G15" s="109">
        <v>439.96466666666669</v>
      </c>
      <c r="H15" s="50">
        <f t="shared" si="0"/>
        <v>-0.25723608741190507</v>
      </c>
      <c r="I15" s="36">
        <f t="shared" ref="I15:I38" si="4">IF(OR(OR(G15=0,F15=0),F15=""),"",(F15/E15-1)*100)</f>
        <v>17.212234803928506</v>
      </c>
      <c r="J15" s="50">
        <f t="shared" si="1"/>
        <v>17.161048572268118</v>
      </c>
      <c r="K15" s="36">
        <f t="shared" si="2"/>
        <v>17.731505501290638</v>
      </c>
      <c r="L15" s="18"/>
      <c r="N15" s="23" t="s">
        <v>5</v>
      </c>
      <c r="O15" s="34">
        <f>J15</f>
        <v>17.161048572268118</v>
      </c>
    </row>
    <row r="16" spans="1:15">
      <c r="A16" s="16"/>
      <c r="B16" s="11" t="s">
        <v>25</v>
      </c>
      <c r="C16" s="55">
        <v>203.48699999999999</v>
      </c>
      <c r="D16" s="55">
        <v>181.03733333333335</v>
      </c>
      <c r="E16" s="55">
        <v>221.75466666666668</v>
      </c>
      <c r="F16" s="55">
        <v>279.59699999999998</v>
      </c>
      <c r="G16" s="56">
        <v>257.78433333333334</v>
      </c>
      <c r="H16" s="28">
        <f t="shared" si="0"/>
        <v>-7.8014666347159149</v>
      </c>
      <c r="I16" s="27">
        <f t="shared" si="4"/>
        <v>26.083930589961255</v>
      </c>
      <c r="J16" s="28">
        <f t="shared" si="1"/>
        <v>10.055010778524084</v>
      </c>
      <c r="K16" s="27">
        <f t="shared" si="2"/>
        <v>11.239363492526305</v>
      </c>
      <c r="L16" s="18"/>
      <c r="N16" s="23" t="s">
        <v>41</v>
      </c>
      <c r="O16" s="34">
        <f>100-O15</f>
        <v>82.838951427731885</v>
      </c>
    </row>
    <row r="17" spans="1:12">
      <c r="A17" s="16"/>
      <c r="B17" s="11" t="s">
        <v>26</v>
      </c>
      <c r="C17" s="25">
        <v>139.94233333333332</v>
      </c>
      <c r="D17" s="25">
        <v>134.26733333333334</v>
      </c>
      <c r="E17" s="25">
        <v>142.69</v>
      </c>
      <c r="F17" s="25">
        <v>167.71100000000001</v>
      </c>
      <c r="G17" s="26">
        <v>173.316</v>
      </c>
      <c r="H17" s="28">
        <f t="shared" si="0"/>
        <v>3.342058660433711</v>
      </c>
      <c r="I17" s="27">
        <f t="shared" si="4"/>
        <v>17.535216202957482</v>
      </c>
      <c r="J17" s="28">
        <f t="shared" si="1"/>
        <v>6.7602799035783674</v>
      </c>
      <c r="K17" s="27">
        <f t="shared" si="2"/>
        <v>6.7417207291032426</v>
      </c>
      <c r="L17" s="18"/>
    </row>
    <row r="18" spans="1:12">
      <c r="A18" s="16"/>
      <c r="B18" s="11" t="s">
        <v>27</v>
      </c>
      <c r="C18" s="25">
        <v>86.48566666666666</v>
      </c>
      <c r="D18" s="25">
        <v>74.445666666666668</v>
      </c>
      <c r="E18" s="25">
        <v>76.184333333333328</v>
      </c>
      <c r="F18" s="25">
        <v>79.86399999999999</v>
      </c>
      <c r="G18" s="26">
        <v>81.435666666666677</v>
      </c>
      <c r="H18" s="28">
        <f t="shared" si="0"/>
        <v>1.9679288123142902</v>
      </c>
      <c r="I18" s="27">
        <f t="shared" si="4"/>
        <v>4.8299519148731207</v>
      </c>
      <c r="J18" s="28">
        <f t="shared" si="1"/>
        <v>3.1764401486370177</v>
      </c>
      <c r="K18" s="27">
        <f t="shared" si="2"/>
        <v>3.210408287524976</v>
      </c>
      <c r="L18" s="18"/>
    </row>
    <row r="19" spans="1:12">
      <c r="A19" s="16"/>
      <c r="B19" s="11" t="s">
        <v>21</v>
      </c>
      <c r="C19" s="25">
        <v>63.800666666666665</v>
      </c>
      <c r="D19" s="25">
        <v>46.625</v>
      </c>
      <c r="E19" s="25">
        <v>52.004666666666672</v>
      </c>
      <c r="F19" s="25">
        <v>52.536999999999999</v>
      </c>
      <c r="G19" s="26">
        <v>68.665000000000006</v>
      </c>
      <c r="H19" s="28">
        <f t="shared" si="0"/>
        <v>30.698364961836443</v>
      </c>
      <c r="I19" s="27">
        <f t="shared" si="4"/>
        <v>1.0236260848385248</v>
      </c>
      <c r="J19" s="28">
        <f t="shared" si="1"/>
        <v>2.6783137135590978</v>
      </c>
      <c r="K19" s="27">
        <f t="shared" si="2"/>
        <v>2.1119054918574038</v>
      </c>
      <c r="L19" s="18"/>
    </row>
    <row r="20" spans="1:12">
      <c r="A20" s="16"/>
      <c r="B20" s="11" t="s">
        <v>24</v>
      </c>
      <c r="C20" s="25">
        <v>39.136333333333333</v>
      </c>
      <c r="D20" s="25">
        <v>37.612666666666662</v>
      </c>
      <c r="E20" s="25">
        <v>38.67</v>
      </c>
      <c r="F20" s="25">
        <v>66.111666666666665</v>
      </c>
      <c r="G20" s="26">
        <v>67.509333333333345</v>
      </c>
      <c r="H20" s="28">
        <f t="shared" si="0"/>
        <v>2.1140998815136314</v>
      </c>
      <c r="I20" s="27">
        <f t="shared" si="4"/>
        <v>70.963710024997837</v>
      </c>
      <c r="J20" s="28">
        <f t="shared" si="1"/>
        <v>2.6332363396184228</v>
      </c>
      <c r="K20" s="27">
        <f t="shared" si="2"/>
        <v>2.6575859281873613</v>
      </c>
      <c r="L20" s="18"/>
    </row>
    <row r="21" spans="1:12">
      <c r="A21" s="16"/>
      <c r="B21" s="11" t="s">
        <v>6</v>
      </c>
      <c r="C21" s="25">
        <v>59.076000000000001</v>
      </c>
      <c r="D21" s="25">
        <v>49.575333333333333</v>
      </c>
      <c r="E21" s="25">
        <v>43.14</v>
      </c>
      <c r="F21" s="25">
        <v>51.930666666666667</v>
      </c>
      <c r="G21" s="26">
        <v>50.980666666666671</v>
      </c>
      <c r="H21" s="28">
        <f t="shared" si="0"/>
        <v>-1.8293622265584841</v>
      </c>
      <c r="I21" s="27">
        <f t="shared" si="4"/>
        <v>20.37706691392367</v>
      </c>
      <c r="J21" s="28">
        <f t="shared" si="1"/>
        <v>1.9885271777429332</v>
      </c>
      <c r="K21" s="27">
        <f t="shared" si="2"/>
        <v>2.0875318371652276</v>
      </c>
      <c r="L21" s="18"/>
    </row>
    <row r="22" spans="1:12">
      <c r="A22" s="16"/>
      <c r="B22" s="11" t="s">
        <v>22</v>
      </c>
      <c r="C22" s="25">
        <v>42.365333333333332</v>
      </c>
      <c r="D22" s="25">
        <v>31.804333333333332</v>
      </c>
      <c r="E22" s="25">
        <v>32.520333333333333</v>
      </c>
      <c r="F22" s="25">
        <v>43.290999999999997</v>
      </c>
      <c r="G22" s="26">
        <v>50.620333333333328</v>
      </c>
      <c r="H22" s="28">
        <f t="shared" si="0"/>
        <v>16.930385838472972</v>
      </c>
      <c r="I22" s="27">
        <f t="shared" si="4"/>
        <v>33.119791720052064</v>
      </c>
      <c r="J22" s="28">
        <f t="shared" si="1"/>
        <v>1.9744721903677178</v>
      </c>
      <c r="K22" s="27">
        <f t="shared" si="2"/>
        <v>1.7402307068922638</v>
      </c>
      <c r="L22" s="18"/>
    </row>
    <row r="23" spans="1:12">
      <c r="A23" s="16"/>
      <c r="B23" s="11" t="s">
        <v>8</v>
      </c>
      <c r="C23" s="25">
        <v>49.111666666666657</v>
      </c>
      <c r="D23" s="25">
        <v>37.170333333333332</v>
      </c>
      <c r="E23" s="25">
        <v>54.798000000000002</v>
      </c>
      <c r="F23" s="25">
        <v>40.925666666666672</v>
      </c>
      <c r="G23" s="26">
        <v>48.076000000000001</v>
      </c>
      <c r="H23" s="28">
        <f t="shared" si="0"/>
        <v>17.471513394202475</v>
      </c>
      <c r="I23" s="27">
        <f t="shared" si="4"/>
        <v>-25.315400805382183</v>
      </c>
      <c r="J23" s="28">
        <f t="shared" si="1"/>
        <v>1.8752291574028568</v>
      </c>
      <c r="K23" s="27">
        <f t="shared" si="2"/>
        <v>1.6451479945801781</v>
      </c>
      <c r="L23" s="18"/>
    </row>
    <row r="24" spans="1:12">
      <c r="A24" s="16"/>
      <c r="B24" s="11" t="s">
        <v>23</v>
      </c>
      <c r="C24" s="25">
        <v>27.473666666666663</v>
      </c>
      <c r="D24" s="25">
        <v>23.774333333333335</v>
      </c>
      <c r="E24" s="25">
        <v>29.117999999999999</v>
      </c>
      <c r="F24" s="25">
        <v>28.084333333333333</v>
      </c>
      <c r="G24" s="26">
        <v>33.368333333333332</v>
      </c>
      <c r="H24" s="28">
        <f t="shared" si="0"/>
        <v>18.814760305271029</v>
      </c>
      <c r="I24" s="27">
        <f t="shared" si="4"/>
        <v>-3.5499233005929831</v>
      </c>
      <c r="J24" s="28">
        <f t="shared" si="1"/>
        <v>1.3015490390341196</v>
      </c>
      <c r="K24" s="27">
        <f t="shared" si="2"/>
        <v>1.1289464149422428</v>
      </c>
      <c r="L24" s="18"/>
    </row>
    <row r="25" spans="1:12">
      <c r="A25" s="16"/>
      <c r="B25" s="11" t="s">
        <v>11</v>
      </c>
      <c r="C25" s="25">
        <v>24.334666666666664</v>
      </c>
      <c r="D25" s="25">
        <v>24.799666666666667</v>
      </c>
      <c r="E25" s="25">
        <v>24.411666666666665</v>
      </c>
      <c r="F25" s="25">
        <v>28.948666666666668</v>
      </c>
      <c r="G25" s="26">
        <v>28.405333333333335</v>
      </c>
      <c r="H25" s="28">
        <f t="shared" si="0"/>
        <v>-1.8768855214978175</v>
      </c>
      <c r="I25" s="27">
        <f t="shared" si="4"/>
        <v>18.585375844882911</v>
      </c>
      <c r="J25" s="28">
        <f t="shared" si="1"/>
        <v>1.1079646662038014</v>
      </c>
      <c r="K25" s="27">
        <f t="shared" si="2"/>
        <v>1.1636912673978852</v>
      </c>
      <c r="L25" s="18"/>
    </row>
    <row r="26" spans="1:12">
      <c r="A26" s="16"/>
      <c r="B26" s="11" t="s">
        <v>9</v>
      </c>
      <c r="C26" s="25">
        <v>19.952999999999999</v>
      </c>
      <c r="D26" s="25">
        <v>18.644000000000002</v>
      </c>
      <c r="E26" s="25">
        <v>19.159666666666666</v>
      </c>
      <c r="F26" s="25">
        <v>25.777666666666665</v>
      </c>
      <c r="G26" s="26">
        <v>24.51466666666667</v>
      </c>
      <c r="H26" s="28">
        <f t="shared" si="0"/>
        <v>-4.899590084439998</v>
      </c>
      <c r="I26" s="27">
        <f t="shared" si="4"/>
        <v>34.541310739574449</v>
      </c>
      <c r="J26" s="28">
        <f t="shared" si="1"/>
        <v>0.95620720769916889</v>
      </c>
      <c r="K26" s="27">
        <f t="shared" si="2"/>
        <v>1.0362220111655189</v>
      </c>
      <c r="L26" s="18"/>
    </row>
    <row r="27" spans="1:12">
      <c r="A27" s="16"/>
      <c r="B27" s="11" t="s">
        <v>20</v>
      </c>
      <c r="C27" s="25">
        <v>21.388333333333332</v>
      </c>
      <c r="D27" s="25">
        <v>18.904666666666667</v>
      </c>
      <c r="E27" s="25">
        <v>21.481999999999999</v>
      </c>
      <c r="F27" s="25">
        <v>22.590333333333334</v>
      </c>
      <c r="G27" s="26">
        <v>24.14833333333333</v>
      </c>
      <c r="H27" s="28">
        <f t="shared" si="0"/>
        <v>6.8967552492954054</v>
      </c>
      <c r="I27" s="27">
        <f t="shared" si="4"/>
        <v>5.1593582223877332</v>
      </c>
      <c r="J27" s="28">
        <f t="shared" si="1"/>
        <v>0.94191818723167453</v>
      </c>
      <c r="K27" s="27">
        <f t="shared" si="2"/>
        <v>0.90809618039773954</v>
      </c>
      <c r="L27" s="18"/>
    </row>
    <row r="28" spans="1:12">
      <c r="A28" s="16"/>
      <c r="B28" s="11" t="s">
        <v>4</v>
      </c>
      <c r="C28" s="25"/>
      <c r="D28" s="25">
        <v>16.809999999999999</v>
      </c>
      <c r="E28" s="25">
        <v>20.907666666666668</v>
      </c>
      <c r="F28" s="25">
        <v>22.129666666666665</v>
      </c>
      <c r="G28" s="26">
        <v>23.100999999999999</v>
      </c>
      <c r="H28" s="28">
        <f t="shared" si="0"/>
        <v>4.3892813568512823</v>
      </c>
      <c r="I28" s="27">
        <f t="shared" si="4"/>
        <v>5.8447459464630036</v>
      </c>
      <c r="J28" s="28">
        <f t="shared" si="1"/>
        <v>0.90106641079048588</v>
      </c>
      <c r="K28" s="27">
        <f t="shared" si="2"/>
        <v>0.88957809860302373</v>
      </c>
      <c r="L28" s="18"/>
    </row>
    <row r="29" spans="1:12">
      <c r="A29" s="16"/>
      <c r="B29" s="11" t="s">
        <v>12</v>
      </c>
      <c r="C29" s="25"/>
      <c r="D29" s="25">
        <v>21.492666666666665</v>
      </c>
      <c r="E29" s="25">
        <v>25.836666666666662</v>
      </c>
      <c r="F29" s="25">
        <v>21.73266666666667</v>
      </c>
      <c r="G29" s="26">
        <v>21.758333333333336</v>
      </c>
      <c r="H29" s="28">
        <f t="shared" si="0"/>
        <v>0.11810178226325796</v>
      </c>
      <c r="I29" s="27">
        <f t="shared" si="4"/>
        <v>-15.884402012643505</v>
      </c>
      <c r="J29" s="28">
        <f t="shared" si="1"/>
        <v>0.84869500547377419</v>
      </c>
      <c r="K29" s="27">
        <f t="shared" si="2"/>
        <v>0.8736193175483884</v>
      </c>
      <c r="L29" s="18"/>
    </row>
    <row r="30" spans="1:12">
      <c r="A30" s="16"/>
      <c r="B30" s="11" t="s">
        <v>17</v>
      </c>
      <c r="C30" s="25"/>
      <c r="D30" s="25">
        <v>18.991666666666667</v>
      </c>
      <c r="E30" s="25">
        <v>26.262666666666664</v>
      </c>
      <c r="F30" s="25">
        <v>18.7</v>
      </c>
      <c r="G30" s="26">
        <v>19.928999999999998</v>
      </c>
      <c r="H30" s="28">
        <f t="shared" si="0"/>
        <v>6.5721925133689796</v>
      </c>
      <c r="I30" s="27">
        <f t="shared" si="4"/>
        <v>-28.796263390364008</v>
      </c>
      <c r="J30" s="28">
        <f t="shared" si="1"/>
        <v>0.77734091600552324</v>
      </c>
      <c r="K30" s="27">
        <f t="shared" si="2"/>
        <v>0.75171084564656243</v>
      </c>
      <c r="L30" s="18"/>
    </row>
    <row r="31" spans="1:12">
      <c r="A31" s="16"/>
      <c r="B31" s="11" t="s">
        <v>10</v>
      </c>
      <c r="C31" s="25"/>
      <c r="D31" s="25">
        <v>20.488333333333333</v>
      </c>
      <c r="E31" s="25">
        <v>21.931333333333331</v>
      </c>
      <c r="F31" s="25">
        <v>21.53</v>
      </c>
      <c r="G31" s="26">
        <v>19.85166666666667</v>
      </c>
      <c r="H31" s="28">
        <f t="shared" si="0"/>
        <v>-7.7953243536150962</v>
      </c>
      <c r="I31" s="27">
        <f t="shared" si="4"/>
        <v>-1.8299540991579599</v>
      </c>
      <c r="J31" s="28">
        <f t="shared" si="1"/>
        <v>0.77432448948281307</v>
      </c>
      <c r="K31" s="27">
        <f t="shared" si="2"/>
        <v>0.86547243351713843</v>
      </c>
      <c r="L31" s="18"/>
    </row>
    <row r="32" spans="1:12">
      <c r="A32" s="16"/>
      <c r="B32" s="11" t="s">
        <v>19</v>
      </c>
      <c r="C32" s="25"/>
      <c r="D32" s="25">
        <v>19.249666666666666</v>
      </c>
      <c r="E32" s="25">
        <v>16.477999999999998</v>
      </c>
      <c r="F32" s="25">
        <v>17.568999999999999</v>
      </c>
      <c r="G32" s="26">
        <v>18.850000000000001</v>
      </c>
      <c r="H32" s="28">
        <f t="shared" si="0"/>
        <v>7.2912516364050495</v>
      </c>
      <c r="I32" s="27">
        <f t="shared" si="4"/>
        <v>6.620949144313637</v>
      </c>
      <c r="J32" s="28">
        <f t="shared" si="1"/>
        <v>0.73525396491063844</v>
      </c>
      <c r="K32" s="27">
        <f t="shared" si="2"/>
        <v>0.70624640893927559</v>
      </c>
      <c r="L32" s="18"/>
    </row>
    <row r="33" spans="1:14">
      <c r="A33" s="16"/>
      <c r="B33" s="11" t="s">
        <v>16</v>
      </c>
      <c r="C33" s="25"/>
      <c r="D33" s="25">
        <v>13.273333333333333</v>
      </c>
      <c r="E33" s="25">
        <v>13.033333333333333</v>
      </c>
      <c r="F33" s="25">
        <v>11.725</v>
      </c>
      <c r="G33" s="26">
        <v>12.416333333333334</v>
      </c>
      <c r="H33" s="28">
        <f t="shared" si="0"/>
        <v>5.8962331201137363</v>
      </c>
      <c r="I33" s="27">
        <f t="shared" si="4"/>
        <v>-10.038363171355503</v>
      </c>
      <c r="J33" s="28">
        <f t="shared" si="1"/>
        <v>0.48430548079498442</v>
      </c>
      <c r="K33" s="27">
        <f t="shared" si="2"/>
        <v>0.47132672006448895</v>
      </c>
      <c r="L33" s="18"/>
    </row>
    <row r="34" spans="1:14">
      <c r="A34" s="16"/>
      <c r="B34" s="11" t="s">
        <v>18</v>
      </c>
      <c r="C34" s="25"/>
      <c r="D34" s="25">
        <v>9.9946666666666673</v>
      </c>
      <c r="E34" s="25">
        <v>7.9353333333333333</v>
      </c>
      <c r="F34" s="25">
        <v>10.775666666666666</v>
      </c>
      <c r="G34" s="26">
        <v>10.279666666666666</v>
      </c>
      <c r="H34" s="28">
        <f t="shared" si="0"/>
        <v>-4.6029634670708752</v>
      </c>
      <c r="I34" s="27">
        <f t="shared" si="4"/>
        <v>35.793497437620772</v>
      </c>
      <c r="J34" s="28">
        <f t="shared" si="1"/>
        <v>0.40096369626665207</v>
      </c>
      <c r="K34" s="27">
        <f t="shared" si="2"/>
        <v>0.43316500012863496</v>
      </c>
      <c r="L34" s="18"/>
    </row>
    <row r="35" spans="1:14">
      <c r="A35" s="16"/>
      <c r="B35" s="11" t="s">
        <v>14</v>
      </c>
      <c r="C35" s="25"/>
      <c r="D35" s="25">
        <v>10.14</v>
      </c>
      <c r="E35" s="25">
        <v>10.584000000000001</v>
      </c>
      <c r="F35" s="25">
        <v>9.1709999999999994</v>
      </c>
      <c r="G35" s="26">
        <v>8.5623333333333331</v>
      </c>
      <c r="H35" s="28">
        <f t="shared" si="0"/>
        <v>-6.6368625740559022</v>
      </c>
      <c r="I35" s="27">
        <f t="shared" si="4"/>
        <v>-13.35034013605444</v>
      </c>
      <c r="J35" s="28">
        <f t="shared" si="1"/>
        <v>0.33397822452094728</v>
      </c>
      <c r="K35" s="27">
        <f t="shared" si="2"/>
        <v>0.36865990189436487</v>
      </c>
      <c r="L35" s="18"/>
    </row>
    <row r="36" spans="1:14">
      <c r="A36" s="16"/>
      <c r="B36" s="11" t="s">
        <v>7</v>
      </c>
      <c r="C36" s="25"/>
      <c r="D36" s="25">
        <v>7.4536666666666669</v>
      </c>
      <c r="E36" s="25">
        <v>6.4736666666666665</v>
      </c>
      <c r="F36" s="25">
        <v>7.3969999999999994</v>
      </c>
      <c r="G36" s="26">
        <v>8.0373333333333346</v>
      </c>
      <c r="H36" s="28">
        <f t="shared" si="0"/>
        <v>8.6566626109684464</v>
      </c>
      <c r="I36" s="27">
        <f t="shared" si="4"/>
        <v>14.262911281602374</v>
      </c>
      <c r="J36" s="28">
        <f t="shared" si="1"/>
        <v>0.31350032894651308</v>
      </c>
      <c r="K36" s="27">
        <f t="shared" si="2"/>
        <v>0.29734786766030064</v>
      </c>
      <c r="L36" s="18"/>
    </row>
    <row r="37" spans="1:14">
      <c r="A37" s="16"/>
      <c r="B37" s="11" t="s">
        <v>13</v>
      </c>
      <c r="C37" s="25"/>
      <c r="D37" s="25">
        <v>8.1940000000000008</v>
      </c>
      <c r="E37" s="25">
        <v>8.6213333333333324</v>
      </c>
      <c r="F37" s="25">
        <v>7.2493333333333325</v>
      </c>
      <c r="G37" s="26">
        <v>6.3506666666666662</v>
      </c>
      <c r="H37" s="28">
        <f t="shared" si="0"/>
        <v>-12.396542210777994</v>
      </c>
      <c r="I37" s="27">
        <f t="shared" si="4"/>
        <v>-15.914011753789048</v>
      </c>
      <c r="J37" s="28">
        <f t="shared" si="1"/>
        <v>0.24771102633912434</v>
      </c>
      <c r="K37" s="27">
        <f t="shared" si="2"/>
        <v>0.29141189788095256</v>
      </c>
      <c r="L37" s="18"/>
    </row>
    <row r="38" spans="1:14">
      <c r="A38" s="16"/>
      <c r="B38" s="11" t="s">
        <v>15</v>
      </c>
      <c r="C38" s="25"/>
      <c r="D38" s="25">
        <v>2.4346666666666663</v>
      </c>
      <c r="E38" s="25">
        <v>2.4619999999999997</v>
      </c>
      <c r="F38" s="25">
        <v>2.5893333333333337</v>
      </c>
      <c r="G38" s="26">
        <v>2.0776666666666666</v>
      </c>
      <c r="H38" s="28">
        <f t="shared" si="0"/>
        <v>-19.76055612770341</v>
      </c>
      <c r="I38" s="27">
        <f t="shared" si="4"/>
        <v>5.1719469266179541</v>
      </c>
      <c r="J38" s="28">
        <f t="shared" si="1"/>
        <v>8.10404591209197E-2</v>
      </c>
      <c r="K38" s="27">
        <f t="shared" si="2"/>
        <v>0.10408716308346699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100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2093.1439999999998</v>
      </c>
      <c r="D13" s="26">
        <v>1899.8153333333332</v>
      </c>
      <c r="E13" s="26">
        <v>2071.3393333333333</v>
      </c>
      <c r="F13" s="26">
        <v>2297.0143333333335</v>
      </c>
      <c r="G13" s="26">
        <v>2343.7646666666669</v>
      </c>
      <c r="H13" s="28">
        <f t="shared" ref="H13:H38" si="0">IF(OR(OR(G13=0,F13=0),G13=""),"",(G13/F13-1)*100)</f>
        <v>2.035265198606373</v>
      </c>
      <c r="I13" s="27">
        <f>IF(OR(OR(G13=0,F13=0),F13=""),"",(F13/E13-1)*100)</f>
        <v>10.895124539388213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998.07366666666644</v>
      </c>
      <c r="D14" s="25">
        <f t="shared" ref="D14:F14" si="3">D13-SUM(D15:D38)</f>
        <v>768.85066666666648</v>
      </c>
      <c r="E14" s="25">
        <f t="shared" si="3"/>
        <v>852.75466666666671</v>
      </c>
      <c r="F14" s="25">
        <f t="shared" si="3"/>
        <v>904.18166666666662</v>
      </c>
      <c r="G14" s="26">
        <f>G13-SUM(G15:G38)</f>
        <v>940.10500000000047</v>
      </c>
      <c r="H14" s="28">
        <f t="shared" si="0"/>
        <v>3.9730216457239065</v>
      </c>
      <c r="I14" s="27">
        <f>IF(OR(OR(G14=0,F14=0),F14=""),"",(F14/E14-1)*100)</f>
        <v>6.0306911249190742</v>
      </c>
      <c r="J14" s="28">
        <f t="shared" si="1"/>
        <v>40.110895661595166</v>
      </c>
      <c r="K14" s="27">
        <f t="shared" si="2"/>
        <v>39.363344561918993</v>
      </c>
      <c r="L14" s="18"/>
    </row>
    <row r="15" spans="1:15">
      <c r="A15" s="16"/>
      <c r="B15" s="12" t="s">
        <v>5</v>
      </c>
      <c r="C15" s="29">
        <v>363.01466666666664</v>
      </c>
      <c r="D15" s="29">
        <v>365.57233333333329</v>
      </c>
      <c r="E15" s="29">
        <v>354.7953333333333</v>
      </c>
      <c r="F15" s="29">
        <v>420.60866666666669</v>
      </c>
      <c r="G15" s="109">
        <v>413.69466666666659</v>
      </c>
      <c r="H15" s="50">
        <f t="shared" si="0"/>
        <v>-1.6438082588249303</v>
      </c>
      <c r="I15" s="36">
        <f t="shared" ref="I15:I38" si="4">IF(OR(OR(G15=0,F15=0),F15=""),"",(F15/E15-1)*100)</f>
        <v>18.549661494983983</v>
      </c>
      <c r="J15" s="50">
        <f t="shared" si="1"/>
        <v>17.650861989272524</v>
      </c>
      <c r="K15" s="36">
        <f t="shared" si="2"/>
        <v>18.311103268402185</v>
      </c>
      <c r="L15" s="18"/>
      <c r="N15" s="23" t="s">
        <v>5</v>
      </c>
      <c r="O15" s="34">
        <f>J15</f>
        <v>17.650861989272524</v>
      </c>
    </row>
    <row r="16" spans="1:15">
      <c r="A16" s="16"/>
      <c r="B16" s="11" t="s">
        <v>25</v>
      </c>
      <c r="C16" s="55">
        <v>195.86566666666667</v>
      </c>
      <c r="D16" s="55">
        <v>168.422</v>
      </c>
      <c r="E16" s="55">
        <v>207.97499999999999</v>
      </c>
      <c r="F16" s="55">
        <v>254.55700000000002</v>
      </c>
      <c r="G16" s="56">
        <v>238.72033333333334</v>
      </c>
      <c r="H16" s="28">
        <f t="shared" si="0"/>
        <v>-6.2212654402223011</v>
      </c>
      <c r="I16" s="27">
        <f t="shared" si="4"/>
        <v>22.397884361101106</v>
      </c>
      <c r="J16" s="28">
        <f t="shared" si="1"/>
        <v>10.185337151312405</v>
      </c>
      <c r="K16" s="27">
        <f t="shared" si="2"/>
        <v>11.082081478812423</v>
      </c>
      <c r="L16" s="18"/>
      <c r="N16" s="23" t="s">
        <v>41</v>
      </c>
      <c r="O16" s="34">
        <f>100-O15</f>
        <v>82.349138010727472</v>
      </c>
    </row>
    <row r="17" spans="1:12">
      <c r="A17" s="16"/>
      <c r="B17" s="11" t="s">
        <v>26</v>
      </c>
      <c r="C17" s="25">
        <v>126.36900000000001</v>
      </c>
      <c r="D17" s="25">
        <v>122.76666666666665</v>
      </c>
      <c r="E17" s="25">
        <v>134.00200000000001</v>
      </c>
      <c r="F17" s="25">
        <v>156.23833333333332</v>
      </c>
      <c r="G17" s="26">
        <v>158.238</v>
      </c>
      <c r="H17" s="28">
        <f t="shared" si="0"/>
        <v>1.2798822312066083</v>
      </c>
      <c r="I17" s="27">
        <f t="shared" si="4"/>
        <v>16.594030934861649</v>
      </c>
      <c r="J17" s="28">
        <f t="shared" si="1"/>
        <v>6.7514457509528114</v>
      </c>
      <c r="K17" s="27">
        <f t="shared" si="2"/>
        <v>6.8018005402084984</v>
      </c>
      <c r="L17" s="18"/>
    </row>
    <row r="18" spans="1:12">
      <c r="A18" s="16"/>
      <c r="B18" s="11" t="s">
        <v>27</v>
      </c>
      <c r="C18" s="25">
        <v>80.748333333333335</v>
      </c>
      <c r="D18" s="25">
        <v>71.87533333333333</v>
      </c>
      <c r="E18" s="25">
        <v>74.955666666666673</v>
      </c>
      <c r="F18" s="25">
        <v>76.686333333333323</v>
      </c>
      <c r="G18" s="26">
        <v>77.486666666666679</v>
      </c>
      <c r="H18" s="28">
        <f t="shared" si="0"/>
        <v>1.0436453257642864</v>
      </c>
      <c r="I18" s="27">
        <f t="shared" si="4"/>
        <v>2.3089203840492178</v>
      </c>
      <c r="J18" s="28">
        <f t="shared" si="1"/>
        <v>3.3060770890820388</v>
      </c>
      <c r="K18" s="27">
        <f t="shared" si="2"/>
        <v>3.3385221946808334</v>
      </c>
      <c r="L18" s="18"/>
    </row>
    <row r="19" spans="1:12">
      <c r="A19" s="16"/>
      <c r="B19" s="11" t="s">
        <v>21</v>
      </c>
      <c r="C19" s="25">
        <v>61.461333333333329</v>
      </c>
      <c r="D19" s="25">
        <v>44.586333333333329</v>
      </c>
      <c r="E19" s="25">
        <v>48.332000000000001</v>
      </c>
      <c r="F19" s="25">
        <v>48.626000000000005</v>
      </c>
      <c r="G19" s="26">
        <v>66.02033333333334</v>
      </c>
      <c r="H19" s="28">
        <f t="shared" si="0"/>
        <v>35.771672219251705</v>
      </c>
      <c r="I19" s="27">
        <f t="shared" si="4"/>
        <v>0.6082926425556634</v>
      </c>
      <c r="J19" s="28">
        <f t="shared" si="1"/>
        <v>2.8168499283346708</v>
      </c>
      <c r="K19" s="27">
        <f t="shared" si="2"/>
        <v>2.116921923139937</v>
      </c>
      <c r="L19" s="18"/>
    </row>
    <row r="20" spans="1:12">
      <c r="A20" s="16"/>
      <c r="B20" s="11" t="s">
        <v>24</v>
      </c>
      <c r="C20" s="25">
        <v>37.544333333333334</v>
      </c>
      <c r="D20" s="25">
        <v>35.673666666666669</v>
      </c>
      <c r="E20" s="25">
        <v>37.234000000000002</v>
      </c>
      <c r="F20" s="25">
        <v>61.572000000000003</v>
      </c>
      <c r="G20" s="26">
        <v>64.120666666666679</v>
      </c>
      <c r="H20" s="28">
        <f t="shared" si="0"/>
        <v>4.1393273999003943</v>
      </c>
      <c r="I20" s="27">
        <f t="shared" si="4"/>
        <v>65.364988988558849</v>
      </c>
      <c r="J20" s="28">
        <f t="shared" si="1"/>
        <v>2.7357979910952381</v>
      </c>
      <c r="K20" s="27">
        <f t="shared" si="2"/>
        <v>2.680523108040394</v>
      </c>
      <c r="L20" s="18"/>
    </row>
    <row r="21" spans="1:12">
      <c r="A21" s="16"/>
      <c r="B21" s="11" t="s">
        <v>6</v>
      </c>
      <c r="C21" s="25">
        <v>56.125999999999998</v>
      </c>
      <c r="D21" s="25">
        <v>44.941000000000003</v>
      </c>
      <c r="E21" s="25">
        <v>42.056333333333335</v>
      </c>
      <c r="F21" s="25">
        <v>50.654333333333334</v>
      </c>
      <c r="G21" s="26">
        <v>49.249666666666663</v>
      </c>
      <c r="H21" s="28">
        <f t="shared" si="0"/>
        <v>-2.7730434382053581</v>
      </c>
      <c r="I21" s="27">
        <f t="shared" si="4"/>
        <v>20.444007640545614</v>
      </c>
      <c r="J21" s="28">
        <f t="shared" si="1"/>
        <v>2.1013059616053598</v>
      </c>
      <c r="K21" s="27">
        <f t="shared" si="2"/>
        <v>2.2052249565123883</v>
      </c>
      <c r="L21" s="18"/>
    </row>
    <row r="22" spans="1:12">
      <c r="A22" s="16"/>
      <c r="B22" s="11" t="s">
        <v>22</v>
      </c>
      <c r="C22" s="25">
        <v>39.161999999999999</v>
      </c>
      <c r="D22" s="25">
        <v>28.401</v>
      </c>
      <c r="E22" s="25">
        <v>29.318333333333332</v>
      </c>
      <c r="F22" s="25">
        <v>41.201333333333331</v>
      </c>
      <c r="G22" s="26">
        <v>46.671666666666674</v>
      </c>
      <c r="H22" s="28">
        <f t="shared" si="0"/>
        <v>13.277078411701915</v>
      </c>
      <c r="I22" s="27">
        <f t="shared" si="4"/>
        <v>40.530953328406568</v>
      </c>
      <c r="J22" s="28">
        <f t="shared" si="1"/>
        <v>1.9913119832565673</v>
      </c>
      <c r="K22" s="27">
        <f t="shared" si="2"/>
        <v>1.7936907373818447</v>
      </c>
      <c r="L22" s="18"/>
    </row>
    <row r="23" spans="1:12">
      <c r="A23" s="16"/>
      <c r="B23" s="11" t="s">
        <v>8</v>
      </c>
      <c r="C23" s="25">
        <v>46.667666666666669</v>
      </c>
      <c r="D23" s="25">
        <v>33.588666666666661</v>
      </c>
      <c r="E23" s="25">
        <v>48.763333333333328</v>
      </c>
      <c r="F23" s="25">
        <v>39.879666666666672</v>
      </c>
      <c r="G23" s="26">
        <v>44.393666666666668</v>
      </c>
      <c r="H23" s="28">
        <f t="shared" si="0"/>
        <v>11.319051479868602</v>
      </c>
      <c r="I23" s="27">
        <f t="shared" si="4"/>
        <v>-18.217923303028215</v>
      </c>
      <c r="J23" s="28">
        <f t="shared" si="1"/>
        <v>1.8941179248087192</v>
      </c>
      <c r="K23" s="27">
        <f t="shared" si="2"/>
        <v>1.7361522776740763</v>
      </c>
      <c r="L23" s="18"/>
    </row>
    <row r="24" spans="1:12">
      <c r="A24" s="16"/>
      <c r="B24" s="11" t="s">
        <v>23</v>
      </c>
      <c r="C24" s="25">
        <v>25.860333333333333</v>
      </c>
      <c r="D24" s="25">
        <v>21.600999999999999</v>
      </c>
      <c r="E24" s="25">
        <v>25.678666666666668</v>
      </c>
      <c r="F24" s="25">
        <v>26.724666666666668</v>
      </c>
      <c r="G24" s="26">
        <v>30.71466666666667</v>
      </c>
      <c r="H24" s="28">
        <f t="shared" si="0"/>
        <v>14.930027190859896</v>
      </c>
      <c r="I24" s="27">
        <f t="shared" si="4"/>
        <v>4.07342021911834</v>
      </c>
      <c r="J24" s="28">
        <f t="shared" si="1"/>
        <v>1.310484243725266</v>
      </c>
      <c r="K24" s="27">
        <f t="shared" si="2"/>
        <v>1.1634523249963757</v>
      </c>
      <c r="L24" s="18"/>
    </row>
    <row r="25" spans="1:12">
      <c r="A25" s="16"/>
      <c r="B25" s="11" t="s">
        <v>11</v>
      </c>
      <c r="C25" s="25">
        <v>23.374666666666666</v>
      </c>
      <c r="D25" s="25">
        <v>24.011666666666667</v>
      </c>
      <c r="E25" s="25">
        <v>23.876999999999999</v>
      </c>
      <c r="F25" s="25">
        <v>28.245666666666665</v>
      </c>
      <c r="G25" s="26">
        <v>26.759666666666664</v>
      </c>
      <c r="H25" s="28">
        <f t="shared" si="0"/>
        <v>-5.2609839857441276</v>
      </c>
      <c r="I25" s="27">
        <f t="shared" si="4"/>
        <v>18.296547584146516</v>
      </c>
      <c r="J25" s="28">
        <f t="shared" si="1"/>
        <v>1.1417386330311319</v>
      </c>
      <c r="K25" s="27">
        <f t="shared" si="2"/>
        <v>1.2296687163322009</v>
      </c>
      <c r="L25" s="18"/>
    </row>
    <row r="26" spans="1:12">
      <c r="A26" s="16"/>
      <c r="B26" s="11" t="s">
        <v>9</v>
      </c>
      <c r="C26" s="25">
        <v>19.142999999999997</v>
      </c>
      <c r="D26" s="25">
        <v>17.341333333333335</v>
      </c>
      <c r="E26" s="25">
        <v>18.612333333333336</v>
      </c>
      <c r="F26" s="25">
        <v>24.828666666666663</v>
      </c>
      <c r="G26" s="26">
        <v>23.462333333333333</v>
      </c>
      <c r="H26" s="28">
        <f t="shared" si="0"/>
        <v>-5.5030475525602025</v>
      </c>
      <c r="I26" s="27">
        <f t="shared" si="4"/>
        <v>33.399000662643004</v>
      </c>
      <c r="J26" s="28">
        <f t="shared" si="1"/>
        <v>1.0010532911865155</v>
      </c>
      <c r="K26" s="27">
        <f t="shared" si="2"/>
        <v>1.0809103933903763</v>
      </c>
      <c r="L26" s="18"/>
    </row>
    <row r="27" spans="1:12">
      <c r="A27" s="16"/>
      <c r="B27" s="11" t="s">
        <v>20</v>
      </c>
      <c r="C27" s="25">
        <v>19.733333333333334</v>
      </c>
      <c r="D27" s="25">
        <v>17.8</v>
      </c>
      <c r="E27" s="25">
        <v>20.88933333333333</v>
      </c>
      <c r="F27" s="25">
        <v>21.810666666666666</v>
      </c>
      <c r="G27" s="26">
        <v>23.241333333333333</v>
      </c>
      <c r="H27" s="28">
        <f t="shared" si="0"/>
        <v>6.5594815992175093</v>
      </c>
      <c r="I27" s="27">
        <f t="shared" si="4"/>
        <v>4.4105444565009533</v>
      </c>
      <c r="J27" s="28">
        <f t="shared" si="1"/>
        <v>0.99162401685948554</v>
      </c>
      <c r="K27" s="27">
        <f t="shared" si="2"/>
        <v>0.94952244529601681</v>
      </c>
      <c r="L27" s="18"/>
    </row>
    <row r="28" spans="1:12">
      <c r="A28" s="16"/>
      <c r="B28" s="11" t="s">
        <v>4</v>
      </c>
      <c r="C28" s="25"/>
      <c r="D28" s="25">
        <v>14.279666666666666</v>
      </c>
      <c r="E28" s="25">
        <v>20.003333333333334</v>
      </c>
      <c r="F28" s="25">
        <v>21.095333333333333</v>
      </c>
      <c r="G28" s="26">
        <v>21.523</v>
      </c>
      <c r="H28" s="28">
        <f t="shared" si="0"/>
        <v>2.0273046171349174</v>
      </c>
      <c r="I28" s="27">
        <f t="shared" si="4"/>
        <v>5.4590901516413881</v>
      </c>
      <c r="J28" s="28">
        <f t="shared" si="1"/>
        <v>0.91830892009351328</v>
      </c>
      <c r="K28" s="27">
        <f t="shared" si="2"/>
        <v>0.91838057025620068</v>
      </c>
      <c r="L28" s="18"/>
    </row>
    <row r="29" spans="1:12">
      <c r="A29" s="16"/>
      <c r="B29" s="11" t="s">
        <v>12</v>
      </c>
      <c r="C29" s="25"/>
      <c r="D29" s="25">
        <v>20.225999999999999</v>
      </c>
      <c r="E29" s="25">
        <v>25.617999999999999</v>
      </c>
      <c r="F29" s="25">
        <v>21.432666666666666</v>
      </c>
      <c r="G29" s="26">
        <v>21.108333333333334</v>
      </c>
      <c r="H29" s="28">
        <f t="shared" si="0"/>
        <v>-1.5132663535413204</v>
      </c>
      <c r="I29" s="27">
        <f t="shared" si="4"/>
        <v>-16.337471049002005</v>
      </c>
      <c r="J29" s="28">
        <f t="shared" si="1"/>
        <v>0.90061658636376185</v>
      </c>
      <c r="K29" s="27">
        <f t="shared" si="2"/>
        <v>0.93306630070368146</v>
      </c>
      <c r="L29" s="18"/>
    </row>
    <row r="30" spans="1:12">
      <c r="A30" s="16"/>
      <c r="B30" s="11" t="s">
        <v>10</v>
      </c>
      <c r="C30" s="25"/>
      <c r="D30" s="25">
        <v>18.903666666666666</v>
      </c>
      <c r="E30" s="25">
        <v>21.367333333333335</v>
      </c>
      <c r="F30" s="25">
        <v>19.549333333333333</v>
      </c>
      <c r="G30" s="26">
        <v>18.532333333333337</v>
      </c>
      <c r="H30" s="28">
        <f t="shared" si="0"/>
        <v>-5.2022234347292144</v>
      </c>
      <c r="I30" s="27">
        <f t="shared" si="4"/>
        <v>-8.5083148731708853</v>
      </c>
      <c r="J30" s="28">
        <f t="shared" si="1"/>
        <v>0.79070794081430829</v>
      </c>
      <c r="K30" s="27">
        <f t="shared" si="2"/>
        <v>0.85107580956903028</v>
      </c>
      <c r="L30" s="18"/>
    </row>
    <row r="31" spans="1:12">
      <c r="A31" s="16"/>
      <c r="B31" s="11" t="s">
        <v>17</v>
      </c>
      <c r="C31" s="25"/>
      <c r="D31" s="25">
        <v>17.105999999999998</v>
      </c>
      <c r="E31" s="25">
        <v>24.89233333333333</v>
      </c>
      <c r="F31" s="25">
        <v>17.003</v>
      </c>
      <c r="G31" s="26">
        <v>17.563666666666666</v>
      </c>
      <c r="H31" s="28">
        <f t="shared" si="0"/>
        <v>3.2974573114548322</v>
      </c>
      <c r="I31" s="27">
        <f t="shared" si="4"/>
        <v>-31.693828086291621</v>
      </c>
      <c r="J31" s="28">
        <f t="shared" si="1"/>
        <v>0.7493784216674767</v>
      </c>
      <c r="K31" s="27">
        <f t="shared" si="2"/>
        <v>0.74022176323671174</v>
      </c>
      <c r="L31" s="18"/>
    </row>
    <row r="32" spans="1:12">
      <c r="A32" s="16"/>
      <c r="B32" s="11" t="s">
        <v>19</v>
      </c>
      <c r="C32" s="25"/>
      <c r="D32" s="25">
        <v>17.922333333333334</v>
      </c>
      <c r="E32" s="25">
        <v>15.547666666666666</v>
      </c>
      <c r="F32" s="25">
        <v>16.314666666666668</v>
      </c>
      <c r="G32" s="26">
        <v>17.313999999999997</v>
      </c>
      <c r="H32" s="28">
        <f t="shared" si="0"/>
        <v>6.125367767244172</v>
      </c>
      <c r="I32" s="27">
        <f t="shared" si="4"/>
        <v>4.9332161310378986</v>
      </c>
      <c r="J32" s="28">
        <f t="shared" si="1"/>
        <v>0.73872604388324514</v>
      </c>
      <c r="K32" s="27">
        <f t="shared" si="2"/>
        <v>0.71025532709634809</v>
      </c>
      <c r="L32" s="18"/>
    </row>
    <row r="33" spans="1:14">
      <c r="A33" s="16"/>
      <c r="B33" s="11" t="s">
        <v>16</v>
      </c>
      <c r="C33" s="25"/>
      <c r="D33" s="25">
        <v>11.972333333333333</v>
      </c>
      <c r="E33" s="25">
        <v>11.580333333333334</v>
      </c>
      <c r="F33" s="25">
        <v>11.025333333333334</v>
      </c>
      <c r="G33" s="26">
        <v>11.362666666666668</v>
      </c>
      <c r="H33" s="28">
        <f t="shared" si="0"/>
        <v>3.0596202684726181</v>
      </c>
      <c r="I33" s="27">
        <f t="shared" si="4"/>
        <v>-4.7926081575084156</v>
      </c>
      <c r="J33" s="28">
        <f t="shared" si="1"/>
        <v>0.48480407731492953</v>
      </c>
      <c r="K33" s="27">
        <f t="shared" si="2"/>
        <v>0.47998539553446407</v>
      </c>
      <c r="L33" s="18"/>
    </row>
    <row r="34" spans="1:14">
      <c r="A34" s="16"/>
      <c r="B34" s="11" t="s">
        <v>18</v>
      </c>
      <c r="C34" s="25"/>
      <c r="D34" s="25">
        <v>9.3066666666666666</v>
      </c>
      <c r="E34" s="25">
        <v>7.5503333333333345</v>
      </c>
      <c r="F34" s="25">
        <v>10.590333333333334</v>
      </c>
      <c r="G34" s="26">
        <v>10.1</v>
      </c>
      <c r="H34" s="28">
        <f t="shared" si="0"/>
        <v>-4.6300084983160854</v>
      </c>
      <c r="I34" s="27">
        <f t="shared" si="4"/>
        <v>40.263123040925322</v>
      </c>
      <c r="J34" s="28">
        <f t="shared" si="1"/>
        <v>0.4309306366651714</v>
      </c>
      <c r="K34" s="27">
        <f t="shared" si="2"/>
        <v>0.4610477688210623</v>
      </c>
      <c r="L34" s="18"/>
    </row>
    <row r="35" spans="1:14">
      <c r="A35" s="16"/>
      <c r="B35" s="11" t="s">
        <v>14</v>
      </c>
      <c r="C35" s="25"/>
      <c r="D35" s="25">
        <v>8.4216666666666669</v>
      </c>
      <c r="E35" s="25">
        <v>9.6443333333333339</v>
      </c>
      <c r="F35" s="25">
        <v>8.3383333333333329</v>
      </c>
      <c r="G35" s="26">
        <v>7.9529999999999994</v>
      </c>
      <c r="H35" s="28">
        <f t="shared" si="0"/>
        <v>-4.6212272636418135</v>
      </c>
      <c r="I35" s="27">
        <f t="shared" si="4"/>
        <v>-13.541630663947746</v>
      </c>
      <c r="J35" s="28">
        <f t="shared" si="1"/>
        <v>0.3393258765740701</v>
      </c>
      <c r="K35" s="27">
        <f t="shared" si="2"/>
        <v>0.36300745765191128</v>
      </c>
      <c r="L35" s="18"/>
    </row>
    <row r="36" spans="1:14">
      <c r="A36" s="16"/>
      <c r="B36" s="11" t="s">
        <v>7</v>
      </c>
      <c r="C36" s="25"/>
      <c r="D36" s="25">
        <v>6.7636666666666665</v>
      </c>
      <c r="E36" s="25">
        <v>6.157</v>
      </c>
      <c r="F36" s="25">
        <v>7.09</v>
      </c>
      <c r="G36" s="26">
        <v>7.8083333333333345</v>
      </c>
      <c r="H36" s="28">
        <f t="shared" si="0"/>
        <v>10.131640808650699</v>
      </c>
      <c r="I36" s="27">
        <f t="shared" si="4"/>
        <v>15.153483839532234</v>
      </c>
      <c r="J36" s="28">
        <f t="shared" si="1"/>
        <v>0.33315347075516971</v>
      </c>
      <c r="K36" s="27">
        <f t="shared" si="2"/>
        <v>0.30866154804142126</v>
      </c>
      <c r="L36" s="18"/>
    </row>
    <row r="37" spans="1:14">
      <c r="A37" s="16"/>
      <c r="B37" s="11" t="s">
        <v>13</v>
      </c>
      <c r="C37" s="25"/>
      <c r="D37" s="25">
        <v>7.2389999999999999</v>
      </c>
      <c r="E37" s="25">
        <v>7.51</v>
      </c>
      <c r="F37" s="25">
        <v>6.3290000000000006</v>
      </c>
      <c r="G37" s="26">
        <v>5.6713333333333331</v>
      </c>
      <c r="H37" s="28">
        <f t="shared" si="0"/>
        <v>-10.391320377100133</v>
      </c>
      <c r="I37" s="27">
        <f t="shared" si="4"/>
        <v>-15.725699067909449</v>
      </c>
      <c r="J37" s="28">
        <f t="shared" si="1"/>
        <v>0.24197537466076652</v>
      </c>
      <c r="K37" s="27">
        <f t="shared" si="2"/>
        <v>0.27553158498648173</v>
      </c>
      <c r="L37" s="18"/>
    </row>
    <row r="38" spans="1:14">
      <c r="A38" s="16"/>
      <c r="B38" s="11" t="s">
        <v>15</v>
      </c>
      <c r="C38" s="25"/>
      <c r="D38" s="25">
        <v>2.2426666666666666</v>
      </c>
      <c r="E38" s="25">
        <v>2.2246666666666663</v>
      </c>
      <c r="F38" s="25">
        <v>2.4313333333333333</v>
      </c>
      <c r="G38" s="26">
        <v>1.9493333333333334</v>
      </c>
      <c r="H38" s="28">
        <f t="shared" si="0"/>
        <v>-19.824513298601588</v>
      </c>
      <c r="I38" s="27">
        <f t="shared" si="4"/>
        <v>9.2897812406353086</v>
      </c>
      <c r="J38" s="28">
        <f t="shared" si="1"/>
        <v>8.3171035089700404E-2</v>
      </c>
      <c r="K38" s="27">
        <f t="shared" si="2"/>
        <v>0.10584754731613197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101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219.78</v>
      </c>
      <c r="D13" s="26">
        <v>203.87199999999999</v>
      </c>
      <c r="E13" s="26">
        <v>170.23666666666665</v>
      </c>
      <c r="F13" s="26">
        <v>190.64500000000001</v>
      </c>
      <c r="G13" s="26">
        <v>219.97533333333331</v>
      </c>
      <c r="H13" s="28">
        <f t="shared" ref="H13:H38" si="0">IF(OR(OR(G13=0,F13=0),G13=""),"",(G13/F13-1)*100)</f>
        <v>15.38479022965895</v>
      </c>
      <c r="I13" s="27">
        <f>IF(OR(OR(G13=0,F13=0),F13=""),"",(F13/E13-1)*100)</f>
        <v>11.988212488496419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135.79400000000001</v>
      </c>
      <c r="D14" s="25">
        <f t="shared" ref="D14:G14" si="3">D13-SUM(D15:D38)</f>
        <v>117.68666666666664</v>
      </c>
      <c r="E14" s="25">
        <f t="shared" si="3"/>
        <v>96.147333333333336</v>
      </c>
      <c r="F14" s="25">
        <f t="shared" si="3"/>
        <v>104.44000000000001</v>
      </c>
      <c r="G14" s="26">
        <f t="shared" si="3"/>
        <v>123.63366666666661</v>
      </c>
      <c r="H14" s="28">
        <f t="shared" si="0"/>
        <v>18.37769692327327</v>
      </c>
      <c r="I14" s="27">
        <f>IF(OR(OR(G14=0,F14=0),F14=""),"",(F14/E14-1)*100)</f>
        <v>8.624957530456733</v>
      </c>
      <c r="J14" s="28">
        <f t="shared" si="1"/>
        <v>56.203422808011794</v>
      </c>
      <c r="K14" s="27">
        <f t="shared" si="2"/>
        <v>54.782449054525429</v>
      </c>
      <c r="L14" s="18"/>
    </row>
    <row r="15" spans="1:15">
      <c r="A15" s="16"/>
      <c r="B15" s="12" t="s">
        <v>5</v>
      </c>
      <c r="C15" s="29">
        <v>39.485999999999997</v>
      </c>
      <c r="D15" s="29">
        <v>24.393000000000001</v>
      </c>
      <c r="E15" s="29">
        <v>21.53</v>
      </c>
      <c r="F15" s="29">
        <v>20.491</v>
      </c>
      <c r="G15" s="109">
        <v>26.269666666666666</v>
      </c>
      <c r="H15" s="50">
        <f t="shared" si="0"/>
        <v>28.200998812486787</v>
      </c>
      <c r="I15" s="36">
        <f t="shared" ref="I15:I38" si="4">IF(OR(OR(G15=0,F15=0),F15=""),"",(F15/E15-1)*100)</f>
        <v>-4.825824431026482</v>
      </c>
      <c r="J15" s="50">
        <f t="shared" si="1"/>
        <v>11.942096538096697</v>
      </c>
      <c r="K15" s="36">
        <f t="shared" si="2"/>
        <v>10.748249364001152</v>
      </c>
      <c r="L15" s="18"/>
      <c r="N15" s="23" t="s">
        <v>5</v>
      </c>
      <c r="O15" s="34">
        <f>J15</f>
        <v>11.942096538096697</v>
      </c>
    </row>
    <row r="16" spans="1:15">
      <c r="A16" s="16"/>
      <c r="B16" s="11" t="s">
        <v>25</v>
      </c>
      <c r="C16" s="55">
        <v>7.6213333333333324</v>
      </c>
      <c r="D16" s="55">
        <v>12.616</v>
      </c>
      <c r="E16" s="55">
        <v>13.78</v>
      </c>
      <c r="F16" s="55">
        <v>25.04</v>
      </c>
      <c r="G16" s="56">
        <v>19.064</v>
      </c>
      <c r="H16" s="28">
        <f t="shared" si="0"/>
        <v>-23.865814696485621</v>
      </c>
      <c r="I16" s="27">
        <f t="shared" si="4"/>
        <v>81.712626995645877</v>
      </c>
      <c r="J16" s="28">
        <f t="shared" si="1"/>
        <v>8.6664262356688493</v>
      </c>
      <c r="K16" s="27">
        <f t="shared" si="2"/>
        <v>13.134359673739148</v>
      </c>
      <c r="L16" s="18"/>
      <c r="N16" s="23" t="s">
        <v>41</v>
      </c>
      <c r="O16" s="34">
        <f>100-O15</f>
        <v>88.057903461903308</v>
      </c>
    </row>
    <row r="17" spans="1:12">
      <c r="A17" s="16"/>
      <c r="B17" s="11" t="s">
        <v>26</v>
      </c>
      <c r="C17" s="25">
        <v>13.573333333333332</v>
      </c>
      <c r="D17" s="25">
        <v>11.500666666666666</v>
      </c>
      <c r="E17" s="25">
        <v>8.6880000000000006</v>
      </c>
      <c r="F17" s="25">
        <v>11.472666666666667</v>
      </c>
      <c r="G17" s="26">
        <v>15.078000000000001</v>
      </c>
      <c r="H17" s="28">
        <f t="shared" si="0"/>
        <v>31.425416933000182</v>
      </c>
      <c r="I17" s="27">
        <f t="shared" si="4"/>
        <v>32.051872314303239</v>
      </c>
      <c r="J17" s="28">
        <f t="shared" si="1"/>
        <v>6.8544048878207571</v>
      </c>
      <c r="K17" s="27">
        <f t="shared" si="2"/>
        <v>6.0178167099408144</v>
      </c>
      <c r="L17" s="18"/>
    </row>
    <row r="18" spans="1:12">
      <c r="A18" s="16"/>
      <c r="B18" s="11" t="s">
        <v>27</v>
      </c>
      <c r="C18" s="25">
        <v>5.737333333333333</v>
      </c>
      <c r="D18" s="25">
        <v>2.5706666666666664</v>
      </c>
      <c r="E18" s="25">
        <v>1.2283333333333333</v>
      </c>
      <c r="F18" s="25">
        <v>3.1776666666666671</v>
      </c>
      <c r="G18" s="26">
        <v>3.9490000000000003</v>
      </c>
      <c r="H18" s="28">
        <f t="shared" si="0"/>
        <v>24.273575999160801</v>
      </c>
      <c r="I18" s="27">
        <f t="shared" si="4"/>
        <v>158.69742198100408</v>
      </c>
      <c r="J18" s="28">
        <f t="shared" si="1"/>
        <v>1.7952012801435318</v>
      </c>
      <c r="K18" s="27">
        <f t="shared" si="2"/>
        <v>1.666797800449352</v>
      </c>
      <c r="L18" s="18"/>
    </row>
    <row r="19" spans="1:12">
      <c r="A19" s="16"/>
      <c r="B19" s="11" t="s">
        <v>22</v>
      </c>
      <c r="C19" s="25">
        <v>3.2036666666666669</v>
      </c>
      <c r="D19" s="25">
        <v>3.4033333333333338</v>
      </c>
      <c r="E19" s="25">
        <v>3.2023333333333333</v>
      </c>
      <c r="F19" s="25">
        <v>2.09</v>
      </c>
      <c r="G19" s="26">
        <v>3.9486666666666665</v>
      </c>
      <c r="H19" s="28">
        <f t="shared" si="0"/>
        <v>88.931419457735259</v>
      </c>
      <c r="I19" s="27">
        <f t="shared" si="4"/>
        <v>-34.735088997605914</v>
      </c>
      <c r="J19" s="28">
        <f t="shared" si="1"/>
        <v>1.7950497480020489</v>
      </c>
      <c r="K19" s="27">
        <f t="shared" si="2"/>
        <v>1.0962784232473968</v>
      </c>
      <c r="L19" s="18"/>
    </row>
    <row r="20" spans="1:12">
      <c r="A20" s="16"/>
      <c r="B20" s="11" t="s">
        <v>8</v>
      </c>
      <c r="C20" s="25">
        <v>2.4439999999999995</v>
      </c>
      <c r="D20" s="25">
        <v>3.5819999999999994</v>
      </c>
      <c r="E20" s="25">
        <v>6.0350000000000001</v>
      </c>
      <c r="F20" s="25">
        <v>1.046</v>
      </c>
      <c r="G20" s="26">
        <v>3.6823333333333337</v>
      </c>
      <c r="H20" s="28">
        <f t="shared" si="0"/>
        <v>252.03951561504147</v>
      </c>
      <c r="I20" s="27">
        <f t="shared" si="4"/>
        <v>-82.667771333885668</v>
      </c>
      <c r="J20" s="28">
        <f t="shared" si="1"/>
        <v>1.6739755669575078</v>
      </c>
      <c r="K20" s="27">
        <f t="shared" si="2"/>
        <v>0.54866374675443885</v>
      </c>
      <c r="L20" s="18"/>
    </row>
    <row r="21" spans="1:12">
      <c r="A21" s="16"/>
      <c r="B21" s="11" t="s">
        <v>24</v>
      </c>
      <c r="C21" s="25">
        <v>1.5919999999999999</v>
      </c>
      <c r="D21" s="25">
        <v>1.9389999999999998</v>
      </c>
      <c r="E21" s="25">
        <v>1.4359999999999999</v>
      </c>
      <c r="F21" s="25">
        <v>4.5396666666666663</v>
      </c>
      <c r="G21" s="26">
        <v>3.3883333333333332</v>
      </c>
      <c r="H21" s="28">
        <f t="shared" si="0"/>
        <v>-25.361627138556429</v>
      </c>
      <c r="I21" s="27">
        <f t="shared" si="4"/>
        <v>216.13277623026926</v>
      </c>
      <c r="J21" s="28">
        <f t="shared" si="1"/>
        <v>1.5403242181699162</v>
      </c>
      <c r="K21" s="27">
        <f t="shared" si="2"/>
        <v>2.381214648517751</v>
      </c>
      <c r="L21" s="18"/>
    </row>
    <row r="22" spans="1:12">
      <c r="A22" s="16"/>
      <c r="B22" s="11" t="s">
        <v>23</v>
      </c>
      <c r="C22" s="25">
        <v>1.6130000000000002</v>
      </c>
      <c r="D22" s="25">
        <v>2.1736666666666666</v>
      </c>
      <c r="E22" s="25">
        <v>3.4393333333333334</v>
      </c>
      <c r="F22" s="25">
        <v>1.36</v>
      </c>
      <c r="G22" s="26">
        <v>2.6533333333333338</v>
      </c>
      <c r="H22" s="28">
        <f t="shared" si="0"/>
        <v>95.098039215686299</v>
      </c>
      <c r="I22" s="27">
        <f t="shared" si="4"/>
        <v>-60.457452994766427</v>
      </c>
      <c r="J22" s="28">
        <f t="shared" si="1"/>
        <v>1.2061958462009379</v>
      </c>
      <c r="K22" s="27">
        <f t="shared" si="2"/>
        <v>0.71336777780691862</v>
      </c>
      <c r="L22" s="18"/>
    </row>
    <row r="23" spans="1:12">
      <c r="A23" s="16"/>
      <c r="B23" s="11" t="s">
        <v>21</v>
      </c>
      <c r="C23" s="25">
        <v>2.3393333333333337</v>
      </c>
      <c r="D23" s="25">
        <v>2.0386666666666664</v>
      </c>
      <c r="E23" s="25">
        <v>3.6726666666666667</v>
      </c>
      <c r="F23" s="25">
        <v>3.9113333333333333</v>
      </c>
      <c r="G23" s="26">
        <v>2.6443333333333334</v>
      </c>
      <c r="H23" s="28">
        <f t="shared" si="0"/>
        <v>-32.393045849667637</v>
      </c>
      <c r="I23" s="27">
        <f t="shared" si="4"/>
        <v>6.4984570702486755</v>
      </c>
      <c r="J23" s="28">
        <f t="shared" si="1"/>
        <v>1.2021044783809096</v>
      </c>
      <c r="K23" s="27">
        <f t="shared" si="2"/>
        <v>2.0516317413692113</v>
      </c>
      <c r="L23" s="18"/>
    </row>
    <row r="24" spans="1:12">
      <c r="A24" s="16"/>
      <c r="B24" s="11" t="s">
        <v>17</v>
      </c>
      <c r="C24" s="25"/>
      <c r="D24" s="25">
        <v>1.8856666666666666</v>
      </c>
      <c r="E24" s="25">
        <v>1.3703333333333332</v>
      </c>
      <c r="F24" s="25">
        <v>1.6966666666666665</v>
      </c>
      <c r="G24" s="26">
        <v>2.3653333333333335</v>
      </c>
      <c r="H24" s="28">
        <f t="shared" si="0"/>
        <v>39.410609037328115</v>
      </c>
      <c r="I24" s="27">
        <f t="shared" si="4"/>
        <v>23.814157139382154</v>
      </c>
      <c r="J24" s="28">
        <f t="shared" si="1"/>
        <v>1.075272075960032</v>
      </c>
      <c r="K24" s="27">
        <f t="shared" si="2"/>
        <v>0.8899612718228469</v>
      </c>
      <c r="L24" s="18"/>
    </row>
    <row r="25" spans="1:12">
      <c r="A25" s="16"/>
      <c r="B25" s="11" t="s">
        <v>6</v>
      </c>
      <c r="C25" s="25">
        <v>2.950333333333333</v>
      </c>
      <c r="D25" s="25">
        <v>4.6343333333333332</v>
      </c>
      <c r="E25" s="25">
        <v>1.0839999999999999</v>
      </c>
      <c r="F25" s="25">
        <v>1.2763333333333333</v>
      </c>
      <c r="G25" s="26">
        <v>1.7313333333333334</v>
      </c>
      <c r="H25" s="28">
        <f t="shared" si="0"/>
        <v>35.648994515539314</v>
      </c>
      <c r="I25" s="27">
        <f t="shared" si="4"/>
        <v>17.742927429274303</v>
      </c>
      <c r="J25" s="28">
        <f t="shared" si="1"/>
        <v>0.78705794286026021</v>
      </c>
      <c r="K25" s="27">
        <f t="shared" si="2"/>
        <v>0.66948167186830665</v>
      </c>
      <c r="L25" s="18"/>
    </row>
    <row r="26" spans="1:12">
      <c r="A26" s="16"/>
      <c r="B26" s="11" t="s">
        <v>11</v>
      </c>
      <c r="C26" s="25">
        <v>0.96033333333333337</v>
      </c>
      <c r="D26" s="25">
        <v>0.78799999999999992</v>
      </c>
      <c r="E26" s="25">
        <v>0.53433333333333333</v>
      </c>
      <c r="F26" s="25">
        <v>0.70299999999999996</v>
      </c>
      <c r="G26" s="26">
        <v>1.6456666666666668</v>
      </c>
      <c r="H26" s="28">
        <f t="shared" si="0"/>
        <v>134.0919867235657</v>
      </c>
      <c r="I26" s="27">
        <f t="shared" si="4"/>
        <v>31.565814098565181</v>
      </c>
      <c r="J26" s="28">
        <f t="shared" si="1"/>
        <v>0.7481141824992501</v>
      </c>
      <c r="K26" s="27">
        <f t="shared" si="2"/>
        <v>0.36874819691048805</v>
      </c>
      <c r="L26" s="18"/>
    </row>
    <row r="27" spans="1:12">
      <c r="A27" s="16"/>
      <c r="B27" s="11" t="s">
        <v>4</v>
      </c>
      <c r="C27" s="25"/>
      <c r="D27" s="25">
        <v>2.5303333333333335</v>
      </c>
      <c r="E27" s="25">
        <v>0.90366666666666673</v>
      </c>
      <c r="F27" s="25">
        <v>1.0343333333333333</v>
      </c>
      <c r="G27" s="26">
        <v>1.5780000000000001</v>
      </c>
      <c r="H27" s="28">
        <f t="shared" si="0"/>
        <v>52.562036738640039</v>
      </c>
      <c r="I27" s="27">
        <f t="shared" si="4"/>
        <v>14.459609000368868</v>
      </c>
      <c r="J27" s="28">
        <f t="shared" si="1"/>
        <v>0.71735315777829645</v>
      </c>
      <c r="K27" s="27">
        <f t="shared" si="2"/>
        <v>0.54254417022913437</v>
      </c>
      <c r="L27" s="18"/>
    </row>
    <row r="28" spans="1:12">
      <c r="A28" s="16"/>
      <c r="B28" s="11" t="s">
        <v>19</v>
      </c>
      <c r="C28" s="25"/>
      <c r="D28" s="25">
        <v>1.3276666666666666</v>
      </c>
      <c r="E28" s="25">
        <v>0.93</v>
      </c>
      <c r="F28" s="25">
        <v>1.2543333333333333</v>
      </c>
      <c r="G28" s="26">
        <v>1.5363333333333333</v>
      </c>
      <c r="H28" s="28">
        <f t="shared" si="0"/>
        <v>22.482062184427321</v>
      </c>
      <c r="I28" s="27">
        <f t="shared" si="4"/>
        <v>34.874551971326163</v>
      </c>
      <c r="J28" s="28">
        <f t="shared" si="1"/>
        <v>0.69841164009298018</v>
      </c>
      <c r="K28" s="27">
        <f t="shared" si="2"/>
        <v>0.65794189899201827</v>
      </c>
      <c r="L28" s="18"/>
    </row>
    <row r="29" spans="1:12">
      <c r="A29" s="16"/>
      <c r="B29" s="11" t="s">
        <v>10</v>
      </c>
      <c r="C29" s="25"/>
      <c r="D29" s="25">
        <v>1.5843333333333334</v>
      </c>
      <c r="E29" s="25">
        <v>0.56399999999999995</v>
      </c>
      <c r="F29" s="25">
        <v>1.9806666666666668</v>
      </c>
      <c r="G29" s="26">
        <v>1.319</v>
      </c>
      <c r="H29" s="28">
        <f t="shared" si="0"/>
        <v>-33.406260518343998</v>
      </c>
      <c r="I29" s="27">
        <f t="shared" si="4"/>
        <v>251.18203309692677</v>
      </c>
      <c r="J29" s="28">
        <f t="shared" si="1"/>
        <v>0.59961268384637068</v>
      </c>
      <c r="K29" s="27">
        <f t="shared" si="2"/>
        <v>1.0389292489531152</v>
      </c>
      <c r="L29" s="18"/>
    </row>
    <row r="30" spans="1:12">
      <c r="A30" s="16"/>
      <c r="B30" s="11" t="s">
        <v>16</v>
      </c>
      <c r="C30" s="25"/>
      <c r="D30" s="25">
        <v>1.3016666666666667</v>
      </c>
      <c r="E30" s="25">
        <v>1.4533333333333334</v>
      </c>
      <c r="F30" s="25">
        <v>0.70033333333333336</v>
      </c>
      <c r="G30" s="26">
        <v>1.0536666666666668</v>
      </c>
      <c r="H30" s="28">
        <f t="shared" si="0"/>
        <v>50.452165635411703</v>
      </c>
      <c r="I30" s="27">
        <f t="shared" si="4"/>
        <v>-51.811926605504588</v>
      </c>
      <c r="J30" s="28">
        <f t="shared" si="1"/>
        <v>0.47899309922627697</v>
      </c>
      <c r="K30" s="27">
        <f t="shared" si="2"/>
        <v>0.36734943656184704</v>
      </c>
      <c r="L30" s="18"/>
    </row>
    <row r="31" spans="1:12">
      <c r="A31" s="16"/>
      <c r="B31" s="11" t="s">
        <v>9</v>
      </c>
      <c r="C31" s="25">
        <v>0.81033333333333335</v>
      </c>
      <c r="D31" s="25">
        <v>1.3023333333333333</v>
      </c>
      <c r="E31" s="25">
        <v>0.54733333333333334</v>
      </c>
      <c r="F31" s="25">
        <v>0.94899999999999995</v>
      </c>
      <c r="G31" s="26">
        <v>1.0523333333333333</v>
      </c>
      <c r="H31" s="28">
        <f t="shared" si="0"/>
        <v>10.888654724271163</v>
      </c>
      <c r="I31" s="27">
        <f t="shared" si="4"/>
        <v>73.386114494518864</v>
      </c>
      <c r="J31" s="28">
        <f t="shared" si="1"/>
        <v>0.4783869706603468</v>
      </c>
      <c r="K31" s="27">
        <f t="shared" si="2"/>
        <v>0.49778383907262186</v>
      </c>
      <c r="L31" s="18"/>
    </row>
    <row r="32" spans="1:12">
      <c r="A32" s="16"/>
      <c r="B32" s="11" t="s">
        <v>20</v>
      </c>
      <c r="C32" s="25">
        <v>1.655</v>
      </c>
      <c r="D32" s="25">
        <v>1.1046666666666667</v>
      </c>
      <c r="E32" s="25">
        <v>0.59233333333333338</v>
      </c>
      <c r="F32" s="25">
        <v>0.77933333333333332</v>
      </c>
      <c r="G32" s="26">
        <v>0.90699999999999992</v>
      </c>
      <c r="H32" s="28">
        <f t="shared" si="0"/>
        <v>16.381522668947813</v>
      </c>
      <c r="I32" s="27">
        <f t="shared" si="4"/>
        <v>31.570061902082159</v>
      </c>
      <c r="J32" s="28">
        <f t="shared" si="1"/>
        <v>0.41231895697396376</v>
      </c>
      <c r="K32" s="27">
        <f t="shared" si="2"/>
        <v>0.40878771189033719</v>
      </c>
      <c r="L32" s="18"/>
    </row>
    <row r="33" spans="1:14">
      <c r="A33" s="16"/>
      <c r="B33" s="11" t="s">
        <v>13</v>
      </c>
      <c r="C33" s="25"/>
      <c r="D33" s="25">
        <v>0.95499999999999996</v>
      </c>
      <c r="E33" s="25">
        <v>1.1106666666666667</v>
      </c>
      <c r="F33" s="25">
        <v>0.92033333333333334</v>
      </c>
      <c r="G33" s="26">
        <v>0.67933333333333323</v>
      </c>
      <c r="H33" s="28">
        <f t="shared" si="0"/>
        <v>-26.186164433176394</v>
      </c>
      <c r="I33" s="27">
        <f t="shared" si="4"/>
        <v>-17.136854741896755</v>
      </c>
      <c r="J33" s="28">
        <f t="shared" si="1"/>
        <v>0.3088225043413958</v>
      </c>
      <c r="K33" s="27">
        <f t="shared" si="2"/>
        <v>0.48274716532473094</v>
      </c>
      <c r="L33" s="18"/>
    </row>
    <row r="34" spans="1:14">
      <c r="A34" s="16"/>
      <c r="B34" s="11" t="s">
        <v>12</v>
      </c>
      <c r="C34" s="25"/>
      <c r="D34" s="25">
        <v>1.2666666666666666</v>
      </c>
      <c r="E34" s="25">
        <v>0.10933333333333334</v>
      </c>
      <c r="F34" s="25">
        <v>0.3</v>
      </c>
      <c r="G34" s="26">
        <v>0.65</v>
      </c>
      <c r="H34" s="28">
        <f t="shared" si="0"/>
        <v>116.6666666666667</v>
      </c>
      <c r="I34" s="27">
        <f t="shared" si="4"/>
        <v>174.39024390243901</v>
      </c>
      <c r="J34" s="28">
        <f t="shared" si="1"/>
        <v>0.29548767589093322</v>
      </c>
      <c r="K34" s="27">
        <f t="shared" si="2"/>
        <v>0.15736053922211438</v>
      </c>
      <c r="L34" s="18"/>
    </row>
    <row r="35" spans="1:14">
      <c r="A35" s="16"/>
      <c r="B35" s="11" t="s">
        <v>14</v>
      </c>
      <c r="C35" s="25"/>
      <c r="D35" s="25">
        <v>1.718</v>
      </c>
      <c r="E35" s="25">
        <v>0.93966666666666665</v>
      </c>
      <c r="F35" s="25">
        <v>0.83266666666666678</v>
      </c>
      <c r="G35" s="26">
        <v>0.60899999999999999</v>
      </c>
      <c r="H35" s="28">
        <f t="shared" si="0"/>
        <v>-26.861489191353094</v>
      </c>
      <c r="I35" s="27">
        <f t="shared" si="4"/>
        <v>-11.38701667257892</v>
      </c>
      <c r="J35" s="28">
        <f t="shared" si="1"/>
        <v>0.27684922248858207</v>
      </c>
      <c r="K35" s="27">
        <f t="shared" si="2"/>
        <v>0.43676291886315755</v>
      </c>
      <c r="L35" s="18"/>
    </row>
    <row r="36" spans="1:14">
      <c r="A36" s="16"/>
      <c r="B36" s="11" t="s">
        <v>7</v>
      </c>
      <c r="C36" s="25"/>
      <c r="D36" s="25">
        <v>0.69</v>
      </c>
      <c r="E36" s="25">
        <v>0.31666666666666665</v>
      </c>
      <c r="F36" s="25">
        <v>0.30666666666666664</v>
      </c>
      <c r="G36" s="26">
        <v>0.22899999999999998</v>
      </c>
      <c r="H36" s="28">
        <f t="shared" si="0"/>
        <v>-25.326086956521742</v>
      </c>
      <c r="I36" s="27">
        <f t="shared" si="4"/>
        <v>-3.157894736842104</v>
      </c>
      <c r="J36" s="28">
        <f t="shared" si="1"/>
        <v>0.10410258119849802</v>
      </c>
      <c r="K36" s="27">
        <f t="shared" si="2"/>
        <v>0.16085744009371694</v>
      </c>
      <c r="L36" s="18"/>
    </row>
    <row r="37" spans="1:14">
      <c r="A37" s="16"/>
      <c r="B37" s="11" t="s">
        <v>18</v>
      </c>
      <c r="C37" s="25"/>
      <c r="D37" s="25">
        <v>0.68800000000000006</v>
      </c>
      <c r="E37" s="25">
        <v>0.38500000000000001</v>
      </c>
      <c r="F37" s="25">
        <v>0.185</v>
      </c>
      <c r="G37" s="26">
        <v>0.17966666666666664</v>
      </c>
      <c r="H37" s="28">
        <f t="shared" si="0"/>
        <v>-2.8828828828828978</v>
      </c>
      <c r="I37" s="27">
        <f t="shared" si="4"/>
        <v>-51.94805194805194</v>
      </c>
      <c r="J37" s="28">
        <f t="shared" si="1"/>
        <v>8.1675824259083582E-2</v>
      </c>
      <c r="K37" s="27">
        <f t="shared" si="2"/>
        <v>9.7038999186970537E-2</v>
      </c>
      <c r="L37" s="18"/>
    </row>
    <row r="38" spans="1:14">
      <c r="A38" s="16"/>
      <c r="B38" s="11" t="s">
        <v>15</v>
      </c>
      <c r="C38" s="25"/>
      <c r="D38" s="25">
        <v>0.19166666666666665</v>
      </c>
      <c r="E38" s="25">
        <v>0.23700000000000002</v>
      </c>
      <c r="F38" s="25">
        <v>0.158</v>
      </c>
      <c r="G38" s="26">
        <v>0.12833333333333333</v>
      </c>
      <c r="H38" s="28">
        <f t="shared" si="0"/>
        <v>-18.776371308016881</v>
      </c>
      <c r="I38" s="27">
        <f t="shared" si="4"/>
        <v>-33.333333333333336</v>
      </c>
      <c r="J38" s="28">
        <f t="shared" si="1"/>
        <v>5.8339874470773996E-2</v>
      </c>
      <c r="K38" s="27">
        <f t="shared" si="2"/>
        <v>8.2876550656980241E-2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38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13070.976333333334</v>
      </c>
      <c r="D13" s="26">
        <v>13971.767999999998</v>
      </c>
      <c r="E13" s="26">
        <v>14139.337666666666</v>
      </c>
      <c r="F13" s="26">
        <v>13311.073666666669</v>
      </c>
      <c r="G13" s="26">
        <v>13028.157999999998</v>
      </c>
      <c r="H13" s="28">
        <f t="shared" ref="H13:H38" si="0">IF(OR(OR(G13=0,F13=0),G13=""),"",(G13/F13-1)*100)</f>
        <v>-2.1254158285904712</v>
      </c>
      <c r="I13" s="27">
        <f>IF(OR(OR(G13=0,F13=0),F13=""),"",(F13/E13-1)*100)</f>
        <v>-5.8578698629754067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7453.0203333333338</v>
      </c>
      <c r="D14" s="25">
        <f t="shared" ref="D14:G14" si="3">D13-SUM(D15:D38)</f>
        <v>7408.4496666666664</v>
      </c>
      <c r="E14" s="25">
        <f t="shared" si="3"/>
        <v>7615.8730000000005</v>
      </c>
      <c r="F14" s="25">
        <f t="shared" si="3"/>
        <v>6994.3813333333337</v>
      </c>
      <c r="G14" s="26">
        <f t="shared" si="3"/>
        <v>6780.4503333333305</v>
      </c>
      <c r="H14" s="28">
        <f t="shared" si="0"/>
        <v>-3.0586121889074835</v>
      </c>
      <c r="I14" s="27">
        <f>IF(OR(OR(G14=0,F14=0),F14=""),"",(F14/E14-1)*100)</f>
        <v>-8.160478341309874</v>
      </c>
      <c r="J14" s="28">
        <f t="shared" si="1"/>
        <v>52.044581692464362</v>
      </c>
      <c r="K14" s="27">
        <f t="shared" si="2"/>
        <v>52.545583538077224</v>
      </c>
      <c r="L14" s="18"/>
    </row>
    <row r="15" spans="1:15">
      <c r="A15" s="16"/>
      <c r="B15" s="12" t="s">
        <v>5</v>
      </c>
      <c r="C15" s="29">
        <v>1862.0123333333333</v>
      </c>
      <c r="D15" s="29">
        <v>2020.5033333333333</v>
      </c>
      <c r="E15" s="29">
        <v>1959.4313333333332</v>
      </c>
      <c r="F15" s="29">
        <v>1935.3466666666666</v>
      </c>
      <c r="G15" s="109">
        <v>1875.1113333333333</v>
      </c>
      <c r="H15" s="50">
        <f t="shared" si="0"/>
        <v>-3.1123795220150074</v>
      </c>
      <c r="I15" s="36">
        <f t="shared" ref="I15:I38" si="4">IF(OR(OR(G15=0,F15=0),F15=""),"",(F15/E15-1)*100)</f>
        <v>-1.2291661492262906</v>
      </c>
      <c r="J15" s="50">
        <f t="shared" si="1"/>
        <v>14.392758618166388</v>
      </c>
      <c r="K15" s="36">
        <f t="shared" si="2"/>
        <v>14.539373119939409</v>
      </c>
      <c r="L15" s="18"/>
      <c r="N15" s="23" t="s">
        <v>5</v>
      </c>
      <c r="O15" s="34">
        <f>J15</f>
        <v>14.392758618166388</v>
      </c>
    </row>
    <row r="16" spans="1:15">
      <c r="A16" s="16"/>
      <c r="B16" s="11" t="s">
        <v>25</v>
      </c>
      <c r="C16" s="55">
        <v>1086.1559999999999</v>
      </c>
      <c r="D16" s="55">
        <v>1053.4979999999998</v>
      </c>
      <c r="E16" s="55">
        <v>1042.4953333333333</v>
      </c>
      <c r="F16" s="55">
        <v>1004.3486666666666</v>
      </c>
      <c r="G16" s="56">
        <v>998.03399999999999</v>
      </c>
      <c r="H16" s="28">
        <f t="shared" si="0"/>
        <v>-0.62873251852112455</v>
      </c>
      <c r="I16" s="27">
        <f t="shared" si="4"/>
        <v>-3.6591690578311131</v>
      </c>
      <c r="J16" s="28">
        <f t="shared" si="1"/>
        <v>7.6605917736029925</v>
      </c>
      <c r="K16" s="27">
        <f t="shared" si="2"/>
        <v>7.5452115420391443</v>
      </c>
      <c r="L16" s="18"/>
      <c r="N16" s="23" t="s">
        <v>41</v>
      </c>
      <c r="O16" s="34">
        <f>100-O15</f>
        <v>85.607241381833617</v>
      </c>
    </row>
    <row r="17" spans="1:12">
      <c r="A17" s="16"/>
      <c r="B17" s="11" t="s">
        <v>26</v>
      </c>
      <c r="C17" s="25">
        <v>599.81666666666672</v>
      </c>
      <c r="D17" s="25">
        <v>627.45266666666669</v>
      </c>
      <c r="E17" s="25">
        <v>634.62933333333331</v>
      </c>
      <c r="F17" s="25">
        <v>603.79300000000001</v>
      </c>
      <c r="G17" s="26">
        <v>603.92366666666669</v>
      </c>
      <c r="H17" s="28">
        <f t="shared" si="0"/>
        <v>2.1640970774194912E-2</v>
      </c>
      <c r="I17" s="27">
        <f t="shared" si="4"/>
        <v>-4.8589517870799126</v>
      </c>
      <c r="J17" s="28">
        <f t="shared" si="1"/>
        <v>4.6355261170970357</v>
      </c>
      <c r="K17" s="27">
        <f t="shared" si="2"/>
        <v>4.5360202724443379</v>
      </c>
      <c r="L17" s="18"/>
    </row>
    <row r="18" spans="1:12">
      <c r="A18" s="16"/>
      <c r="B18" s="11" t="s">
        <v>27</v>
      </c>
      <c r="C18" s="25">
        <v>547.86399999999992</v>
      </c>
      <c r="D18" s="25">
        <v>555.86166666666668</v>
      </c>
      <c r="E18" s="25">
        <v>583.10266666666666</v>
      </c>
      <c r="F18" s="25">
        <v>558.27533333333338</v>
      </c>
      <c r="G18" s="26">
        <v>572.04266666666661</v>
      </c>
      <c r="H18" s="28">
        <f t="shared" si="0"/>
        <v>2.4660472192334915</v>
      </c>
      <c r="I18" s="27">
        <f t="shared" si="4"/>
        <v>-4.2577979406713933</v>
      </c>
      <c r="J18" s="28">
        <f t="shared" si="1"/>
        <v>4.3908176940029948</v>
      </c>
      <c r="K18" s="27">
        <f t="shared" si="2"/>
        <v>4.194066889820883</v>
      </c>
      <c r="L18" s="18"/>
    </row>
    <row r="19" spans="1:12">
      <c r="A19" s="16"/>
      <c r="B19" s="11" t="s">
        <v>6</v>
      </c>
      <c r="C19" s="25">
        <v>272.03699999999998</v>
      </c>
      <c r="D19" s="25">
        <v>285.10966666666667</v>
      </c>
      <c r="E19" s="25">
        <v>325.84033333333332</v>
      </c>
      <c r="F19" s="25">
        <v>301.16866666666664</v>
      </c>
      <c r="G19" s="26">
        <v>297.16033333333331</v>
      </c>
      <c r="H19" s="28">
        <f t="shared" si="0"/>
        <v>-1.3309264133276377</v>
      </c>
      <c r="I19" s="27">
        <f t="shared" si="4"/>
        <v>-7.5717043419016079</v>
      </c>
      <c r="J19" s="28">
        <f t="shared" si="1"/>
        <v>2.2809082706345238</v>
      </c>
      <c r="K19" s="27">
        <f t="shared" si="2"/>
        <v>2.2625422577357326</v>
      </c>
      <c r="L19" s="18"/>
    </row>
    <row r="20" spans="1:12">
      <c r="A20" s="16"/>
      <c r="B20" s="11" t="s">
        <v>21</v>
      </c>
      <c r="C20" s="25">
        <v>310.28500000000003</v>
      </c>
      <c r="D20" s="25">
        <v>324.58866666666671</v>
      </c>
      <c r="E20" s="25">
        <v>291.88733333333334</v>
      </c>
      <c r="F20" s="25">
        <v>256.51066666666668</v>
      </c>
      <c r="G20" s="26">
        <v>233.4366666666667</v>
      </c>
      <c r="H20" s="28">
        <f t="shared" si="0"/>
        <v>-8.995337425864026</v>
      </c>
      <c r="I20" s="27">
        <f t="shared" si="4"/>
        <v>-12.119973231680714</v>
      </c>
      <c r="J20" s="28">
        <f t="shared" si="1"/>
        <v>1.7917856589294261</v>
      </c>
      <c r="K20" s="27">
        <f t="shared" si="2"/>
        <v>1.9270471570525201</v>
      </c>
      <c r="L20" s="18"/>
    </row>
    <row r="21" spans="1:12">
      <c r="A21" s="16"/>
      <c r="B21" s="11" t="s">
        <v>22</v>
      </c>
      <c r="C21" s="25">
        <v>218.67266666666669</v>
      </c>
      <c r="D21" s="25">
        <v>213.232</v>
      </c>
      <c r="E21" s="25">
        <v>220.553</v>
      </c>
      <c r="F21" s="25">
        <v>214.90300000000002</v>
      </c>
      <c r="G21" s="26">
        <v>222.50300000000001</v>
      </c>
      <c r="H21" s="28">
        <f t="shared" si="0"/>
        <v>3.5364792487773578</v>
      </c>
      <c r="I21" s="27">
        <f t="shared" si="4"/>
        <v>-2.5617425290066276</v>
      </c>
      <c r="J21" s="28">
        <f t="shared" si="1"/>
        <v>1.7078623087008928</v>
      </c>
      <c r="K21" s="27">
        <f t="shared" si="2"/>
        <v>1.6144678136531987</v>
      </c>
      <c r="L21" s="18"/>
    </row>
    <row r="22" spans="1:12">
      <c r="A22" s="16"/>
      <c r="B22" s="11" t="s">
        <v>24</v>
      </c>
      <c r="C22" s="25">
        <v>185.07733333333331</v>
      </c>
      <c r="D22" s="25">
        <v>197.53533333333334</v>
      </c>
      <c r="E22" s="25">
        <v>195.46266666666668</v>
      </c>
      <c r="F22" s="25">
        <v>167.76033333333334</v>
      </c>
      <c r="G22" s="26">
        <v>167.39500000000001</v>
      </c>
      <c r="H22" s="28">
        <f t="shared" si="0"/>
        <v>-0.21777098678471551</v>
      </c>
      <c r="I22" s="27">
        <f t="shared" si="4"/>
        <v>-14.1726979406127</v>
      </c>
      <c r="J22" s="28">
        <f t="shared" si="1"/>
        <v>1.284870815966463</v>
      </c>
      <c r="K22" s="27">
        <f t="shared" si="2"/>
        <v>1.2603065502780251</v>
      </c>
      <c r="L22" s="18"/>
    </row>
    <row r="23" spans="1:12">
      <c r="A23" s="16"/>
      <c r="B23" s="11" t="s">
        <v>23</v>
      </c>
      <c r="C23" s="25">
        <v>143.24133333333333</v>
      </c>
      <c r="D23" s="25">
        <v>142.65066666666667</v>
      </c>
      <c r="E23" s="25">
        <v>144.12</v>
      </c>
      <c r="F23" s="25">
        <v>137.74066666666667</v>
      </c>
      <c r="G23" s="26">
        <v>138.47366666666667</v>
      </c>
      <c r="H23" s="28">
        <f t="shared" si="0"/>
        <v>0.53215946876012943</v>
      </c>
      <c r="I23" s="27">
        <f t="shared" si="4"/>
        <v>-4.4264039226570411</v>
      </c>
      <c r="J23" s="28">
        <f t="shared" si="1"/>
        <v>1.0628798535193287</v>
      </c>
      <c r="K23" s="27">
        <f t="shared" si="2"/>
        <v>1.0347825435869547</v>
      </c>
      <c r="L23" s="18"/>
    </row>
    <row r="24" spans="1:12">
      <c r="A24" s="16"/>
      <c r="B24" s="11" t="s">
        <v>8</v>
      </c>
      <c r="C24" s="25">
        <v>121.90199999999999</v>
      </c>
      <c r="D24" s="25">
        <v>121.29866666666668</v>
      </c>
      <c r="E24" s="25">
        <v>114.87533333333334</v>
      </c>
      <c r="F24" s="25">
        <v>116.378</v>
      </c>
      <c r="G24" s="26">
        <v>128.96299999999999</v>
      </c>
      <c r="H24" s="28">
        <f t="shared" si="0"/>
        <v>10.813899534276228</v>
      </c>
      <c r="I24" s="27">
        <f t="shared" si="4"/>
        <v>1.3080847063193124</v>
      </c>
      <c r="J24" s="28">
        <f t="shared" si="1"/>
        <v>0.98987899901121879</v>
      </c>
      <c r="K24" s="27">
        <f t="shared" si="2"/>
        <v>0.87429461299903632</v>
      </c>
      <c r="L24" s="18"/>
    </row>
    <row r="25" spans="1:12">
      <c r="A25" s="16"/>
      <c r="B25" s="11" t="s">
        <v>17</v>
      </c>
      <c r="C25" s="25"/>
      <c r="D25" s="25">
        <v>122.24933333333335</v>
      </c>
      <c r="E25" s="25">
        <v>115.625</v>
      </c>
      <c r="F25" s="25">
        <v>127.91533333333332</v>
      </c>
      <c r="G25" s="26">
        <v>126.43466666666667</v>
      </c>
      <c r="H25" s="28">
        <f t="shared" si="0"/>
        <v>-1.1575364954944045</v>
      </c>
      <c r="I25" s="27">
        <f t="shared" si="4"/>
        <v>10.629477477477467</v>
      </c>
      <c r="J25" s="28">
        <f t="shared" si="1"/>
        <v>0.9704723159380374</v>
      </c>
      <c r="K25" s="27">
        <f t="shared" si="2"/>
        <v>0.96096931424590037</v>
      </c>
      <c r="L25" s="18"/>
    </row>
    <row r="26" spans="1:12">
      <c r="A26" s="16"/>
      <c r="B26" s="11" t="s">
        <v>20</v>
      </c>
      <c r="C26" s="25">
        <v>101.43033333333334</v>
      </c>
      <c r="D26" s="25">
        <v>103.68566666666668</v>
      </c>
      <c r="E26" s="25">
        <v>106.327</v>
      </c>
      <c r="F26" s="25">
        <v>103.82633333333335</v>
      </c>
      <c r="G26" s="26">
        <v>111.79899999999999</v>
      </c>
      <c r="H26" s="28">
        <f t="shared" si="0"/>
        <v>7.6788483332744573</v>
      </c>
      <c r="I26" s="27">
        <f t="shared" si="4"/>
        <v>-2.3518642176179605</v>
      </c>
      <c r="J26" s="28">
        <f t="shared" si="1"/>
        <v>0.85813359033564074</v>
      </c>
      <c r="K26" s="27">
        <f t="shared" si="2"/>
        <v>0.77999968998243341</v>
      </c>
      <c r="L26" s="18"/>
    </row>
    <row r="27" spans="1:12">
      <c r="A27" s="16"/>
      <c r="B27" s="11" t="s">
        <v>19</v>
      </c>
      <c r="C27" s="25"/>
      <c r="D27" s="25">
        <v>100.32533333333333</v>
      </c>
      <c r="E27" s="25">
        <v>108.38066666666667</v>
      </c>
      <c r="F27" s="25">
        <v>95.251666666666665</v>
      </c>
      <c r="G27" s="26">
        <v>96.694666666666663</v>
      </c>
      <c r="H27" s="28">
        <f t="shared" si="0"/>
        <v>1.5149341218876344</v>
      </c>
      <c r="I27" s="27">
        <f t="shared" si="4"/>
        <v>-12.113784131241124</v>
      </c>
      <c r="J27" s="28">
        <f t="shared" si="1"/>
        <v>0.74219752835870345</v>
      </c>
      <c r="K27" s="27">
        <f t="shared" si="2"/>
        <v>0.71558214650403473</v>
      </c>
      <c r="L27" s="18"/>
    </row>
    <row r="28" spans="1:12">
      <c r="A28" s="16"/>
      <c r="B28" s="11" t="s">
        <v>4</v>
      </c>
      <c r="C28" s="25"/>
      <c r="D28" s="25">
        <v>98.914333333333332</v>
      </c>
      <c r="E28" s="25">
        <v>90.747</v>
      </c>
      <c r="F28" s="25">
        <v>96.437999999999988</v>
      </c>
      <c r="G28" s="26">
        <v>91.830333333333343</v>
      </c>
      <c r="H28" s="28">
        <f t="shared" si="0"/>
        <v>-4.777853819725264</v>
      </c>
      <c r="I28" s="27">
        <f t="shared" si="4"/>
        <v>6.2712816952626316</v>
      </c>
      <c r="J28" s="28">
        <f t="shared" si="1"/>
        <v>0.70486045174869205</v>
      </c>
      <c r="K28" s="27">
        <f t="shared" si="2"/>
        <v>0.72449452549795545</v>
      </c>
      <c r="L28" s="18"/>
    </row>
    <row r="29" spans="1:12">
      <c r="A29" s="16"/>
      <c r="B29" s="11" t="s">
        <v>10</v>
      </c>
      <c r="C29" s="25"/>
      <c r="D29" s="25">
        <v>92.429000000000016</v>
      </c>
      <c r="E29" s="25">
        <v>84.805999999999997</v>
      </c>
      <c r="F29" s="25">
        <v>91.41</v>
      </c>
      <c r="G29" s="26">
        <v>89.73633333333332</v>
      </c>
      <c r="H29" s="28">
        <f t="shared" si="0"/>
        <v>-1.8309448273347351</v>
      </c>
      <c r="I29" s="27">
        <f t="shared" si="4"/>
        <v>7.7871848689951229</v>
      </c>
      <c r="J29" s="28">
        <f t="shared" si="1"/>
        <v>0.68878757329572871</v>
      </c>
      <c r="K29" s="27">
        <f t="shared" si="2"/>
        <v>0.68672146431663983</v>
      </c>
      <c r="L29" s="18"/>
    </row>
    <row r="30" spans="1:12">
      <c r="A30" s="16"/>
      <c r="B30" s="11" t="s">
        <v>11</v>
      </c>
      <c r="C30" s="25">
        <v>90.711666666666659</v>
      </c>
      <c r="D30" s="25">
        <v>96.57</v>
      </c>
      <c r="E30" s="25">
        <v>95.779333333333327</v>
      </c>
      <c r="F30" s="25">
        <v>91.888666666666666</v>
      </c>
      <c r="G30" s="26">
        <v>87.764666666666656</v>
      </c>
      <c r="H30" s="28">
        <f t="shared" si="0"/>
        <v>-4.4880398743406991</v>
      </c>
      <c r="I30" s="27">
        <f t="shared" si="4"/>
        <v>-4.062115000452426</v>
      </c>
      <c r="J30" s="28">
        <f t="shared" si="1"/>
        <v>0.67365368662758518</v>
      </c>
      <c r="K30" s="27">
        <f t="shared" si="2"/>
        <v>0.69031746775447922</v>
      </c>
      <c r="L30" s="18"/>
    </row>
    <row r="31" spans="1:12">
      <c r="A31" s="16"/>
      <c r="B31" s="11" t="s">
        <v>12</v>
      </c>
      <c r="C31" s="25"/>
      <c r="D31" s="25">
        <v>75.117666666666665</v>
      </c>
      <c r="E31" s="25">
        <v>77.581333333333319</v>
      </c>
      <c r="F31" s="25">
        <v>80.74766666666666</v>
      </c>
      <c r="G31" s="26">
        <v>78.929666666666677</v>
      </c>
      <c r="H31" s="28">
        <f t="shared" si="0"/>
        <v>-2.2514582464714938</v>
      </c>
      <c r="I31" s="27">
        <f t="shared" si="4"/>
        <v>4.081308218471813</v>
      </c>
      <c r="J31" s="28">
        <f t="shared" si="1"/>
        <v>0.60583903470211742</v>
      </c>
      <c r="K31" s="27">
        <f t="shared" si="2"/>
        <v>0.60662023732070081</v>
      </c>
      <c r="L31" s="18"/>
    </row>
    <row r="32" spans="1:12">
      <c r="A32" s="16"/>
      <c r="B32" s="11" t="s">
        <v>16</v>
      </c>
      <c r="C32" s="25"/>
      <c r="D32" s="25">
        <v>69.099666666666664</v>
      </c>
      <c r="E32" s="25">
        <v>67.855000000000004</v>
      </c>
      <c r="F32" s="25">
        <v>76.75633333333333</v>
      </c>
      <c r="G32" s="26">
        <v>77.317666666666653</v>
      </c>
      <c r="H32" s="28">
        <f t="shared" si="0"/>
        <v>0.73131858825981055</v>
      </c>
      <c r="I32" s="27">
        <f t="shared" si="4"/>
        <v>13.118168643922079</v>
      </c>
      <c r="J32" s="28">
        <f t="shared" si="1"/>
        <v>0.59346583505255823</v>
      </c>
      <c r="K32" s="27">
        <f t="shared" si="2"/>
        <v>0.57663517801381459</v>
      </c>
      <c r="L32" s="18"/>
    </row>
    <row r="33" spans="1:14">
      <c r="A33" s="16"/>
      <c r="B33" s="11" t="s">
        <v>9</v>
      </c>
      <c r="C33" s="25">
        <v>78.74966666666667</v>
      </c>
      <c r="D33" s="25">
        <v>82.664333333333346</v>
      </c>
      <c r="E33" s="25">
        <v>76.228999999999999</v>
      </c>
      <c r="F33" s="25">
        <v>75.776666666666671</v>
      </c>
      <c r="G33" s="26">
        <v>72.963666666666668</v>
      </c>
      <c r="H33" s="28">
        <f t="shared" si="0"/>
        <v>-3.7122245194211034</v>
      </c>
      <c r="I33" s="27">
        <f t="shared" si="4"/>
        <v>-0.59338746846124835</v>
      </c>
      <c r="J33" s="28">
        <f t="shared" si="1"/>
        <v>0.56004591490728539</v>
      </c>
      <c r="K33" s="27">
        <f t="shared" si="2"/>
        <v>0.56927539103344549</v>
      </c>
      <c r="L33" s="18"/>
    </row>
    <row r="34" spans="1:14">
      <c r="A34" s="16"/>
      <c r="B34" s="11" t="s">
        <v>18</v>
      </c>
      <c r="C34" s="25"/>
      <c r="D34" s="25">
        <v>49.951666666666661</v>
      </c>
      <c r="E34" s="25">
        <v>49.360999999999997</v>
      </c>
      <c r="F34" s="25">
        <v>50.515999999999998</v>
      </c>
      <c r="G34" s="26">
        <v>49.724000000000011</v>
      </c>
      <c r="H34" s="28">
        <f t="shared" si="0"/>
        <v>-1.5678200966030342</v>
      </c>
      <c r="I34" s="27">
        <f t="shared" si="4"/>
        <v>2.3399039727720394</v>
      </c>
      <c r="J34" s="28">
        <f t="shared" si="1"/>
        <v>0.38166561995947562</v>
      </c>
      <c r="K34" s="27">
        <f t="shared" si="2"/>
        <v>0.37950357172540622</v>
      </c>
      <c r="L34" s="18"/>
    </row>
    <row r="35" spans="1:14">
      <c r="A35" s="16"/>
      <c r="B35" s="11" t="s">
        <v>7</v>
      </c>
      <c r="C35" s="25"/>
      <c r="D35" s="25">
        <v>36.597000000000001</v>
      </c>
      <c r="E35" s="25">
        <v>41.271333333333331</v>
      </c>
      <c r="F35" s="25">
        <v>43.805666666666667</v>
      </c>
      <c r="G35" s="26">
        <v>42.736999999999995</v>
      </c>
      <c r="H35" s="28">
        <f t="shared" si="0"/>
        <v>-2.439562613664914</v>
      </c>
      <c r="I35" s="27">
        <f t="shared" si="4"/>
        <v>6.1406626068134518</v>
      </c>
      <c r="J35" s="28">
        <f t="shared" si="1"/>
        <v>0.32803562867444502</v>
      </c>
      <c r="K35" s="27">
        <f t="shared" si="2"/>
        <v>0.32909191071764526</v>
      </c>
      <c r="L35" s="18"/>
    </row>
    <row r="36" spans="1:14">
      <c r="A36" s="16"/>
      <c r="B36" s="11" t="s">
        <v>14</v>
      </c>
      <c r="C36" s="25"/>
      <c r="D36" s="25">
        <v>43.588666666666661</v>
      </c>
      <c r="E36" s="25">
        <v>46.887666666666661</v>
      </c>
      <c r="F36" s="25">
        <v>39.768666666666668</v>
      </c>
      <c r="G36" s="26">
        <v>40.767333333333333</v>
      </c>
      <c r="H36" s="28">
        <f t="shared" si="0"/>
        <v>2.5111897138450745</v>
      </c>
      <c r="I36" s="27">
        <f t="shared" si="4"/>
        <v>-15.183097189737161</v>
      </c>
      <c r="J36" s="28">
        <f t="shared" si="1"/>
        <v>0.31291709337063106</v>
      </c>
      <c r="K36" s="27">
        <f t="shared" si="2"/>
        <v>0.29876377865937731</v>
      </c>
      <c r="L36" s="18"/>
    </row>
    <row r="37" spans="1:14">
      <c r="A37" s="16"/>
      <c r="B37" s="11" t="s">
        <v>13</v>
      </c>
      <c r="C37" s="25"/>
      <c r="D37" s="25">
        <v>35.969666666666662</v>
      </c>
      <c r="E37" s="25">
        <v>35.103999999999999</v>
      </c>
      <c r="F37" s="25">
        <v>32.43933333333333</v>
      </c>
      <c r="G37" s="26">
        <v>29.475333333333335</v>
      </c>
      <c r="H37" s="28">
        <f t="shared" si="0"/>
        <v>-9.1370558375634339</v>
      </c>
      <c r="I37" s="27">
        <f t="shared" si="4"/>
        <v>-7.5907778790641256</v>
      </c>
      <c r="J37" s="28">
        <f t="shared" si="1"/>
        <v>0.22624329036639979</v>
      </c>
      <c r="K37" s="27">
        <f t="shared" si="2"/>
        <v>0.24370185415296194</v>
      </c>
      <c r="L37" s="18"/>
    </row>
    <row r="38" spans="1:14">
      <c r="A38" s="16"/>
      <c r="B38" s="11" t="s">
        <v>15</v>
      </c>
      <c r="C38" s="25"/>
      <c r="D38" s="25">
        <v>14.425333333333334</v>
      </c>
      <c r="E38" s="25">
        <v>15.113</v>
      </c>
      <c r="F38" s="25">
        <v>13.927</v>
      </c>
      <c r="G38" s="26">
        <v>14.49</v>
      </c>
      <c r="H38" s="28">
        <f t="shared" si="0"/>
        <v>4.0425073598046923</v>
      </c>
      <c r="I38" s="27">
        <f t="shared" si="4"/>
        <v>-7.8475484682061776</v>
      </c>
      <c r="J38" s="28">
        <f t="shared" si="1"/>
        <v>0.11122063456706621</v>
      </c>
      <c r="K38" s="27">
        <f t="shared" si="2"/>
        <v>0.10462717244872381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62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6904.9706666666671</v>
      </c>
      <c r="D13" s="26">
        <v>6868.2003333333332</v>
      </c>
      <c r="E13" s="26">
        <v>5613.9446666666672</v>
      </c>
      <c r="F13" s="26">
        <v>6127.1859999999988</v>
      </c>
      <c r="G13" s="26">
        <v>7299.9083333333338</v>
      </c>
      <c r="H13" s="28">
        <f t="shared" ref="H13:H38" si="0">IF(OR(OR(G13=0,F13=0),G13=""),"",(G13/F13-1)*100)</f>
        <v>19.139656170603203</v>
      </c>
      <c r="I13" s="27">
        <f>IF(OR(OR(G13=0,F13=0),F13=""),"",(F13/E13-1)*100)</f>
        <v>9.1422584975008991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3901.4700000000003</v>
      </c>
      <c r="D14" s="25">
        <f t="shared" ref="D14:G14" si="3">D13-SUM(D15:D38)</f>
        <v>3351.4553333333342</v>
      </c>
      <c r="E14" s="25">
        <f t="shared" si="3"/>
        <v>2544.2500000000009</v>
      </c>
      <c r="F14" s="25">
        <f t="shared" si="3"/>
        <v>3071.4109999999996</v>
      </c>
      <c r="G14" s="26">
        <f t="shared" si="3"/>
        <v>3493.2463333333335</v>
      </c>
      <c r="H14" s="28">
        <f t="shared" si="0"/>
        <v>13.734252216109599</v>
      </c>
      <c r="I14" s="27">
        <f>IF(OR(OR(G14=0,F14=0),F14=""),"",(F14/E14-1)*100)</f>
        <v>20.719701287216207</v>
      </c>
      <c r="J14" s="28">
        <f t="shared" si="1"/>
        <v>47.853290395199025</v>
      </c>
      <c r="K14" s="27">
        <f t="shared" si="2"/>
        <v>50.12759527783227</v>
      </c>
      <c r="L14" s="18"/>
    </row>
    <row r="15" spans="1:15">
      <c r="A15" s="16"/>
      <c r="B15" s="12" t="s">
        <v>5</v>
      </c>
      <c r="C15" s="29">
        <v>1184.425</v>
      </c>
      <c r="D15" s="29">
        <v>1147.6369999999999</v>
      </c>
      <c r="E15" s="29">
        <v>1067.1813333333332</v>
      </c>
      <c r="F15" s="29">
        <v>903.53433333333339</v>
      </c>
      <c r="G15" s="109">
        <v>1349.4596666666666</v>
      </c>
      <c r="H15" s="50">
        <f t="shared" si="0"/>
        <v>49.353446447155846</v>
      </c>
      <c r="I15" s="36">
        <f t="shared" ref="I15:I38" si="4">IF(OR(OR(G15=0,F15=0),F15=""),"",(F15/E15-1)*100)</f>
        <v>-15.334507350203507</v>
      </c>
      <c r="J15" s="50">
        <f t="shared" si="1"/>
        <v>18.485980988345744</v>
      </c>
      <c r="K15" s="36">
        <f t="shared" si="2"/>
        <v>14.746318021573584</v>
      </c>
      <c r="L15" s="18"/>
      <c r="N15" s="23" t="s">
        <v>5</v>
      </c>
      <c r="O15" s="34">
        <f>J15</f>
        <v>18.485980988345744</v>
      </c>
    </row>
    <row r="16" spans="1:15">
      <c r="A16" s="16"/>
      <c r="B16" s="11" t="s">
        <v>25</v>
      </c>
      <c r="C16" s="55">
        <v>384.87033333333329</v>
      </c>
      <c r="D16" s="55">
        <v>465.51399999999995</v>
      </c>
      <c r="E16" s="55">
        <v>456.68200000000002</v>
      </c>
      <c r="F16" s="55">
        <v>477.78166666666669</v>
      </c>
      <c r="G16" s="56">
        <v>559.42099999999994</v>
      </c>
      <c r="H16" s="28">
        <f t="shared" si="0"/>
        <v>17.087163244020086</v>
      </c>
      <c r="I16" s="27">
        <f t="shared" si="4"/>
        <v>4.620209832370592</v>
      </c>
      <c r="J16" s="28">
        <f t="shared" si="1"/>
        <v>7.6633975997415478</v>
      </c>
      <c r="K16" s="27">
        <f t="shared" si="2"/>
        <v>7.7977340114477807</v>
      </c>
      <c r="L16" s="18"/>
      <c r="N16" s="23" t="s">
        <v>41</v>
      </c>
      <c r="O16" s="34">
        <f>100-O15</f>
        <v>81.514019011654256</v>
      </c>
    </row>
    <row r="17" spans="1:12">
      <c r="A17" s="16"/>
      <c r="B17" s="11" t="s">
        <v>26</v>
      </c>
      <c r="C17" s="25">
        <v>441.67766666666665</v>
      </c>
      <c r="D17" s="25">
        <v>468.81533333333329</v>
      </c>
      <c r="E17" s="25">
        <v>402.02100000000002</v>
      </c>
      <c r="F17" s="25">
        <v>479.71866666666665</v>
      </c>
      <c r="G17" s="26">
        <v>487.63366666666661</v>
      </c>
      <c r="H17" s="28">
        <f t="shared" si="0"/>
        <v>1.649925372926897</v>
      </c>
      <c r="I17" s="27">
        <f t="shared" si="4"/>
        <v>19.326768170485288</v>
      </c>
      <c r="J17" s="28">
        <f t="shared" si="1"/>
        <v>6.679997123251546</v>
      </c>
      <c r="K17" s="27">
        <f t="shared" si="2"/>
        <v>7.8293472185545987</v>
      </c>
      <c r="L17" s="18"/>
    </row>
    <row r="18" spans="1:12">
      <c r="A18" s="16"/>
      <c r="B18" s="11" t="s">
        <v>21</v>
      </c>
      <c r="C18" s="25">
        <v>138.82300000000001</v>
      </c>
      <c r="D18" s="25">
        <v>127.53866666666666</v>
      </c>
      <c r="E18" s="25">
        <v>161.54400000000001</v>
      </c>
      <c r="F18" s="25">
        <v>188.14400000000001</v>
      </c>
      <c r="G18" s="26">
        <v>230.90133333333333</v>
      </c>
      <c r="H18" s="28">
        <f t="shared" si="0"/>
        <v>22.725855373189319</v>
      </c>
      <c r="I18" s="27">
        <f t="shared" si="4"/>
        <v>16.466102114594161</v>
      </c>
      <c r="J18" s="28">
        <f t="shared" si="1"/>
        <v>3.1630716824069705</v>
      </c>
      <c r="K18" s="27">
        <f t="shared" si="2"/>
        <v>3.0706428693367567</v>
      </c>
      <c r="L18" s="18"/>
    </row>
    <row r="19" spans="1:12">
      <c r="A19" s="16"/>
      <c r="B19" s="11" t="s">
        <v>22</v>
      </c>
      <c r="C19" s="25">
        <v>129.92666666666668</v>
      </c>
      <c r="D19" s="25">
        <v>162.01233333333334</v>
      </c>
      <c r="E19" s="25">
        <v>116.29833333333333</v>
      </c>
      <c r="F19" s="25">
        <v>105.57766666666667</v>
      </c>
      <c r="G19" s="26">
        <v>142.99666666666664</v>
      </c>
      <c r="H19" s="28">
        <f t="shared" si="0"/>
        <v>35.442154748636831</v>
      </c>
      <c r="I19" s="27">
        <f t="shared" si="4"/>
        <v>-9.2182461772166384</v>
      </c>
      <c r="J19" s="28">
        <f t="shared" si="1"/>
        <v>1.9588830453350439</v>
      </c>
      <c r="K19" s="27">
        <f t="shared" si="2"/>
        <v>1.7231020352028923</v>
      </c>
      <c r="L19" s="18"/>
    </row>
    <row r="20" spans="1:12">
      <c r="A20" s="16"/>
      <c r="B20" s="11" t="s">
        <v>27</v>
      </c>
      <c r="C20" s="25">
        <v>222.59433333333331</v>
      </c>
      <c r="D20" s="25">
        <v>188.12833333333333</v>
      </c>
      <c r="E20" s="25">
        <v>83.26766666666667</v>
      </c>
      <c r="F20" s="25">
        <v>125.72433333333333</v>
      </c>
      <c r="G20" s="26">
        <v>132.51833333333335</v>
      </c>
      <c r="H20" s="28">
        <f t="shared" si="0"/>
        <v>5.4038862803010845</v>
      </c>
      <c r="I20" s="27">
        <f t="shared" si="4"/>
        <v>50.988178684803607</v>
      </c>
      <c r="J20" s="28">
        <f t="shared" si="1"/>
        <v>1.8153424300990082</v>
      </c>
      <c r="K20" s="27">
        <f t="shared" si="2"/>
        <v>2.0519098544312735</v>
      </c>
      <c r="L20" s="18"/>
    </row>
    <row r="21" spans="1:12">
      <c r="A21" s="16"/>
      <c r="B21" s="11" t="s">
        <v>6</v>
      </c>
      <c r="C21" s="25">
        <v>116.77666666666669</v>
      </c>
      <c r="D21" s="25">
        <v>112.04433333333333</v>
      </c>
      <c r="E21" s="25">
        <v>63.050999999999995</v>
      </c>
      <c r="F21" s="25">
        <v>100.29633333333334</v>
      </c>
      <c r="G21" s="26">
        <v>112.33066666666666</v>
      </c>
      <c r="H21" s="28">
        <f t="shared" si="0"/>
        <v>11.998776957615597</v>
      </c>
      <c r="I21" s="27">
        <f t="shared" si="4"/>
        <v>59.071756726036618</v>
      </c>
      <c r="J21" s="28">
        <f t="shared" si="1"/>
        <v>1.5387955784832912</v>
      </c>
      <c r="K21" s="27">
        <f t="shared" si="2"/>
        <v>1.6369069477135729</v>
      </c>
      <c r="L21" s="18"/>
    </row>
    <row r="22" spans="1:12">
      <c r="A22" s="16"/>
      <c r="B22" s="11" t="s">
        <v>24</v>
      </c>
      <c r="C22" s="25">
        <v>70.323666666666668</v>
      </c>
      <c r="D22" s="25">
        <v>77.039666666666676</v>
      </c>
      <c r="E22" s="25">
        <v>73.521666666666661</v>
      </c>
      <c r="F22" s="25">
        <v>73.795333333333346</v>
      </c>
      <c r="G22" s="26">
        <v>97.280999999999992</v>
      </c>
      <c r="H22" s="28">
        <f t="shared" si="0"/>
        <v>31.825409014120098</v>
      </c>
      <c r="I22" s="27">
        <f t="shared" si="4"/>
        <v>0.37222587445879807</v>
      </c>
      <c r="J22" s="28">
        <f t="shared" si="1"/>
        <v>1.3326331723343556</v>
      </c>
      <c r="K22" s="27">
        <f t="shared" si="2"/>
        <v>1.204391923687862</v>
      </c>
      <c r="L22" s="18"/>
    </row>
    <row r="23" spans="1:12">
      <c r="A23" s="16"/>
      <c r="B23" s="11" t="s">
        <v>8</v>
      </c>
      <c r="C23" s="25">
        <v>96.102666666666664</v>
      </c>
      <c r="D23" s="25">
        <v>106.74299999999999</v>
      </c>
      <c r="E23" s="25">
        <v>90.49666666666667</v>
      </c>
      <c r="F23" s="25">
        <v>75.199333333333342</v>
      </c>
      <c r="G23" s="26">
        <v>89.309333333333328</v>
      </c>
      <c r="H23" s="28">
        <f t="shared" si="0"/>
        <v>18.763464215108261</v>
      </c>
      <c r="I23" s="27">
        <f t="shared" si="4"/>
        <v>-16.903753361081431</v>
      </c>
      <c r="J23" s="28">
        <f t="shared" si="1"/>
        <v>1.2234308878307831</v>
      </c>
      <c r="K23" s="27">
        <f t="shared" si="2"/>
        <v>1.2273061946109252</v>
      </c>
      <c r="L23" s="18"/>
    </row>
    <row r="24" spans="1:12">
      <c r="A24" s="16"/>
      <c r="B24" s="11" t="s">
        <v>11</v>
      </c>
      <c r="C24" s="25">
        <v>60.690999999999995</v>
      </c>
      <c r="D24" s="25">
        <v>65.053999999999988</v>
      </c>
      <c r="E24" s="25">
        <v>59.656666666666666</v>
      </c>
      <c r="F24" s="25">
        <v>59.229000000000006</v>
      </c>
      <c r="G24" s="26">
        <v>69.183666666666667</v>
      </c>
      <c r="H24" s="28">
        <f t="shared" si="0"/>
        <v>16.807082116305637</v>
      </c>
      <c r="I24" s="27">
        <f t="shared" si="4"/>
        <v>-0.71687992400959466</v>
      </c>
      <c r="J24" s="28">
        <f t="shared" si="1"/>
        <v>0.9477333619486088</v>
      </c>
      <c r="K24" s="27">
        <f t="shared" si="2"/>
        <v>0.96665908297871184</v>
      </c>
      <c r="L24" s="18"/>
    </row>
    <row r="25" spans="1:12">
      <c r="A25" s="16"/>
      <c r="B25" s="11" t="s">
        <v>9</v>
      </c>
      <c r="C25" s="25">
        <v>56.738999999999997</v>
      </c>
      <c r="D25" s="25">
        <v>59.161999999999999</v>
      </c>
      <c r="E25" s="25">
        <v>56.005666666666663</v>
      </c>
      <c r="F25" s="25">
        <v>47.479000000000006</v>
      </c>
      <c r="G25" s="26">
        <v>61.033666666666669</v>
      </c>
      <c r="H25" s="28">
        <f t="shared" si="0"/>
        <v>28.548761908773692</v>
      </c>
      <c r="I25" s="27">
        <f t="shared" si="4"/>
        <v>-15.224649886618602</v>
      </c>
      <c r="J25" s="28">
        <f t="shared" si="1"/>
        <v>0.83608812439425617</v>
      </c>
      <c r="K25" s="27">
        <f t="shared" si="2"/>
        <v>0.7748907899972356</v>
      </c>
      <c r="L25" s="18"/>
    </row>
    <row r="26" spans="1:12">
      <c r="A26" s="16"/>
      <c r="B26" s="11" t="s">
        <v>10</v>
      </c>
      <c r="C26" s="25"/>
      <c r="D26" s="25">
        <v>65.665000000000006</v>
      </c>
      <c r="E26" s="25">
        <v>56.910333333333334</v>
      </c>
      <c r="F26" s="25">
        <v>49.003999999999998</v>
      </c>
      <c r="G26" s="26">
        <v>59.327666666666666</v>
      </c>
      <c r="H26" s="28">
        <f t="shared" si="0"/>
        <v>21.066987728892883</v>
      </c>
      <c r="I26" s="27">
        <f t="shared" si="4"/>
        <v>-13.89261469797518</v>
      </c>
      <c r="J26" s="28">
        <f t="shared" si="1"/>
        <v>0.81271796791968842</v>
      </c>
      <c r="K26" s="27">
        <f t="shared" si="2"/>
        <v>0.79977986632036313</v>
      </c>
      <c r="L26" s="18"/>
    </row>
    <row r="27" spans="1:12">
      <c r="A27" s="16"/>
      <c r="B27" s="11" t="s">
        <v>17</v>
      </c>
      <c r="C27" s="25"/>
      <c r="D27" s="25">
        <v>62.044666666666672</v>
      </c>
      <c r="E27" s="25">
        <v>56.500333333333337</v>
      </c>
      <c r="F27" s="25">
        <v>59.147666666666659</v>
      </c>
      <c r="G27" s="26">
        <v>57.521999999999998</v>
      </c>
      <c r="H27" s="28">
        <f t="shared" si="0"/>
        <v>-2.7484882469299921</v>
      </c>
      <c r="I27" s="27">
        <f t="shared" si="4"/>
        <v>4.6855180795393414</v>
      </c>
      <c r="J27" s="28">
        <f t="shared" si="1"/>
        <v>0.78798249749711458</v>
      </c>
      <c r="K27" s="27">
        <f t="shared" si="2"/>
        <v>0.96533166557481154</v>
      </c>
      <c r="L27" s="18"/>
    </row>
    <row r="28" spans="1:12">
      <c r="A28" s="16"/>
      <c r="B28" s="11" t="s">
        <v>20</v>
      </c>
      <c r="C28" s="25">
        <v>52.833333333333336</v>
      </c>
      <c r="D28" s="25">
        <v>64.076333333333324</v>
      </c>
      <c r="E28" s="25">
        <v>62.073999999999991</v>
      </c>
      <c r="F28" s="25">
        <v>58.623666666666672</v>
      </c>
      <c r="G28" s="26">
        <v>52.721000000000004</v>
      </c>
      <c r="H28" s="28">
        <f t="shared" si="0"/>
        <v>-10.068743567728621</v>
      </c>
      <c r="I28" s="27">
        <f t="shared" si="4"/>
        <v>-5.5584195207869946</v>
      </c>
      <c r="J28" s="28">
        <f t="shared" si="1"/>
        <v>0.7222145483562008</v>
      </c>
      <c r="K28" s="27">
        <f t="shared" si="2"/>
        <v>0.95677961574312709</v>
      </c>
      <c r="L28" s="18"/>
    </row>
    <row r="29" spans="1:12">
      <c r="A29" s="16"/>
      <c r="B29" s="11" t="s">
        <v>23</v>
      </c>
      <c r="C29" s="25">
        <v>47.717333333333336</v>
      </c>
      <c r="D29" s="25">
        <v>60.622999999999998</v>
      </c>
      <c r="E29" s="25">
        <v>53.373333333333335</v>
      </c>
      <c r="F29" s="25">
        <v>48.841333333333331</v>
      </c>
      <c r="G29" s="26">
        <v>51.315666666666665</v>
      </c>
      <c r="H29" s="28">
        <f t="shared" si="0"/>
        <v>5.0660642625099062</v>
      </c>
      <c r="I29" s="27">
        <f t="shared" si="4"/>
        <v>-8.4911316512615631</v>
      </c>
      <c r="J29" s="28">
        <f t="shared" si="1"/>
        <v>0.70296316506257495</v>
      </c>
      <c r="K29" s="27">
        <f t="shared" si="2"/>
        <v>0.79712503151256298</v>
      </c>
      <c r="L29" s="18"/>
    </row>
    <row r="30" spans="1:12">
      <c r="A30" s="16"/>
      <c r="B30" s="11" t="s">
        <v>19</v>
      </c>
      <c r="C30" s="25"/>
      <c r="D30" s="25">
        <v>55.065333333333335</v>
      </c>
      <c r="E30" s="25">
        <v>37.544333333333334</v>
      </c>
      <c r="F30" s="25">
        <v>35.677666666666674</v>
      </c>
      <c r="G30" s="26">
        <v>51.028999999999996</v>
      </c>
      <c r="H30" s="28">
        <f t="shared" si="0"/>
        <v>43.027851223454405</v>
      </c>
      <c r="I30" s="27">
        <f t="shared" si="4"/>
        <v>-4.9718998872443905</v>
      </c>
      <c r="J30" s="28">
        <f t="shared" si="1"/>
        <v>0.69903617511178784</v>
      </c>
      <c r="K30" s="27">
        <f t="shared" si="2"/>
        <v>0.58228470078542871</v>
      </c>
      <c r="L30" s="18"/>
    </row>
    <row r="31" spans="1:12">
      <c r="A31" s="16"/>
      <c r="B31" s="11" t="s">
        <v>16</v>
      </c>
      <c r="C31" s="25"/>
      <c r="D31" s="25">
        <v>45.658666666666669</v>
      </c>
      <c r="E31" s="25">
        <v>29.497000000000003</v>
      </c>
      <c r="F31" s="25">
        <v>34.787999999999997</v>
      </c>
      <c r="G31" s="26">
        <v>47.797666666666665</v>
      </c>
      <c r="H31" s="28">
        <f t="shared" si="0"/>
        <v>37.396995132421139</v>
      </c>
      <c r="I31" s="27">
        <f t="shared" si="4"/>
        <v>17.937417364477714</v>
      </c>
      <c r="J31" s="28">
        <f t="shared" si="1"/>
        <v>0.65477077908512538</v>
      </c>
      <c r="K31" s="27">
        <f t="shared" si="2"/>
        <v>0.56776471287145525</v>
      </c>
      <c r="L31" s="18"/>
    </row>
    <row r="32" spans="1:12">
      <c r="A32" s="16"/>
      <c r="B32" s="11" t="s">
        <v>12</v>
      </c>
      <c r="C32" s="25"/>
      <c r="D32" s="25">
        <v>52.070666666666661</v>
      </c>
      <c r="E32" s="25">
        <v>39.946333333333335</v>
      </c>
      <c r="F32" s="25">
        <v>38.875</v>
      </c>
      <c r="G32" s="26">
        <v>40.018333333333338</v>
      </c>
      <c r="H32" s="28">
        <f t="shared" si="0"/>
        <v>2.9410503751339911</v>
      </c>
      <c r="I32" s="27">
        <f t="shared" si="4"/>
        <v>-2.6819315915520003</v>
      </c>
      <c r="J32" s="28">
        <f t="shared" si="1"/>
        <v>0.54820323086248801</v>
      </c>
      <c r="K32" s="27">
        <f t="shared" si="2"/>
        <v>0.63446743741743783</v>
      </c>
      <c r="L32" s="18"/>
    </row>
    <row r="33" spans="1:14">
      <c r="A33" s="16"/>
      <c r="B33" s="11" t="s">
        <v>14</v>
      </c>
      <c r="C33" s="25"/>
      <c r="D33" s="25">
        <v>26.656333333333336</v>
      </c>
      <c r="E33" s="25">
        <v>24.032333333333337</v>
      </c>
      <c r="F33" s="25">
        <v>30.581999999999997</v>
      </c>
      <c r="G33" s="26">
        <v>35.325333333333333</v>
      </c>
      <c r="H33" s="28">
        <f t="shared" si="0"/>
        <v>15.510212979312454</v>
      </c>
      <c r="I33" s="27">
        <f t="shared" si="4"/>
        <v>27.253561174528727</v>
      </c>
      <c r="J33" s="28">
        <f t="shared" si="1"/>
        <v>0.48391475235419618</v>
      </c>
      <c r="K33" s="27">
        <f t="shared" si="2"/>
        <v>0.49911982433697955</v>
      </c>
      <c r="L33" s="18"/>
    </row>
    <row r="34" spans="1:14">
      <c r="A34" s="16"/>
      <c r="B34" s="11" t="s">
        <v>4</v>
      </c>
      <c r="C34" s="25"/>
      <c r="D34" s="25">
        <v>42.756</v>
      </c>
      <c r="E34" s="25">
        <v>42.975999999999999</v>
      </c>
      <c r="F34" s="25">
        <v>35.886333333333333</v>
      </c>
      <c r="G34" s="26">
        <v>33.045666666666669</v>
      </c>
      <c r="H34" s="28">
        <f t="shared" si="0"/>
        <v>-7.9157339377107228</v>
      </c>
      <c r="I34" s="27">
        <f t="shared" si="4"/>
        <v>-16.496804417969724</v>
      </c>
      <c r="J34" s="28">
        <f t="shared" si="1"/>
        <v>0.45268604971066995</v>
      </c>
      <c r="K34" s="27">
        <f t="shared" si="2"/>
        <v>0.58569028805936918</v>
      </c>
      <c r="L34" s="18"/>
    </row>
    <row r="35" spans="1:14">
      <c r="A35" s="16"/>
      <c r="B35" s="11" t="s">
        <v>18</v>
      </c>
      <c r="C35" s="25"/>
      <c r="D35" s="25">
        <v>23.007999999999999</v>
      </c>
      <c r="E35" s="25">
        <v>16.317666666666668</v>
      </c>
      <c r="F35" s="25">
        <v>7.4773333333333341</v>
      </c>
      <c r="G35" s="26">
        <v>25.933999999999997</v>
      </c>
      <c r="H35" s="28">
        <f t="shared" si="0"/>
        <v>246.83487874465041</v>
      </c>
      <c r="I35" s="27">
        <f t="shared" si="4"/>
        <v>-54.176454967009171</v>
      </c>
      <c r="J35" s="28">
        <f t="shared" si="1"/>
        <v>0.35526473505945844</v>
      </c>
      <c r="K35" s="27">
        <f t="shared" si="2"/>
        <v>0.1220353573946235</v>
      </c>
      <c r="L35" s="18"/>
    </row>
    <row r="36" spans="1:14">
      <c r="A36" s="16"/>
      <c r="B36" s="11" t="s">
        <v>7</v>
      </c>
      <c r="C36" s="25"/>
      <c r="D36" s="25">
        <v>24.557666666666666</v>
      </c>
      <c r="E36" s="25">
        <v>10.777000000000001</v>
      </c>
      <c r="F36" s="25">
        <v>8.2963333333333331</v>
      </c>
      <c r="G36" s="26">
        <v>11.112</v>
      </c>
      <c r="H36" s="28">
        <f t="shared" si="0"/>
        <v>33.938687773715294</v>
      </c>
      <c r="I36" s="27">
        <f t="shared" si="4"/>
        <v>-23.018155949398423</v>
      </c>
      <c r="J36" s="28">
        <f t="shared" si="1"/>
        <v>0.1522210895342293</v>
      </c>
      <c r="K36" s="27">
        <f t="shared" si="2"/>
        <v>0.13540201543307703</v>
      </c>
      <c r="L36" s="18"/>
    </row>
    <row r="37" spans="1:14">
      <c r="A37" s="16"/>
      <c r="B37" s="11" t="s">
        <v>13</v>
      </c>
      <c r="C37" s="25"/>
      <c r="D37" s="25">
        <v>10.320666666666666</v>
      </c>
      <c r="E37" s="25">
        <v>7.5339999999999989</v>
      </c>
      <c r="F37" s="25">
        <v>8.8410000000000011</v>
      </c>
      <c r="G37" s="26">
        <v>8.2976666666666663</v>
      </c>
      <c r="H37" s="28">
        <f t="shared" si="0"/>
        <v>-6.1456094710251596</v>
      </c>
      <c r="I37" s="27">
        <f t="shared" si="4"/>
        <v>17.348022298911637</v>
      </c>
      <c r="J37" s="28">
        <f t="shared" si="1"/>
        <v>0.11366809400574662</v>
      </c>
      <c r="K37" s="27">
        <f t="shared" si="2"/>
        <v>0.14429135985099853</v>
      </c>
      <c r="L37" s="18"/>
    </row>
    <row r="38" spans="1:14">
      <c r="A38" s="16"/>
      <c r="B38" s="11" t="s">
        <v>15</v>
      </c>
      <c r="C38" s="25"/>
      <c r="D38" s="25">
        <v>4.5539999999999994</v>
      </c>
      <c r="E38" s="25">
        <v>2.4860000000000002</v>
      </c>
      <c r="F38" s="25">
        <v>3.2549999999999999</v>
      </c>
      <c r="G38" s="26">
        <v>1.147</v>
      </c>
      <c r="H38" s="28">
        <f t="shared" si="0"/>
        <v>-64.761904761904759</v>
      </c>
      <c r="I38" s="27">
        <f t="shared" si="4"/>
        <v>30.933226065969421</v>
      </c>
      <c r="J38" s="28">
        <f t="shared" si="1"/>
        <v>1.5712526070532848E-2</v>
      </c>
      <c r="K38" s="27">
        <f t="shared" si="2"/>
        <v>5.3123897332315373E-2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103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2423.8110000000001</v>
      </c>
      <c r="D13" s="26">
        <v>1927.452</v>
      </c>
      <c r="E13" s="26">
        <v>1545.0906666666667</v>
      </c>
      <c r="F13" s="26">
        <v>1848.6589999999999</v>
      </c>
      <c r="G13" s="26">
        <v>2446.4063333333329</v>
      </c>
      <c r="H13" s="28">
        <f t="shared" ref="H13:H38" si="0">IF(OR(OR(G13=0,F13=0),G13=""),"",(G13/F13-1)*100)</f>
        <v>32.334104522972225</v>
      </c>
      <c r="I13" s="27">
        <f>IF(OR(OR(G13=0,F13=0),F13=""),"",(F13/E13-1)*100)</f>
        <v>19.64728283475057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1400.1233333333334</v>
      </c>
      <c r="D14" s="25">
        <f t="shared" ref="D14:G14" si="3">D13-SUM(D15:D38)</f>
        <v>922.27633333333313</v>
      </c>
      <c r="E14" s="25">
        <f t="shared" si="3"/>
        <v>691.75666666666677</v>
      </c>
      <c r="F14" s="25">
        <f t="shared" si="3"/>
        <v>965.38733333333334</v>
      </c>
      <c r="G14" s="26">
        <f t="shared" si="3"/>
        <v>1103.2326666666665</v>
      </c>
      <c r="H14" s="28">
        <f t="shared" si="0"/>
        <v>14.278759268300579</v>
      </c>
      <c r="I14" s="27">
        <f>IF(OR(OR(G14=0,F14=0),F14=""),"",(F14/E14-1)*100)</f>
        <v>39.555913206474315</v>
      </c>
      <c r="J14" s="28">
        <f t="shared" si="1"/>
        <v>45.096051773356272</v>
      </c>
      <c r="K14" s="27">
        <f t="shared" si="2"/>
        <v>52.220952232582285</v>
      </c>
      <c r="L14" s="18"/>
    </row>
    <row r="15" spans="1:15">
      <c r="A15" s="16"/>
      <c r="B15" s="12" t="s">
        <v>5</v>
      </c>
      <c r="C15" s="29">
        <v>510.97833333333341</v>
      </c>
      <c r="D15" s="29">
        <v>318.08533333333338</v>
      </c>
      <c r="E15" s="29">
        <v>285.28833333333336</v>
      </c>
      <c r="F15" s="29">
        <v>238.57833333333335</v>
      </c>
      <c r="G15" s="109">
        <v>510.85166666666663</v>
      </c>
      <c r="H15" s="50">
        <f t="shared" si="0"/>
        <v>114.12324393804968</v>
      </c>
      <c r="I15" s="36">
        <f t="shared" ref="I15:I38" si="4">IF(OR(OR(G15=0,F15=0),F15=""),"",(F15/E15-1)*100)</f>
        <v>-16.372909278916659</v>
      </c>
      <c r="J15" s="50">
        <f t="shared" si="1"/>
        <v>20.881717795858119</v>
      </c>
      <c r="K15" s="36">
        <f t="shared" si="2"/>
        <v>12.905480855762654</v>
      </c>
      <c r="L15" s="18"/>
      <c r="N15" s="23" t="s">
        <v>5</v>
      </c>
      <c r="O15" s="34">
        <f>J15</f>
        <v>20.881717795858119</v>
      </c>
    </row>
    <row r="16" spans="1:15">
      <c r="A16" s="16"/>
      <c r="B16" s="11" t="s">
        <v>25</v>
      </c>
      <c r="C16" s="55">
        <v>108.21933333333334</v>
      </c>
      <c r="D16" s="55">
        <v>152.04400000000001</v>
      </c>
      <c r="E16" s="55">
        <v>155.04433333333336</v>
      </c>
      <c r="F16" s="55">
        <v>179.7893333333333</v>
      </c>
      <c r="G16" s="56">
        <v>233.33600000000001</v>
      </c>
      <c r="H16" s="28">
        <f t="shared" si="0"/>
        <v>29.783005295086127</v>
      </c>
      <c r="I16" s="27">
        <f t="shared" si="4"/>
        <v>15.95995123975289</v>
      </c>
      <c r="J16" s="28">
        <f t="shared" si="1"/>
        <v>9.5379085976314393</v>
      </c>
      <c r="K16" s="27">
        <f t="shared" si="2"/>
        <v>9.7253919372546971</v>
      </c>
      <c r="L16" s="18"/>
      <c r="N16" s="23" t="s">
        <v>41</v>
      </c>
      <c r="O16" s="34">
        <f>100-O15</f>
        <v>79.118282204141877</v>
      </c>
    </row>
    <row r="17" spans="1:12">
      <c r="A17" s="16"/>
      <c r="B17" s="11" t="s">
        <v>26</v>
      </c>
      <c r="C17" s="25">
        <v>164.23</v>
      </c>
      <c r="D17" s="25">
        <v>166.21366666666665</v>
      </c>
      <c r="E17" s="25">
        <v>148.05733333333333</v>
      </c>
      <c r="F17" s="25">
        <v>185.72299999999998</v>
      </c>
      <c r="G17" s="26">
        <v>211.47733333333335</v>
      </c>
      <c r="H17" s="28">
        <f t="shared" si="0"/>
        <v>13.867067263254086</v>
      </c>
      <c r="I17" s="27">
        <f t="shared" si="4"/>
        <v>25.439919670758158</v>
      </c>
      <c r="J17" s="28">
        <f t="shared" si="1"/>
        <v>8.6444075316460811</v>
      </c>
      <c r="K17" s="27">
        <f t="shared" si="2"/>
        <v>10.046363336883655</v>
      </c>
      <c r="L17" s="18"/>
    </row>
    <row r="18" spans="1:12">
      <c r="A18" s="16"/>
      <c r="B18" s="11" t="s">
        <v>21</v>
      </c>
      <c r="C18" s="25">
        <v>37.014333333333333</v>
      </c>
      <c r="D18" s="25">
        <v>23.640333333333331</v>
      </c>
      <c r="E18" s="25">
        <v>30.081333333333333</v>
      </c>
      <c r="F18" s="25">
        <v>45.903333333333336</v>
      </c>
      <c r="G18" s="26">
        <v>67.626333333333335</v>
      </c>
      <c r="H18" s="28">
        <f t="shared" si="0"/>
        <v>47.323360685498514</v>
      </c>
      <c r="I18" s="27">
        <f t="shared" si="4"/>
        <v>52.597402597402599</v>
      </c>
      <c r="J18" s="28">
        <f t="shared" si="1"/>
        <v>2.7643132055331776</v>
      </c>
      <c r="K18" s="27">
        <f t="shared" si="2"/>
        <v>2.4830611450426141</v>
      </c>
      <c r="L18" s="18"/>
    </row>
    <row r="19" spans="1:12">
      <c r="A19" s="16"/>
      <c r="B19" s="11" t="s">
        <v>22</v>
      </c>
      <c r="C19" s="25">
        <v>31.055333333333333</v>
      </c>
      <c r="D19" s="25">
        <v>52.604333333333329</v>
      </c>
      <c r="E19" s="25">
        <v>25.743333333333336</v>
      </c>
      <c r="F19" s="25">
        <v>27.484666666666666</v>
      </c>
      <c r="G19" s="26">
        <v>57.66566666666666</v>
      </c>
      <c r="H19" s="28">
        <f t="shared" si="0"/>
        <v>109.81031848060736</v>
      </c>
      <c r="I19" s="27">
        <f t="shared" si="4"/>
        <v>6.7642107989123179</v>
      </c>
      <c r="J19" s="28">
        <f t="shared" si="1"/>
        <v>2.3571581662844512</v>
      </c>
      <c r="K19" s="27">
        <f t="shared" si="2"/>
        <v>1.4867353398688816</v>
      </c>
      <c r="L19" s="18"/>
    </row>
    <row r="20" spans="1:12">
      <c r="A20" s="16"/>
      <c r="B20" s="11" t="s">
        <v>24</v>
      </c>
      <c r="C20" s="25">
        <v>22.73533333333333</v>
      </c>
      <c r="D20" s="25">
        <v>19.989000000000001</v>
      </c>
      <c r="E20" s="25">
        <v>19.86</v>
      </c>
      <c r="F20" s="25">
        <v>20.583333333333332</v>
      </c>
      <c r="G20" s="26">
        <v>34.568666666666665</v>
      </c>
      <c r="H20" s="28">
        <f t="shared" si="0"/>
        <v>67.944939271255066</v>
      </c>
      <c r="I20" s="27">
        <f t="shared" si="4"/>
        <v>3.6421617992614896</v>
      </c>
      <c r="J20" s="28">
        <f t="shared" si="1"/>
        <v>1.4130386353098334</v>
      </c>
      <c r="K20" s="27">
        <f t="shared" si="2"/>
        <v>1.1134196914267767</v>
      </c>
      <c r="L20" s="18"/>
    </row>
    <row r="21" spans="1:12">
      <c r="A21" s="16"/>
      <c r="B21" s="11" t="s">
        <v>27</v>
      </c>
      <c r="C21" s="25">
        <v>37.333666666666666</v>
      </c>
      <c r="D21" s="25">
        <v>25.256333333333334</v>
      </c>
      <c r="E21" s="25">
        <v>15.654333333333334</v>
      </c>
      <c r="F21" s="25">
        <v>21.033000000000001</v>
      </c>
      <c r="G21" s="26">
        <v>33.283000000000001</v>
      </c>
      <c r="H21" s="28">
        <f t="shared" si="0"/>
        <v>58.241810488280322</v>
      </c>
      <c r="I21" s="27">
        <f t="shared" si="4"/>
        <v>34.358963439303295</v>
      </c>
      <c r="J21" s="28">
        <f t="shared" si="1"/>
        <v>1.3604853595457502</v>
      </c>
      <c r="K21" s="27">
        <f t="shared" si="2"/>
        <v>1.1377436293010232</v>
      </c>
      <c r="L21" s="18"/>
    </row>
    <row r="22" spans="1:12">
      <c r="A22" s="16"/>
      <c r="B22" s="11" t="s">
        <v>8</v>
      </c>
      <c r="C22" s="25">
        <v>29.195333333333334</v>
      </c>
      <c r="D22" s="25">
        <v>35.660333333333334</v>
      </c>
      <c r="E22" s="25">
        <v>32.926000000000002</v>
      </c>
      <c r="F22" s="25">
        <v>32.919333333333334</v>
      </c>
      <c r="G22" s="26">
        <v>28.298666666666666</v>
      </c>
      <c r="H22" s="28">
        <f t="shared" si="0"/>
        <v>-14.03633123392536</v>
      </c>
      <c r="I22" s="27">
        <f t="shared" si="4"/>
        <v>-2.0247423515362684E-2</v>
      </c>
      <c r="J22" s="28">
        <f t="shared" si="1"/>
        <v>1.1567443347854862</v>
      </c>
      <c r="K22" s="27">
        <f t="shared" si="2"/>
        <v>1.7807142005817913</v>
      </c>
      <c r="L22" s="18"/>
    </row>
    <row r="23" spans="1:12">
      <c r="A23" s="16"/>
      <c r="B23" s="11" t="s">
        <v>11</v>
      </c>
      <c r="C23" s="25">
        <v>19.302</v>
      </c>
      <c r="D23" s="25">
        <v>18.504999999999999</v>
      </c>
      <c r="E23" s="25">
        <v>18.873333333333331</v>
      </c>
      <c r="F23" s="25">
        <v>20.526666666666667</v>
      </c>
      <c r="G23" s="26">
        <v>22.270333333333337</v>
      </c>
      <c r="H23" s="28">
        <f t="shared" si="0"/>
        <v>8.4946411172458713</v>
      </c>
      <c r="I23" s="27">
        <f t="shared" si="4"/>
        <v>8.7601554221123479</v>
      </c>
      <c r="J23" s="28">
        <f t="shared" si="1"/>
        <v>0.91032846955513957</v>
      </c>
      <c r="K23" s="27">
        <f t="shared" si="2"/>
        <v>1.1103544064463304</v>
      </c>
      <c r="L23" s="18"/>
    </row>
    <row r="24" spans="1:12">
      <c r="A24" s="16"/>
      <c r="B24" s="11" t="s">
        <v>10</v>
      </c>
      <c r="C24" s="25"/>
      <c r="D24" s="25">
        <v>21.339333333333332</v>
      </c>
      <c r="E24" s="25">
        <v>16.444333333333333</v>
      </c>
      <c r="F24" s="25">
        <v>13.401000000000002</v>
      </c>
      <c r="G24" s="26">
        <v>21.239666666666668</v>
      </c>
      <c r="H24" s="28">
        <f t="shared" si="0"/>
        <v>58.493147277566337</v>
      </c>
      <c r="I24" s="27">
        <f t="shared" si="4"/>
        <v>-18.506881803255414</v>
      </c>
      <c r="J24" s="28">
        <f t="shared" si="1"/>
        <v>0.86819864620472587</v>
      </c>
      <c r="K24" s="27">
        <f t="shared" si="2"/>
        <v>0.72490383569928274</v>
      </c>
      <c r="L24" s="18"/>
    </row>
    <row r="25" spans="1:12">
      <c r="A25" s="16"/>
      <c r="B25" s="11" t="s">
        <v>23</v>
      </c>
      <c r="C25" s="25">
        <v>13.907000000000002</v>
      </c>
      <c r="D25" s="25">
        <v>21.398</v>
      </c>
      <c r="E25" s="25">
        <v>17.257000000000001</v>
      </c>
      <c r="F25" s="25">
        <v>18.029</v>
      </c>
      <c r="G25" s="26">
        <v>18.701999999999998</v>
      </c>
      <c r="H25" s="28">
        <f t="shared" si="0"/>
        <v>3.7328748128015787</v>
      </c>
      <c r="I25" s="27">
        <f t="shared" si="4"/>
        <v>4.473546966448394</v>
      </c>
      <c r="J25" s="28">
        <f t="shared" si="1"/>
        <v>0.76446826290372316</v>
      </c>
      <c r="K25" s="27">
        <f t="shared" si="2"/>
        <v>0.97524746316113475</v>
      </c>
      <c r="L25" s="18"/>
    </row>
    <row r="26" spans="1:12">
      <c r="A26" s="16"/>
      <c r="B26" s="11" t="s">
        <v>4</v>
      </c>
      <c r="C26" s="25"/>
      <c r="D26" s="25">
        <v>15.215</v>
      </c>
      <c r="E26" s="25">
        <v>16.825999999999997</v>
      </c>
      <c r="F26" s="25">
        <v>15.475666666666667</v>
      </c>
      <c r="G26" s="26">
        <v>13.822666666666668</v>
      </c>
      <c r="H26" s="28">
        <f t="shared" si="0"/>
        <v>-10.681284597324826</v>
      </c>
      <c r="I26" s="27">
        <f t="shared" si="4"/>
        <v>-8.0252783390783904</v>
      </c>
      <c r="J26" s="28">
        <f t="shared" si="1"/>
        <v>0.56501924796085268</v>
      </c>
      <c r="K26" s="27">
        <f t="shared" si="2"/>
        <v>0.83712932815985364</v>
      </c>
      <c r="L26" s="18"/>
    </row>
    <row r="27" spans="1:12">
      <c r="A27" s="16"/>
      <c r="B27" s="11" t="s">
        <v>6</v>
      </c>
      <c r="C27" s="25">
        <v>20.515333333333334</v>
      </c>
      <c r="D27" s="25">
        <v>21.772000000000002</v>
      </c>
      <c r="E27" s="25">
        <v>8.7129999999999992</v>
      </c>
      <c r="F27" s="25">
        <v>9.8379999999999992</v>
      </c>
      <c r="G27" s="26">
        <v>13.607999999999999</v>
      </c>
      <c r="H27" s="28">
        <f t="shared" si="0"/>
        <v>38.320796909941038</v>
      </c>
      <c r="I27" s="27">
        <f t="shared" si="4"/>
        <v>12.911741076552286</v>
      </c>
      <c r="J27" s="28">
        <f t="shared" si="1"/>
        <v>0.55624447233418173</v>
      </c>
      <c r="K27" s="27">
        <f t="shared" si="2"/>
        <v>0.53216953478169848</v>
      </c>
      <c r="L27" s="18"/>
    </row>
    <row r="28" spans="1:12">
      <c r="A28" s="16"/>
      <c r="B28" s="11" t="s">
        <v>9</v>
      </c>
      <c r="C28" s="25">
        <v>16.520333333333333</v>
      </c>
      <c r="D28" s="25">
        <v>16.330666666666669</v>
      </c>
      <c r="E28" s="25">
        <v>11.642666666666665</v>
      </c>
      <c r="F28" s="25">
        <v>5.4026666666666658</v>
      </c>
      <c r="G28" s="26">
        <v>11.873666666666665</v>
      </c>
      <c r="H28" s="28">
        <f t="shared" si="0"/>
        <v>119.77418558736429</v>
      </c>
      <c r="I28" s="27">
        <f t="shared" si="4"/>
        <v>-53.595968850206141</v>
      </c>
      <c r="J28" s="28">
        <f t="shared" si="1"/>
        <v>0.48535137049323646</v>
      </c>
      <c r="K28" s="27">
        <f t="shared" si="2"/>
        <v>0.29224787625336346</v>
      </c>
      <c r="L28" s="18"/>
    </row>
    <row r="29" spans="1:12">
      <c r="A29" s="16"/>
      <c r="B29" s="11" t="s">
        <v>20</v>
      </c>
      <c r="C29" s="25">
        <v>12.681333333333333</v>
      </c>
      <c r="D29" s="25">
        <v>17.392666666666667</v>
      </c>
      <c r="E29" s="25">
        <v>9.7479999999999993</v>
      </c>
      <c r="F29" s="25">
        <v>10.481</v>
      </c>
      <c r="G29" s="26">
        <v>11.363999999999999</v>
      </c>
      <c r="H29" s="28">
        <f t="shared" si="0"/>
        <v>8.4247686289476107</v>
      </c>
      <c r="I29" s="27">
        <f t="shared" si="4"/>
        <v>7.5194911776774731</v>
      </c>
      <c r="J29" s="28">
        <f t="shared" si="1"/>
        <v>0.46451809109388892</v>
      </c>
      <c r="K29" s="27">
        <f t="shared" si="2"/>
        <v>0.56695150376570258</v>
      </c>
      <c r="L29" s="18"/>
    </row>
    <row r="30" spans="1:12">
      <c r="A30" s="16"/>
      <c r="B30" s="11" t="s">
        <v>19</v>
      </c>
      <c r="C30" s="25"/>
      <c r="D30" s="25">
        <v>9.5663333333333327</v>
      </c>
      <c r="E30" s="25">
        <v>3.5293333333333332</v>
      </c>
      <c r="F30" s="25">
        <v>3.7129999999999996</v>
      </c>
      <c r="G30" s="26">
        <v>10.392666666666667</v>
      </c>
      <c r="H30" s="28">
        <f t="shared" si="0"/>
        <v>179.89945237453995</v>
      </c>
      <c r="I30" s="27">
        <f t="shared" si="4"/>
        <v>5.204004533434059</v>
      </c>
      <c r="J30" s="28">
        <f t="shared" si="1"/>
        <v>0.42481359392600232</v>
      </c>
      <c r="K30" s="27">
        <f t="shared" si="2"/>
        <v>0.20084829057170628</v>
      </c>
      <c r="L30" s="18"/>
    </row>
    <row r="31" spans="1:12">
      <c r="A31" s="16"/>
      <c r="B31" s="11" t="s">
        <v>12</v>
      </c>
      <c r="C31" s="25"/>
      <c r="D31" s="25">
        <v>17.239000000000001</v>
      </c>
      <c r="E31" s="25">
        <v>9.6096666666666675</v>
      </c>
      <c r="F31" s="25">
        <v>9.3906666666666663</v>
      </c>
      <c r="G31" s="26">
        <v>9.8856666666666673</v>
      </c>
      <c r="H31" s="28">
        <f t="shared" si="0"/>
        <v>5.2711912537271255</v>
      </c>
      <c r="I31" s="27">
        <f t="shared" si="4"/>
        <v>-2.2789552187034046</v>
      </c>
      <c r="J31" s="28">
        <f t="shared" si="1"/>
        <v>0.40408931795058861</v>
      </c>
      <c r="K31" s="27">
        <f t="shared" si="2"/>
        <v>0.50797181452429396</v>
      </c>
      <c r="L31" s="18"/>
    </row>
    <row r="32" spans="1:12">
      <c r="A32" s="16"/>
      <c r="B32" s="11" t="s">
        <v>16</v>
      </c>
      <c r="C32" s="25"/>
      <c r="D32" s="25">
        <v>13.391666666666666</v>
      </c>
      <c r="E32" s="25">
        <v>6.5410000000000004</v>
      </c>
      <c r="F32" s="25">
        <v>5.4003333333333332</v>
      </c>
      <c r="G32" s="26">
        <v>9.7436666666666678</v>
      </c>
      <c r="H32" s="28">
        <f t="shared" si="0"/>
        <v>80.427134127523033</v>
      </c>
      <c r="I32" s="27">
        <f t="shared" si="4"/>
        <v>-17.438719869540854</v>
      </c>
      <c r="J32" s="28">
        <f t="shared" si="1"/>
        <v>0.39828488562611375</v>
      </c>
      <c r="K32" s="27">
        <f t="shared" si="2"/>
        <v>0.29212165863652156</v>
      </c>
      <c r="L32" s="18"/>
    </row>
    <row r="33" spans="1:14">
      <c r="A33" s="16"/>
      <c r="B33" s="11" t="s">
        <v>14</v>
      </c>
      <c r="C33" s="25"/>
      <c r="D33" s="25">
        <v>7.2283333333333326</v>
      </c>
      <c r="E33" s="25">
        <v>6.2789999999999999</v>
      </c>
      <c r="F33" s="25">
        <v>7.8210000000000006</v>
      </c>
      <c r="G33" s="26">
        <v>7.3470000000000004</v>
      </c>
      <c r="H33" s="28">
        <f t="shared" si="0"/>
        <v>-6.0606060606060659</v>
      </c>
      <c r="I33" s="27">
        <f t="shared" si="4"/>
        <v>24.558050645007178</v>
      </c>
      <c r="J33" s="28">
        <f t="shared" si="1"/>
        <v>0.30031805836561087</v>
      </c>
      <c r="K33" s="27">
        <f t="shared" si="2"/>
        <v>0.4230634205659346</v>
      </c>
      <c r="L33" s="18"/>
    </row>
    <row r="34" spans="1:14">
      <c r="A34" s="16"/>
      <c r="B34" s="11" t="s">
        <v>17</v>
      </c>
      <c r="C34" s="25"/>
      <c r="D34" s="25">
        <v>14.507333333333333</v>
      </c>
      <c r="E34" s="25">
        <v>8.0959999999999983</v>
      </c>
      <c r="F34" s="25">
        <v>6.8406666666666673</v>
      </c>
      <c r="G34" s="26">
        <v>6.8436666666666666</v>
      </c>
      <c r="H34" s="28">
        <f t="shared" si="0"/>
        <v>4.3855374719803386E-2</v>
      </c>
      <c r="I34" s="27">
        <f t="shared" si="4"/>
        <v>-15.505599472990749</v>
      </c>
      <c r="J34" s="28">
        <f t="shared" si="1"/>
        <v>0.27974366209810614</v>
      </c>
      <c r="K34" s="27">
        <f t="shared" si="2"/>
        <v>0.37003399040421558</v>
      </c>
      <c r="L34" s="18"/>
    </row>
    <row r="35" spans="1:14">
      <c r="A35" s="16"/>
      <c r="B35" s="11" t="s">
        <v>18</v>
      </c>
      <c r="C35" s="25"/>
      <c r="D35" s="25">
        <v>7.2926666666666664</v>
      </c>
      <c r="E35" s="25">
        <v>3.4773333333333336</v>
      </c>
      <c r="F35" s="25">
        <v>1.7030000000000001</v>
      </c>
      <c r="G35" s="26">
        <v>6.6346666666666669</v>
      </c>
      <c r="H35" s="28">
        <f t="shared" si="0"/>
        <v>289.58700332746133</v>
      </c>
      <c r="I35" s="27">
        <f t="shared" si="4"/>
        <v>-51.025690184049076</v>
      </c>
      <c r="J35" s="28">
        <f t="shared" si="1"/>
        <v>0.27120051874729456</v>
      </c>
      <c r="K35" s="27">
        <f t="shared" si="2"/>
        <v>9.2120829206468052E-2</v>
      </c>
      <c r="L35" s="18"/>
    </row>
    <row r="36" spans="1:14">
      <c r="A36" s="16"/>
      <c r="B36" s="11" t="s">
        <v>7</v>
      </c>
      <c r="C36" s="25"/>
      <c r="D36" s="25">
        <v>7.74</v>
      </c>
      <c r="E36" s="25">
        <v>1.966</v>
      </c>
      <c r="F36" s="25">
        <v>1.587</v>
      </c>
      <c r="G36" s="26">
        <v>1.131</v>
      </c>
      <c r="H36" s="28">
        <f t="shared" si="0"/>
        <v>-28.73345935727788</v>
      </c>
      <c r="I36" s="27">
        <f t="shared" si="4"/>
        <v>-19.277721261444558</v>
      </c>
      <c r="J36" s="28">
        <f t="shared" si="1"/>
        <v>4.6231077175922952E-2</v>
      </c>
      <c r="K36" s="27">
        <f t="shared" si="2"/>
        <v>8.5846010540613499E-2</v>
      </c>
      <c r="L36" s="18"/>
    </row>
    <row r="37" spans="1:14">
      <c r="A37" s="16"/>
      <c r="B37" s="11" t="s">
        <v>13</v>
      </c>
      <c r="C37" s="25"/>
      <c r="D37" s="25">
        <v>1.6076666666666668</v>
      </c>
      <c r="E37" s="25">
        <v>1.1423333333333334</v>
      </c>
      <c r="F37" s="25">
        <v>1.06</v>
      </c>
      <c r="G37" s="26">
        <v>0.91966666666666663</v>
      </c>
      <c r="H37" s="28">
        <f t="shared" si="0"/>
        <v>-13.238993710691826</v>
      </c>
      <c r="I37" s="27">
        <f t="shared" si="4"/>
        <v>-7.2074700904581341</v>
      </c>
      <c r="J37" s="28">
        <f t="shared" si="1"/>
        <v>3.7592555829169295E-2</v>
      </c>
      <c r="K37" s="27">
        <f t="shared" si="2"/>
        <v>5.7338860222463969E-2</v>
      </c>
      <c r="L37" s="18"/>
    </row>
    <row r="38" spans="1:14">
      <c r="A38" s="16"/>
      <c r="B38" s="11" t="s">
        <v>15</v>
      </c>
      <c r="C38" s="25"/>
      <c r="D38" s="25">
        <v>1.1566666666666667</v>
      </c>
      <c r="E38" s="25">
        <v>0.53399999999999992</v>
      </c>
      <c r="F38" s="25">
        <v>0.58766666666666667</v>
      </c>
      <c r="G38" s="26">
        <v>0.28799999999999998</v>
      </c>
      <c r="H38" s="28">
        <f t="shared" si="0"/>
        <v>-50.992626205331824</v>
      </c>
      <c r="I38" s="27">
        <f t="shared" si="4"/>
        <v>10.049937578027478</v>
      </c>
      <c r="J38" s="28">
        <f t="shared" si="1"/>
        <v>1.1772369784850405E-2</v>
      </c>
      <c r="K38" s="27">
        <f t="shared" si="2"/>
        <v>3.1788808356038985E-2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102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2314.6193333333331</v>
      </c>
      <c r="D13" s="26">
        <v>3643.5720000000001</v>
      </c>
      <c r="E13" s="26">
        <v>3125.694</v>
      </c>
      <c r="F13" s="26">
        <v>3046.4826666666668</v>
      </c>
      <c r="G13" s="26">
        <v>3646.7739999999999</v>
      </c>
      <c r="H13" s="28">
        <f t="shared" ref="H13:H38" si="0">IF(OR(OR(G13=0,F13=0),G13=""),"",(G13/F13-1)*100)</f>
        <v>19.704406655631711</v>
      </c>
      <c r="I13" s="27">
        <f>IF(OR(OR(G13=0,F13=0),F13=""),"",(F13/E13-1)*100)</f>
        <v>-2.534199871559184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1266.7419999999997</v>
      </c>
      <c r="D14" s="25">
        <f t="shared" ref="D14:G14" si="3">D13-SUM(D15:D38)</f>
        <v>1538.474666666667</v>
      </c>
      <c r="E14" s="25">
        <f t="shared" si="3"/>
        <v>1313.1106666666665</v>
      </c>
      <c r="F14" s="25">
        <f t="shared" si="3"/>
        <v>1329.3983333333333</v>
      </c>
      <c r="G14" s="26">
        <f t="shared" si="3"/>
        <v>1567.9959999999996</v>
      </c>
      <c r="H14" s="28">
        <f t="shared" si="0"/>
        <v>17.947793425346536</v>
      </c>
      <c r="I14" s="27">
        <f>IF(OR(OR(G14=0,F14=0),F14=""),"",(F14/E14-1)*100)</f>
        <v>1.2403879642538529</v>
      </c>
      <c r="J14" s="28">
        <f t="shared" si="1"/>
        <v>42.99679662079415</v>
      </c>
      <c r="K14" s="27">
        <f t="shared" si="2"/>
        <v>43.637154016303825</v>
      </c>
      <c r="L14" s="18"/>
    </row>
    <row r="15" spans="1:15">
      <c r="A15" s="16"/>
      <c r="B15" s="12" t="s">
        <v>5</v>
      </c>
      <c r="C15" s="29">
        <v>462.245</v>
      </c>
      <c r="D15" s="29">
        <v>843.64966666666669</v>
      </c>
      <c r="E15" s="29">
        <v>765.54866666666658</v>
      </c>
      <c r="F15" s="29">
        <v>597.29633333333334</v>
      </c>
      <c r="G15" s="109">
        <v>804.12800000000004</v>
      </c>
      <c r="H15" s="50">
        <f t="shared" si="0"/>
        <v>34.627981978794445</v>
      </c>
      <c r="I15" s="36">
        <f t="shared" ref="I15:I38" si="4">IF(OR(OR(G15=0,F15=0),F15=""),"",(F15/E15-1)*100)</f>
        <v>-21.978006188154364</v>
      </c>
      <c r="J15" s="50">
        <f t="shared" si="1"/>
        <v>22.050393032307461</v>
      </c>
      <c r="K15" s="36">
        <f t="shared" si="2"/>
        <v>19.606096560755091</v>
      </c>
      <c r="L15" s="18"/>
      <c r="N15" s="23" t="s">
        <v>5</v>
      </c>
      <c r="O15" s="34">
        <f>J15</f>
        <v>22.050393032307461</v>
      </c>
    </row>
    <row r="16" spans="1:15">
      <c r="A16" s="16"/>
      <c r="B16" s="11" t="s">
        <v>25</v>
      </c>
      <c r="C16" s="55">
        <v>115.40333333333335</v>
      </c>
      <c r="D16" s="55">
        <v>237.05533333333332</v>
      </c>
      <c r="E16" s="55">
        <v>173.72400000000002</v>
      </c>
      <c r="F16" s="55">
        <v>250.35333333333332</v>
      </c>
      <c r="G16" s="56">
        <v>286.71700000000004</v>
      </c>
      <c r="H16" s="28">
        <f t="shared" si="0"/>
        <v>14.524938087503013</v>
      </c>
      <c r="I16" s="27">
        <f t="shared" si="4"/>
        <v>44.109814034522167</v>
      </c>
      <c r="J16" s="28">
        <f t="shared" si="1"/>
        <v>7.8622091744648852</v>
      </c>
      <c r="K16" s="27">
        <f t="shared" si="2"/>
        <v>8.2177829558196507</v>
      </c>
      <c r="L16" s="18"/>
      <c r="N16" s="23" t="s">
        <v>41</v>
      </c>
      <c r="O16" s="34">
        <f>100-O15</f>
        <v>77.949606967692546</v>
      </c>
    </row>
    <row r="17" spans="1:12">
      <c r="A17" s="16"/>
      <c r="B17" s="11" t="s">
        <v>26</v>
      </c>
      <c r="C17" s="25">
        <v>164.09066666666666</v>
      </c>
      <c r="D17" s="25">
        <v>231.02833333333334</v>
      </c>
      <c r="E17" s="25">
        <v>220.982</v>
      </c>
      <c r="F17" s="25">
        <v>277.57833333333332</v>
      </c>
      <c r="G17" s="26">
        <v>257.68333333333334</v>
      </c>
      <c r="H17" s="28">
        <f t="shared" si="0"/>
        <v>-7.1673461545389561</v>
      </c>
      <c r="I17" s="27">
        <f t="shared" si="4"/>
        <v>25.611286590461368</v>
      </c>
      <c r="J17" s="28">
        <f t="shared" si="1"/>
        <v>7.0660625893826534</v>
      </c>
      <c r="K17" s="27">
        <f t="shared" si="2"/>
        <v>9.1114364893809761</v>
      </c>
      <c r="L17" s="18"/>
    </row>
    <row r="18" spans="1:12">
      <c r="A18" s="16"/>
      <c r="B18" s="11" t="s">
        <v>21</v>
      </c>
      <c r="C18" s="25">
        <v>27.382999999999999</v>
      </c>
      <c r="D18" s="25">
        <v>64.119666666666674</v>
      </c>
      <c r="E18" s="25">
        <v>137.34266666666667</v>
      </c>
      <c r="F18" s="25">
        <v>95.973333333333315</v>
      </c>
      <c r="G18" s="26">
        <v>140.64433333333332</v>
      </c>
      <c r="H18" s="28">
        <f t="shared" si="0"/>
        <v>46.545220894692996</v>
      </c>
      <c r="I18" s="27">
        <f t="shared" si="4"/>
        <v>-30.121253895366351</v>
      </c>
      <c r="J18" s="28">
        <f t="shared" si="1"/>
        <v>3.8566780758372561</v>
      </c>
      <c r="K18" s="27">
        <f t="shared" si="2"/>
        <v>3.1502996679887008</v>
      </c>
      <c r="L18" s="18"/>
    </row>
    <row r="19" spans="1:12">
      <c r="A19" s="16"/>
      <c r="B19" s="11" t="s">
        <v>22</v>
      </c>
      <c r="C19" s="25">
        <v>44.073</v>
      </c>
      <c r="D19" s="25">
        <v>88.918333333333337</v>
      </c>
      <c r="E19" s="25">
        <v>63.777333333333338</v>
      </c>
      <c r="F19" s="25">
        <v>49.635333333333335</v>
      </c>
      <c r="G19" s="26">
        <v>94.820666666666668</v>
      </c>
      <c r="H19" s="28">
        <f t="shared" si="0"/>
        <v>91.034612440062858</v>
      </c>
      <c r="I19" s="27">
        <f t="shared" si="4"/>
        <v>-22.174022118621039</v>
      </c>
      <c r="J19" s="28">
        <f t="shared" si="1"/>
        <v>2.6001245667175059</v>
      </c>
      <c r="K19" s="27">
        <f t="shared" si="2"/>
        <v>1.6292668878908223</v>
      </c>
      <c r="L19" s="18"/>
    </row>
    <row r="20" spans="1:12">
      <c r="A20" s="16"/>
      <c r="B20" s="11" t="s">
        <v>27</v>
      </c>
      <c r="C20" s="25">
        <v>66.383333333333326</v>
      </c>
      <c r="D20" s="25">
        <v>95.86099999999999</v>
      </c>
      <c r="E20" s="25">
        <v>43.127000000000002</v>
      </c>
      <c r="F20" s="25">
        <v>69.898333333333341</v>
      </c>
      <c r="G20" s="26">
        <v>67.386333333333326</v>
      </c>
      <c r="H20" s="28">
        <f t="shared" si="0"/>
        <v>-3.5937909821407543</v>
      </c>
      <c r="I20" s="27">
        <f t="shared" si="4"/>
        <v>62.07557523902274</v>
      </c>
      <c r="J20" s="28">
        <f t="shared" si="1"/>
        <v>1.8478340948282874</v>
      </c>
      <c r="K20" s="27">
        <f t="shared" si="2"/>
        <v>2.2943945848808376</v>
      </c>
      <c r="L20" s="18"/>
    </row>
    <row r="21" spans="1:12">
      <c r="A21" s="16"/>
      <c r="B21" s="11" t="s">
        <v>19</v>
      </c>
      <c r="C21" s="25"/>
      <c r="D21" s="25">
        <v>40.818666666666672</v>
      </c>
      <c r="E21" s="25">
        <v>29.62233333333333</v>
      </c>
      <c r="F21" s="25">
        <v>28.651666666666667</v>
      </c>
      <c r="G21" s="26">
        <v>45.092666666666666</v>
      </c>
      <c r="H21" s="28">
        <f t="shared" si="0"/>
        <v>57.382351230294915</v>
      </c>
      <c r="I21" s="27">
        <f t="shared" si="4"/>
        <v>-3.2768069137024902</v>
      </c>
      <c r="J21" s="28">
        <f t="shared" si="1"/>
        <v>1.2365083952739233</v>
      </c>
      <c r="K21" s="27">
        <f t="shared" si="2"/>
        <v>0.94048349528330377</v>
      </c>
      <c r="L21" s="18"/>
    </row>
    <row r="22" spans="1:12">
      <c r="A22" s="16"/>
      <c r="B22" s="11" t="s">
        <v>10</v>
      </c>
      <c r="C22" s="25"/>
      <c r="D22" s="25">
        <v>45.096333333333327</v>
      </c>
      <c r="E22" s="25">
        <v>42.204999999999998</v>
      </c>
      <c r="F22" s="25">
        <v>35.031999999999996</v>
      </c>
      <c r="G22" s="26">
        <v>43.057333333333332</v>
      </c>
      <c r="H22" s="28">
        <f t="shared" si="0"/>
        <v>22.908578823171212</v>
      </c>
      <c r="I22" s="27">
        <f t="shared" si="4"/>
        <v>-16.995616633100351</v>
      </c>
      <c r="J22" s="28">
        <f t="shared" si="1"/>
        <v>1.180696509663975</v>
      </c>
      <c r="K22" s="27">
        <f t="shared" si="2"/>
        <v>1.1499162750310521</v>
      </c>
      <c r="L22" s="18"/>
    </row>
    <row r="23" spans="1:12">
      <c r="A23" s="16"/>
      <c r="B23" s="11" t="s">
        <v>8</v>
      </c>
      <c r="C23" s="25">
        <v>21.36</v>
      </c>
      <c r="D23" s="25">
        <v>65.328666666666678</v>
      </c>
      <c r="E23" s="25">
        <v>48.483333333333327</v>
      </c>
      <c r="F23" s="25">
        <v>47.860666666666667</v>
      </c>
      <c r="G23" s="26">
        <v>42.49666666666667</v>
      </c>
      <c r="H23" s="28">
        <f t="shared" si="0"/>
        <v>-11.207532977671287</v>
      </c>
      <c r="I23" s="27">
        <f t="shared" si="4"/>
        <v>-1.284290134066679</v>
      </c>
      <c r="J23" s="28">
        <f t="shared" si="1"/>
        <v>1.1653221906996889</v>
      </c>
      <c r="K23" s="27">
        <f t="shared" si="2"/>
        <v>1.5710139168142321</v>
      </c>
      <c r="L23" s="18"/>
    </row>
    <row r="24" spans="1:12">
      <c r="A24" s="16"/>
      <c r="B24" s="11" t="s">
        <v>6</v>
      </c>
      <c r="C24" s="25">
        <v>45.540333333333329</v>
      </c>
      <c r="D24" s="25">
        <v>64.683666666666667</v>
      </c>
      <c r="E24" s="25">
        <v>22.186333333333334</v>
      </c>
      <c r="F24" s="25">
        <v>20.692333333333334</v>
      </c>
      <c r="G24" s="26">
        <v>34.533333333333331</v>
      </c>
      <c r="H24" s="28">
        <f t="shared" si="0"/>
        <v>66.889508191439646</v>
      </c>
      <c r="I24" s="27">
        <f t="shared" si="4"/>
        <v>-6.7338752084616598</v>
      </c>
      <c r="J24" s="28">
        <f t="shared" si="1"/>
        <v>0.94695567461359897</v>
      </c>
      <c r="K24" s="27">
        <f t="shared" si="2"/>
        <v>0.67922045182597468</v>
      </c>
      <c r="L24" s="18"/>
    </row>
    <row r="25" spans="1:12">
      <c r="A25" s="16"/>
      <c r="B25" s="11" t="s">
        <v>23</v>
      </c>
      <c r="C25" s="25">
        <v>16.514333333333333</v>
      </c>
      <c r="D25" s="25">
        <v>37.966666666666669</v>
      </c>
      <c r="E25" s="25">
        <v>33.298000000000002</v>
      </c>
      <c r="F25" s="25">
        <v>33.82833333333334</v>
      </c>
      <c r="G25" s="26">
        <v>33.802999999999997</v>
      </c>
      <c r="H25" s="28">
        <f t="shared" si="0"/>
        <v>-7.4887914470145311E-2</v>
      </c>
      <c r="I25" s="27">
        <f t="shared" si="4"/>
        <v>1.5926882495445271</v>
      </c>
      <c r="J25" s="28">
        <f t="shared" si="1"/>
        <v>0.92692884176535195</v>
      </c>
      <c r="K25" s="27">
        <f t="shared" si="2"/>
        <v>1.1104062302230946</v>
      </c>
      <c r="L25" s="18"/>
    </row>
    <row r="26" spans="1:12">
      <c r="A26" s="16"/>
      <c r="B26" s="11" t="s">
        <v>20</v>
      </c>
      <c r="C26" s="25">
        <v>22.891333333333336</v>
      </c>
      <c r="D26" s="25">
        <v>35.808666666666667</v>
      </c>
      <c r="E26" s="25">
        <v>35.440666666666665</v>
      </c>
      <c r="F26" s="25">
        <v>45.429333333333339</v>
      </c>
      <c r="G26" s="26">
        <v>30.433333333333334</v>
      </c>
      <c r="H26" s="28">
        <f t="shared" si="0"/>
        <v>-33.009509274477587</v>
      </c>
      <c r="I26" s="27">
        <f t="shared" si="4"/>
        <v>28.184195180677584</v>
      </c>
      <c r="J26" s="28">
        <f t="shared" si="1"/>
        <v>0.83452753950020853</v>
      </c>
      <c r="K26" s="27">
        <f t="shared" si="2"/>
        <v>1.4912060334497226</v>
      </c>
      <c r="L26" s="18"/>
    </row>
    <row r="27" spans="1:12">
      <c r="A27" s="16"/>
      <c r="B27" s="11" t="s">
        <v>16</v>
      </c>
      <c r="C27" s="25"/>
      <c r="D27" s="25">
        <v>32.381</v>
      </c>
      <c r="E27" s="25">
        <v>16.549000000000003</v>
      </c>
      <c r="F27" s="25">
        <v>13.95</v>
      </c>
      <c r="G27" s="26">
        <v>26.77633333333333</v>
      </c>
      <c r="H27" s="28">
        <f t="shared" si="0"/>
        <v>91.94504181600955</v>
      </c>
      <c r="I27" s="27">
        <f t="shared" si="4"/>
        <v>-15.704876427578728</v>
      </c>
      <c r="J27" s="28">
        <f t="shared" si="1"/>
        <v>0.73424712727833785</v>
      </c>
      <c r="K27" s="27">
        <f t="shared" si="2"/>
        <v>0.45790511637026649</v>
      </c>
      <c r="L27" s="18"/>
    </row>
    <row r="28" spans="1:12">
      <c r="A28" s="16"/>
      <c r="B28" s="11" t="s">
        <v>11</v>
      </c>
      <c r="C28" s="25">
        <v>33.106999999999999</v>
      </c>
      <c r="D28" s="25">
        <v>27.891666666666666</v>
      </c>
      <c r="E28" s="25">
        <v>24.967666666666663</v>
      </c>
      <c r="F28" s="25">
        <v>20.934999999999999</v>
      </c>
      <c r="G28" s="26">
        <v>26.272000000000002</v>
      </c>
      <c r="H28" s="28">
        <f t="shared" si="0"/>
        <v>25.493193217100576</v>
      </c>
      <c r="I28" s="27">
        <f t="shared" si="4"/>
        <v>-16.151556012442747</v>
      </c>
      <c r="J28" s="28">
        <f t="shared" si="1"/>
        <v>0.7204175526095119</v>
      </c>
      <c r="K28" s="27">
        <f t="shared" si="2"/>
        <v>0.68718592195064732</v>
      </c>
      <c r="L28" s="18"/>
    </row>
    <row r="29" spans="1:12">
      <c r="A29" s="16"/>
      <c r="B29" s="11" t="s">
        <v>24</v>
      </c>
      <c r="C29" s="25">
        <v>13.228999999999999</v>
      </c>
      <c r="D29" s="25">
        <v>31.653000000000002</v>
      </c>
      <c r="E29" s="25">
        <v>26.087333333333333</v>
      </c>
      <c r="F29" s="25">
        <v>15.607999999999999</v>
      </c>
      <c r="G29" s="26">
        <v>25.858000000000001</v>
      </c>
      <c r="H29" s="28">
        <f t="shared" si="0"/>
        <v>65.671450538185567</v>
      </c>
      <c r="I29" s="27">
        <f t="shared" si="4"/>
        <v>-40.170197541591065</v>
      </c>
      <c r="J29" s="28">
        <f t="shared" si="1"/>
        <v>0.7090650531126963</v>
      </c>
      <c r="K29" s="27">
        <f t="shared" si="2"/>
        <v>0.51232853450230254</v>
      </c>
      <c r="L29" s="18"/>
    </row>
    <row r="30" spans="1:12">
      <c r="A30" s="16"/>
      <c r="B30" s="11" t="s">
        <v>12</v>
      </c>
      <c r="C30" s="25"/>
      <c r="D30" s="25">
        <v>26.772333333333332</v>
      </c>
      <c r="E30" s="25">
        <v>15.039333333333333</v>
      </c>
      <c r="F30" s="25">
        <v>20.780333333333335</v>
      </c>
      <c r="G30" s="26">
        <v>25.769000000000002</v>
      </c>
      <c r="H30" s="28">
        <f t="shared" si="0"/>
        <v>24.006672976051078</v>
      </c>
      <c r="I30" s="27">
        <f t="shared" si="4"/>
        <v>38.173234629194575</v>
      </c>
      <c r="J30" s="28">
        <f t="shared" si="1"/>
        <v>0.70662453993584473</v>
      </c>
      <c r="K30" s="27">
        <f t="shared" si="2"/>
        <v>0.6821090289041527</v>
      </c>
      <c r="L30" s="18"/>
    </row>
    <row r="31" spans="1:12">
      <c r="A31" s="16"/>
      <c r="B31" s="11" t="s">
        <v>4</v>
      </c>
      <c r="C31" s="25"/>
      <c r="D31" s="25">
        <v>24.629666666666665</v>
      </c>
      <c r="E31" s="25">
        <v>23.164333333333332</v>
      </c>
      <c r="F31" s="25">
        <v>20.377666666666666</v>
      </c>
      <c r="G31" s="26">
        <v>23.792000000000002</v>
      </c>
      <c r="H31" s="28">
        <f t="shared" si="0"/>
        <v>16.755271293736619</v>
      </c>
      <c r="I31" s="27">
        <f t="shared" si="4"/>
        <v>-12.029988631948541</v>
      </c>
      <c r="J31" s="28">
        <f t="shared" si="1"/>
        <v>0.65241224161409517</v>
      </c>
      <c r="K31" s="27">
        <f t="shared" si="2"/>
        <v>0.66889160045551976</v>
      </c>
      <c r="L31" s="18"/>
    </row>
    <row r="32" spans="1:12">
      <c r="A32" s="16"/>
      <c r="B32" s="11" t="s">
        <v>18</v>
      </c>
      <c r="C32" s="25"/>
      <c r="D32" s="25">
        <v>14.271000000000001</v>
      </c>
      <c r="E32" s="25">
        <v>11.573666666666668</v>
      </c>
      <c r="F32" s="25">
        <v>6.0106666666666682</v>
      </c>
      <c r="G32" s="26">
        <v>17.202999999999999</v>
      </c>
      <c r="H32" s="28">
        <f t="shared" si="0"/>
        <v>186.20785270629986</v>
      </c>
      <c r="I32" s="27">
        <f t="shared" si="4"/>
        <v>-48.066011923619698</v>
      </c>
      <c r="J32" s="28">
        <f t="shared" si="1"/>
        <v>0.47173200203796561</v>
      </c>
      <c r="K32" s="27">
        <f t="shared" si="2"/>
        <v>0.19729856770343246</v>
      </c>
      <c r="L32" s="18"/>
    </row>
    <row r="33" spans="1:14">
      <c r="A33" s="16"/>
      <c r="B33" s="11" t="s">
        <v>14</v>
      </c>
      <c r="C33" s="25"/>
      <c r="D33" s="25">
        <v>21.853999999999999</v>
      </c>
      <c r="E33" s="25">
        <v>18.207333333333334</v>
      </c>
      <c r="F33" s="25">
        <v>17.918000000000003</v>
      </c>
      <c r="G33" s="26">
        <v>16.826333333333334</v>
      </c>
      <c r="H33" s="28">
        <f t="shared" si="0"/>
        <v>-6.0925698552665946</v>
      </c>
      <c r="I33" s="27">
        <f t="shared" si="4"/>
        <v>-1.5891032917139558</v>
      </c>
      <c r="J33" s="28">
        <f t="shared" si="1"/>
        <v>0.46140323840559727</v>
      </c>
      <c r="K33" s="27">
        <f t="shared" si="2"/>
        <v>0.58815368280447589</v>
      </c>
      <c r="L33" s="18"/>
    </row>
    <row r="34" spans="1:14">
      <c r="A34" s="16"/>
      <c r="B34" s="11" t="s">
        <v>9</v>
      </c>
      <c r="C34" s="25">
        <v>15.657000000000002</v>
      </c>
      <c r="D34" s="25">
        <v>17.248666666666665</v>
      </c>
      <c r="E34" s="25">
        <v>25.845666666666663</v>
      </c>
      <c r="F34" s="25">
        <v>8.0923333333333343</v>
      </c>
      <c r="G34" s="26">
        <v>14.397333333333334</v>
      </c>
      <c r="H34" s="28">
        <f t="shared" si="0"/>
        <v>77.913251225439708</v>
      </c>
      <c r="I34" s="27">
        <f t="shared" si="4"/>
        <v>-68.689786811457736</v>
      </c>
      <c r="J34" s="28">
        <f t="shared" si="1"/>
        <v>0.39479642372500556</v>
      </c>
      <c r="K34" s="27">
        <f t="shared" si="2"/>
        <v>0.265628733814121</v>
      </c>
      <c r="L34" s="18"/>
    </row>
    <row r="35" spans="1:14">
      <c r="A35" s="16"/>
      <c r="B35" s="11" t="s">
        <v>17</v>
      </c>
      <c r="C35" s="25"/>
      <c r="D35" s="25">
        <v>37.45366666666667</v>
      </c>
      <c r="E35" s="25">
        <v>22.466333333333335</v>
      </c>
      <c r="F35" s="25">
        <v>28.367333333333335</v>
      </c>
      <c r="G35" s="26">
        <v>11.359333333333334</v>
      </c>
      <c r="H35" s="28">
        <f t="shared" si="0"/>
        <v>-59.956287748819072</v>
      </c>
      <c r="I35" s="27">
        <f t="shared" si="4"/>
        <v>26.265968337809163</v>
      </c>
      <c r="J35" s="28">
        <f t="shared" si="1"/>
        <v>0.31148991775562002</v>
      </c>
      <c r="K35" s="27">
        <f t="shared" si="2"/>
        <v>0.93115032767843298</v>
      </c>
      <c r="L35" s="18"/>
    </row>
    <row r="36" spans="1:14">
      <c r="A36" s="16"/>
      <c r="B36" s="11" t="s">
        <v>13</v>
      </c>
      <c r="C36" s="25"/>
      <c r="D36" s="25">
        <v>6.9123333333333337</v>
      </c>
      <c r="E36" s="25">
        <v>5.7023333333333328</v>
      </c>
      <c r="F36" s="25">
        <v>7.0806666666666667</v>
      </c>
      <c r="G36" s="26">
        <v>6.2346666666666666</v>
      </c>
      <c r="H36" s="28">
        <f t="shared" si="0"/>
        <v>-11.94802749270314</v>
      </c>
      <c r="I36" s="27">
        <f t="shared" si="4"/>
        <v>24.171391827906707</v>
      </c>
      <c r="J36" s="28">
        <f t="shared" si="1"/>
        <v>0.17096388936267143</v>
      </c>
      <c r="K36" s="27">
        <f t="shared" si="2"/>
        <v>0.2324210389949152</v>
      </c>
      <c r="L36" s="18"/>
    </row>
    <row r="37" spans="1:14">
      <c r="A37" s="16"/>
      <c r="B37" s="11" t="s">
        <v>7</v>
      </c>
      <c r="C37" s="25"/>
      <c r="D37" s="25">
        <v>11.543999999999999</v>
      </c>
      <c r="E37" s="25">
        <v>6.0426666666666664</v>
      </c>
      <c r="F37" s="25">
        <v>4.306</v>
      </c>
      <c r="G37" s="26">
        <v>2.7170000000000001</v>
      </c>
      <c r="H37" s="28">
        <f t="shared" si="0"/>
        <v>-36.901997213190896</v>
      </c>
      <c r="I37" s="27">
        <f t="shared" si="4"/>
        <v>-28.740070609002643</v>
      </c>
      <c r="J37" s="28">
        <f t="shared" si="1"/>
        <v>7.4504205634898138E-2</v>
      </c>
      <c r="K37" s="27">
        <f t="shared" si="2"/>
        <v>0.14134332839357475</v>
      </c>
      <c r="L37" s="18"/>
    </row>
    <row r="38" spans="1:14">
      <c r="A38" s="16"/>
      <c r="B38" s="11" t="s">
        <v>15</v>
      </c>
      <c r="C38" s="25"/>
      <c r="D38" s="25">
        <v>2.1509999999999998</v>
      </c>
      <c r="E38" s="25">
        <v>1.2003333333333333</v>
      </c>
      <c r="F38" s="25">
        <v>1.429</v>
      </c>
      <c r="G38" s="26">
        <v>0.77700000000000002</v>
      </c>
      <c r="H38" s="28">
        <f t="shared" si="0"/>
        <v>-45.626312106368097</v>
      </c>
      <c r="I38" s="27">
        <f t="shared" si="4"/>
        <v>19.050263815606794</v>
      </c>
      <c r="J38" s="28">
        <f t="shared" si="1"/>
        <v>2.1306502678805982E-2</v>
      </c>
      <c r="K38" s="27">
        <f t="shared" si="2"/>
        <v>4.6906552780868166E-2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104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5942.7390000000005</v>
      </c>
      <c r="D13" s="26">
        <v>6122.266333333333</v>
      </c>
      <c r="E13" s="26">
        <v>4990.5063333333337</v>
      </c>
      <c r="F13" s="26">
        <v>5409.3580000000002</v>
      </c>
      <c r="G13" s="26">
        <v>6311.5966666666673</v>
      </c>
      <c r="H13" s="28">
        <f t="shared" ref="H13:H39" si="0">IF(OR(OR(G13=0,F13=0),G13=""),"",(G13/F13-1)*100)</f>
        <v>16.67921898803273</v>
      </c>
      <c r="I13" s="27">
        <f>IF(OR(OR(G13=0,F13=0),F13=""),"",(F13/E13-1)*100)</f>
        <v>8.3929693439924069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32</v>
      </c>
      <c r="C14" s="25">
        <f>C13-SUM(C15:C39)</f>
        <v>3416.170333333333</v>
      </c>
      <c r="D14" s="25">
        <f t="shared" ref="D14:G14" si="3">D13-SUM(D15:D39)</f>
        <v>3029.628666666666</v>
      </c>
      <c r="E14" s="25">
        <f t="shared" si="3"/>
        <v>2292.099333333334</v>
      </c>
      <c r="F14" s="25">
        <f t="shared" si="3"/>
        <v>2736.6986666666671</v>
      </c>
      <c r="G14" s="26">
        <f t="shared" si="3"/>
        <v>3105.815000000001</v>
      </c>
      <c r="H14" s="28">
        <f t="shared" si="0"/>
        <v>13.487649839904448</v>
      </c>
      <c r="I14" s="27">
        <f>IF(OR(OR(G14=0,F14=0),F14=""),"",(F14/E14-1)*100)</f>
        <v>19.397036021417314</v>
      </c>
      <c r="J14" s="28">
        <f t="shared" si="1"/>
        <v>49.20807149168278</v>
      </c>
      <c r="K14" s="27">
        <f t="shared" si="2"/>
        <v>50.591930995631408</v>
      </c>
      <c r="L14" s="18"/>
    </row>
    <row r="15" spans="1:15">
      <c r="A15" s="16"/>
      <c r="B15" s="12" t="s">
        <v>5</v>
      </c>
      <c r="C15" s="29">
        <v>923.44100000000014</v>
      </c>
      <c r="D15" s="29">
        <v>997.39366666666672</v>
      </c>
      <c r="E15" s="29">
        <v>937.72699999999998</v>
      </c>
      <c r="F15" s="29">
        <v>780.7886666666667</v>
      </c>
      <c r="G15" s="109">
        <v>1102.0083333333332</v>
      </c>
      <c r="H15" s="50">
        <f t="shared" si="0"/>
        <v>41.140411020310211</v>
      </c>
      <c r="I15" s="36">
        <f t="shared" ref="I15:I39" si="4">IF(OR(OR(G15=0,F15=0),F15=""),"",(F15/E15-1)*100)</f>
        <v>-16.736036536575494</v>
      </c>
      <c r="J15" s="50">
        <f t="shared" si="1"/>
        <v>17.460056330173185</v>
      </c>
      <c r="K15" s="36">
        <f t="shared" si="2"/>
        <v>14.434035733384013</v>
      </c>
      <c r="L15" s="18"/>
      <c r="N15" s="23" t="s">
        <v>5</v>
      </c>
      <c r="O15" s="34">
        <f>J15</f>
        <v>17.460056330173185</v>
      </c>
    </row>
    <row r="16" spans="1:15">
      <c r="A16" s="16"/>
      <c r="B16" s="11" t="s">
        <v>25</v>
      </c>
      <c r="C16" s="55">
        <v>346.096</v>
      </c>
      <c r="D16" s="55">
        <v>393.53533333333331</v>
      </c>
      <c r="E16" s="55">
        <v>380.74599999999992</v>
      </c>
      <c r="F16" s="55">
        <v>399.30233333333331</v>
      </c>
      <c r="G16" s="56">
        <v>448.64033333333333</v>
      </c>
      <c r="H16" s="28">
        <f t="shared" si="0"/>
        <v>12.356051012307301</v>
      </c>
      <c r="I16" s="27">
        <f t="shared" si="4"/>
        <v>4.8736778149562676</v>
      </c>
      <c r="J16" s="28">
        <f t="shared" si="1"/>
        <v>7.1081907958841892</v>
      </c>
      <c r="K16" s="27">
        <f t="shared" si="2"/>
        <v>7.3816954495031259</v>
      </c>
      <c r="L16" s="18"/>
      <c r="N16" s="23" t="s">
        <v>41</v>
      </c>
      <c r="O16" s="34">
        <f>100-O15</f>
        <v>82.539943669826812</v>
      </c>
    </row>
    <row r="17" spans="1:12">
      <c r="A17" s="16"/>
      <c r="B17" s="11" t="s">
        <v>26</v>
      </c>
      <c r="C17" s="25">
        <v>360.50333333333333</v>
      </c>
      <c r="D17" s="25">
        <v>402.45733333333328</v>
      </c>
      <c r="E17" s="25">
        <v>343.20533333333333</v>
      </c>
      <c r="F17" s="25">
        <v>403.01833333333326</v>
      </c>
      <c r="G17" s="26">
        <v>393.67266666666666</v>
      </c>
      <c r="H17" s="28">
        <f t="shared" si="0"/>
        <v>-2.3189184941958652</v>
      </c>
      <c r="I17" s="27">
        <f t="shared" si="4"/>
        <v>17.427759475377201</v>
      </c>
      <c r="J17" s="28">
        <f t="shared" si="1"/>
        <v>6.237291250655538</v>
      </c>
      <c r="K17" s="27">
        <f t="shared" si="2"/>
        <v>7.4503912170969873</v>
      </c>
      <c r="L17" s="18"/>
    </row>
    <row r="18" spans="1:12">
      <c r="A18" s="16"/>
      <c r="B18" s="11" t="s">
        <v>21</v>
      </c>
      <c r="C18" s="25">
        <v>118.75866666666667</v>
      </c>
      <c r="D18" s="25">
        <v>115.49266666666666</v>
      </c>
      <c r="E18" s="25">
        <v>149.03700000000001</v>
      </c>
      <c r="F18" s="25">
        <v>172.471</v>
      </c>
      <c r="G18" s="26">
        <v>203.76566666666668</v>
      </c>
      <c r="H18" s="28">
        <f t="shared" si="0"/>
        <v>18.144886193427688</v>
      </c>
      <c r="I18" s="27">
        <f t="shared" si="4"/>
        <v>15.723612257358898</v>
      </c>
      <c r="J18" s="28">
        <f t="shared" si="1"/>
        <v>3.228432953309754</v>
      </c>
      <c r="K18" s="27">
        <f t="shared" si="2"/>
        <v>3.1883820593867145</v>
      </c>
      <c r="L18" s="18"/>
    </row>
    <row r="19" spans="1:12">
      <c r="A19" s="16"/>
      <c r="B19" s="11" t="s">
        <v>27</v>
      </c>
      <c r="C19" s="25">
        <v>209.93</v>
      </c>
      <c r="D19" s="25">
        <v>179.369</v>
      </c>
      <c r="E19" s="25">
        <v>77.873000000000005</v>
      </c>
      <c r="F19" s="25">
        <v>117.36866666666667</v>
      </c>
      <c r="G19" s="26">
        <v>121.14866666666666</v>
      </c>
      <c r="H19" s="28">
        <f t="shared" si="0"/>
        <v>3.2206210629753373</v>
      </c>
      <c r="I19" s="27">
        <f t="shared" si="4"/>
        <v>50.718049473715745</v>
      </c>
      <c r="J19" s="28">
        <f t="shared" si="1"/>
        <v>1.9194614780517765</v>
      </c>
      <c r="K19" s="27">
        <f t="shared" si="2"/>
        <v>2.1697337589168009</v>
      </c>
      <c r="L19" s="18"/>
    </row>
    <row r="20" spans="1:12">
      <c r="A20" s="16"/>
      <c r="B20" s="11" t="s">
        <v>22</v>
      </c>
      <c r="C20" s="25">
        <v>120.81400000000001</v>
      </c>
      <c r="D20" s="25">
        <v>143.38400000000001</v>
      </c>
      <c r="E20" s="25">
        <v>104.76133333333333</v>
      </c>
      <c r="F20" s="25">
        <v>92.475666666666655</v>
      </c>
      <c r="G20" s="26">
        <v>117.173</v>
      </c>
      <c r="H20" s="28">
        <f t="shared" si="0"/>
        <v>26.706845404376665</v>
      </c>
      <c r="I20" s="27">
        <f t="shared" si="4"/>
        <v>-11.727291239770398</v>
      </c>
      <c r="J20" s="28">
        <f t="shared" si="1"/>
        <v>1.8564716059697519</v>
      </c>
      <c r="K20" s="27">
        <f t="shared" si="2"/>
        <v>1.7095497592628672</v>
      </c>
      <c r="L20" s="18"/>
    </row>
    <row r="21" spans="1:12">
      <c r="A21" s="16"/>
      <c r="B21" s="11" t="s">
        <v>6</v>
      </c>
      <c r="C21" s="25">
        <v>110.54933333333334</v>
      </c>
      <c r="D21" s="25">
        <v>106.39299999999999</v>
      </c>
      <c r="E21" s="25">
        <v>59.56733333333333</v>
      </c>
      <c r="F21" s="25">
        <v>97.87733333333334</v>
      </c>
      <c r="G21" s="26">
        <v>108.85766666666666</v>
      </c>
      <c r="H21" s="28">
        <f t="shared" si="0"/>
        <v>11.218463927637302</v>
      </c>
      <c r="I21" s="27">
        <f t="shared" si="4"/>
        <v>64.313773768620393</v>
      </c>
      <c r="J21" s="28">
        <f t="shared" si="1"/>
        <v>1.7247246998778436</v>
      </c>
      <c r="K21" s="27">
        <f t="shared" si="2"/>
        <v>1.8094075735666477</v>
      </c>
      <c r="L21" s="18"/>
    </row>
    <row r="22" spans="1:12">
      <c r="A22" s="16"/>
      <c r="B22" s="11" t="s">
        <v>24</v>
      </c>
      <c r="C22" s="25">
        <v>59.147666666666673</v>
      </c>
      <c r="D22" s="25">
        <v>69.259</v>
      </c>
      <c r="E22" s="25">
        <v>65.025000000000006</v>
      </c>
      <c r="F22" s="25">
        <v>65.75033333333333</v>
      </c>
      <c r="G22" s="26">
        <v>84.364000000000004</v>
      </c>
      <c r="H22" s="28">
        <f t="shared" si="0"/>
        <v>28.30961566734771</v>
      </c>
      <c r="I22" s="27">
        <f t="shared" si="4"/>
        <v>1.1154684095860512</v>
      </c>
      <c r="J22" s="28">
        <f t="shared" si="1"/>
        <v>1.3366506837414094</v>
      </c>
      <c r="K22" s="27">
        <f t="shared" si="2"/>
        <v>1.2154923621866649</v>
      </c>
      <c r="L22" s="18"/>
    </row>
    <row r="23" spans="1:12">
      <c r="A23" s="16"/>
      <c r="B23" s="11" t="s">
        <v>8</v>
      </c>
      <c r="C23" s="25">
        <v>84.605999999999995</v>
      </c>
      <c r="D23" s="25">
        <v>93.283333333333346</v>
      </c>
      <c r="E23" s="25">
        <v>77.790333333333322</v>
      </c>
      <c r="F23" s="25">
        <v>64.742999999999995</v>
      </c>
      <c r="G23" s="26">
        <v>77.894666666666652</v>
      </c>
      <c r="H23" s="28">
        <f t="shared" si="0"/>
        <v>20.313650381765846</v>
      </c>
      <c r="I23" s="27">
        <f t="shared" si="4"/>
        <v>-16.772435306871881</v>
      </c>
      <c r="J23" s="28">
        <f t="shared" si="1"/>
        <v>1.2341515274264987</v>
      </c>
      <c r="K23" s="27">
        <f t="shared" si="2"/>
        <v>1.1968703125213749</v>
      </c>
      <c r="L23" s="18"/>
    </row>
    <row r="24" spans="1:12">
      <c r="A24" s="16"/>
      <c r="B24" s="11" t="s">
        <v>11</v>
      </c>
      <c r="C24" s="25">
        <v>51.249666666666663</v>
      </c>
      <c r="D24" s="25">
        <v>57.30766666666667</v>
      </c>
      <c r="E24" s="25">
        <v>51.465000000000003</v>
      </c>
      <c r="F24" s="25">
        <v>50.289333333333332</v>
      </c>
      <c r="G24" s="26">
        <v>58.93033333333333</v>
      </c>
      <c r="H24" s="28">
        <f t="shared" si="0"/>
        <v>17.182570193811799</v>
      </c>
      <c r="I24" s="27">
        <f t="shared" si="4"/>
        <v>-2.2844004015674213</v>
      </c>
      <c r="J24" s="28">
        <f t="shared" si="1"/>
        <v>0.93368344724182295</v>
      </c>
      <c r="K24" s="27">
        <f t="shared" si="2"/>
        <v>0.92967286197980104</v>
      </c>
      <c r="L24" s="18"/>
    </row>
    <row r="25" spans="1:12">
      <c r="A25" s="16"/>
      <c r="B25" s="11" t="s">
        <v>9</v>
      </c>
      <c r="C25" s="25">
        <v>51.82</v>
      </c>
      <c r="D25" s="25">
        <v>54.494666666666667</v>
      </c>
      <c r="E25" s="25">
        <v>51.965000000000003</v>
      </c>
      <c r="F25" s="25">
        <v>45.482000000000006</v>
      </c>
      <c r="G25" s="26">
        <v>57.967333333333329</v>
      </c>
      <c r="H25" s="28">
        <f t="shared" si="0"/>
        <v>27.451152837019755</v>
      </c>
      <c r="I25" s="27">
        <f t="shared" si="4"/>
        <v>-12.475704801308563</v>
      </c>
      <c r="J25" s="28">
        <f t="shared" si="1"/>
        <v>0.91842581829531755</v>
      </c>
      <c r="K25" s="27">
        <f t="shared" si="2"/>
        <v>0.84080218022175646</v>
      </c>
      <c r="L25" s="18"/>
    </row>
    <row r="26" spans="1:12">
      <c r="A26" s="16"/>
      <c r="B26" s="11" t="s">
        <v>17</v>
      </c>
      <c r="C26" s="25"/>
      <c r="D26" s="25">
        <v>56.913333333333334</v>
      </c>
      <c r="E26" s="25">
        <v>53.832999999999998</v>
      </c>
      <c r="F26" s="25">
        <v>56.581999999999994</v>
      </c>
      <c r="G26" s="26">
        <v>55.408333333333331</v>
      </c>
      <c r="H26" s="28">
        <f t="shared" si="0"/>
        <v>-2.0742756824903008</v>
      </c>
      <c r="I26" s="27">
        <f t="shared" si="4"/>
        <v>5.1065331673880276</v>
      </c>
      <c r="J26" s="28">
        <f t="shared" si="1"/>
        <v>0.87788140243435486</v>
      </c>
      <c r="K26" s="27">
        <f t="shared" si="2"/>
        <v>1.046002131861119</v>
      </c>
      <c r="L26" s="18"/>
    </row>
    <row r="27" spans="1:12">
      <c r="A27" s="16"/>
      <c r="B27" s="11" t="s">
        <v>10</v>
      </c>
      <c r="C27" s="25"/>
      <c r="D27" s="25">
        <v>58.989666666666665</v>
      </c>
      <c r="E27" s="25">
        <v>50.305</v>
      </c>
      <c r="F27" s="25">
        <v>43.934333333333335</v>
      </c>
      <c r="G27" s="26">
        <v>51.108333333333327</v>
      </c>
      <c r="H27" s="28">
        <f t="shared" si="0"/>
        <v>16.32891512332797</v>
      </c>
      <c r="I27" s="27">
        <f t="shared" si="4"/>
        <v>-12.664082430507239</v>
      </c>
      <c r="J27" s="28">
        <f t="shared" si="1"/>
        <v>0.80975284119866109</v>
      </c>
      <c r="K27" s="27">
        <f t="shared" si="2"/>
        <v>0.81219126804573361</v>
      </c>
      <c r="L27" s="18"/>
    </row>
    <row r="28" spans="1:12">
      <c r="A28" s="16"/>
      <c r="B28" s="11" t="s">
        <v>20</v>
      </c>
      <c r="C28" s="25">
        <v>47.802</v>
      </c>
      <c r="D28" s="25">
        <v>55.69466666666667</v>
      </c>
      <c r="E28" s="25">
        <v>56.772999999999996</v>
      </c>
      <c r="F28" s="25">
        <v>54.349333333333334</v>
      </c>
      <c r="G28" s="26">
        <v>47.43966666666666</v>
      </c>
      <c r="H28" s="28">
        <f t="shared" si="0"/>
        <v>-12.713434080761509</v>
      </c>
      <c r="I28" s="27">
        <f t="shared" si="4"/>
        <v>-4.2690480803668329</v>
      </c>
      <c r="J28" s="28">
        <f t="shared" si="1"/>
        <v>0.75162703151183596</v>
      </c>
      <c r="K28" s="27">
        <f t="shared" si="2"/>
        <v>1.0047279794262707</v>
      </c>
      <c r="L28" s="18"/>
    </row>
    <row r="29" spans="1:12">
      <c r="A29" s="16"/>
      <c r="B29" s="11" t="s">
        <v>19</v>
      </c>
      <c r="C29" s="25"/>
      <c r="D29" s="25">
        <v>52.399666666666661</v>
      </c>
      <c r="E29" s="25">
        <v>36.460999999999999</v>
      </c>
      <c r="F29" s="25">
        <v>34.029666666666664</v>
      </c>
      <c r="G29" s="26">
        <v>46.793666666666667</v>
      </c>
      <c r="H29" s="28">
        <f t="shared" si="0"/>
        <v>37.508448510613299</v>
      </c>
      <c r="I29" s="27">
        <f t="shared" si="4"/>
        <v>-6.6683122605889489</v>
      </c>
      <c r="J29" s="28">
        <f t="shared" si="1"/>
        <v>0.74139190347503181</v>
      </c>
      <c r="K29" s="27">
        <f t="shared" si="2"/>
        <v>0.62908882471203909</v>
      </c>
      <c r="L29" s="18"/>
    </row>
    <row r="30" spans="1:12">
      <c r="A30" s="16"/>
      <c r="B30" s="11" t="s">
        <v>16</v>
      </c>
      <c r="C30" s="25"/>
      <c r="D30" s="25">
        <v>40.88066666666667</v>
      </c>
      <c r="E30" s="25">
        <v>28.06</v>
      </c>
      <c r="F30" s="25">
        <v>33.771666666666668</v>
      </c>
      <c r="G30" s="26">
        <v>46.273333333333333</v>
      </c>
      <c r="H30" s="28">
        <f t="shared" si="0"/>
        <v>37.018210531510618</v>
      </c>
      <c r="I30" s="27">
        <f t="shared" si="4"/>
        <v>20.355191256830608</v>
      </c>
      <c r="J30" s="28">
        <f t="shared" si="1"/>
        <v>0.73314781943713125</v>
      </c>
      <c r="K30" s="27">
        <f t="shared" si="2"/>
        <v>0.62431931232258364</v>
      </c>
      <c r="L30" s="18"/>
    </row>
    <row r="31" spans="1:12">
      <c r="A31" s="16"/>
      <c r="B31" s="11" t="s">
        <v>23</v>
      </c>
      <c r="C31" s="25">
        <v>41.850999999999999</v>
      </c>
      <c r="D31" s="25">
        <v>52.396666666666668</v>
      </c>
      <c r="E31" s="25">
        <v>45.030666666666662</v>
      </c>
      <c r="F31" s="25">
        <v>40.753333333333337</v>
      </c>
      <c r="G31" s="26">
        <v>43.106999999999999</v>
      </c>
      <c r="H31" s="28">
        <f t="shared" si="0"/>
        <v>5.7753966955668146</v>
      </c>
      <c r="I31" s="27">
        <f t="shared" si="4"/>
        <v>-9.4987119888668268</v>
      </c>
      <c r="J31" s="28">
        <f t="shared" si="1"/>
        <v>0.6829809044621038</v>
      </c>
      <c r="K31" s="27">
        <f t="shared" si="2"/>
        <v>0.75338576839124605</v>
      </c>
      <c r="L31" s="18"/>
    </row>
    <row r="32" spans="1:12">
      <c r="A32" s="16"/>
      <c r="B32" s="11" t="s">
        <v>12</v>
      </c>
      <c r="C32" s="25"/>
      <c r="D32" s="25">
        <v>46.246999999999993</v>
      </c>
      <c r="E32" s="25">
        <v>36.574333333333328</v>
      </c>
      <c r="F32" s="25">
        <v>36.372999999999998</v>
      </c>
      <c r="G32" s="26">
        <v>36.704000000000001</v>
      </c>
      <c r="H32" s="28">
        <f t="shared" si="0"/>
        <v>0.91001567096473668</v>
      </c>
      <c r="I32" s="27">
        <f t="shared" si="4"/>
        <v>-0.55047711054199144</v>
      </c>
      <c r="J32" s="28">
        <f t="shared" si="1"/>
        <v>0.58153272362672093</v>
      </c>
      <c r="K32" s="27">
        <f t="shared" si="2"/>
        <v>0.67240881450257128</v>
      </c>
      <c r="L32" s="18"/>
    </row>
    <row r="33" spans="1:14">
      <c r="A33" s="16"/>
      <c r="B33" s="11" t="s">
        <v>14</v>
      </c>
      <c r="C33" s="25"/>
      <c r="D33" s="25">
        <v>24.525333333333332</v>
      </c>
      <c r="E33" s="25">
        <v>21.339333333333332</v>
      </c>
      <c r="F33" s="25">
        <v>28.179000000000002</v>
      </c>
      <c r="G33" s="26">
        <v>33.064666666666668</v>
      </c>
      <c r="H33" s="28">
        <f t="shared" si="0"/>
        <v>17.33797035617539</v>
      </c>
      <c r="I33" s="27">
        <f t="shared" si="4"/>
        <v>32.051922896685326</v>
      </c>
      <c r="J33" s="28">
        <f t="shared" si="1"/>
        <v>0.52387166691576725</v>
      </c>
      <c r="K33" s="27">
        <f t="shared" si="2"/>
        <v>0.52093057993203629</v>
      </c>
      <c r="L33" s="18"/>
    </row>
    <row r="34" spans="1:14">
      <c r="A34" s="16"/>
      <c r="B34" s="11" t="s">
        <v>4</v>
      </c>
      <c r="C34" s="25"/>
      <c r="D34" s="25">
        <v>36.654666666666664</v>
      </c>
      <c r="E34" s="25">
        <v>36.687000000000005</v>
      </c>
      <c r="F34" s="25">
        <v>29.329666666666668</v>
      </c>
      <c r="G34" s="26">
        <v>27.926333333333332</v>
      </c>
      <c r="H34" s="28">
        <f t="shared" si="0"/>
        <v>-4.7846889952153244</v>
      </c>
      <c r="I34" s="27">
        <f t="shared" si="4"/>
        <v>-20.054333505964884</v>
      </c>
      <c r="J34" s="28">
        <f t="shared" si="1"/>
        <v>0.44246067688102164</v>
      </c>
      <c r="K34" s="27">
        <f t="shared" si="2"/>
        <v>0.54220235870257927</v>
      </c>
      <c r="L34" s="18"/>
    </row>
    <row r="35" spans="1:14">
      <c r="A35" s="16"/>
      <c r="B35" s="11" t="s">
        <v>18</v>
      </c>
      <c r="C35" s="25"/>
      <c r="D35" s="25">
        <v>20.434000000000001</v>
      </c>
      <c r="E35" s="25">
        <v>14.79</v>
      </c>
      <c r="F35" s="25">
        <v>6.8356666666666674</v>
      </c>
      <c r="G35" s="26">
        <v>24.166</v>
      </c>
      <c r="H35" s="28">
        <f t="shared" si="0"/>
        <v>253.52806358804307</v>
      </c>
      <c r="I35" s="27">
        <f t="shared" si="4"/>
        <v>-53.781834572909617</v>
      </c>
      <c r="J35" s="28">
        <f t="shared" si="1"/>
        <v>0.38288251414459834</v>
      </c>
      <c r="K35" s="27">
        <f t="shared" si="2"/>
        <v>0.1263674296777301</v>
      </c>
      <c r="L35" s="18"/>
    </row>
    <row r="36" spans="1:14">
      <c r="A36" s="16"/>
      <c r="B36" s="11" t="s">
        <v>7</v>
      </c>
      <c r="C36" s="25"/>
      <c r="D36" s="25">
        <v>21.489333333333335</v>
      </c>
      <c r="E36" s="25">
        <v>10.057333333333334</v>
      </c>
      <c r="F36" s="25">
        <v>7.6436666666666673</v>
      </c>
      <c r="G36" s="26">
        <v>10.637666666666666</v>
      </c>
      <c r="H36" s="28">
        <f t="shared" si="0"/>
        <v>39.16968296192924</v>
      </c>
      <c r="I36" s="27">
        <f t="shared" si="4"/>
        <v>-23.99907198727297</v>
      </c>
      <c r="J36" s="28">
        <f t="shared" si="1"/>
        <v>0.16854161044299934</v>
      </c>
      <c r="K36" s="27">
        <f t="shared" si="2"/>
        <v>0.14130450723850532</v>
      </c>
      <c r="L36" s="18"/>
    </row>
    <row r="37" spans="1:14">
      <c r="A37" s="16"/>
      <c r="B37" s="11" t="s">
        <v>13</v>
      </c>
      <c r="C37" s="25"/>
      <c r="D37" s="25">
        <v>9.6510000000000016</v>
      </c>
      <c r="E37" s="25">
        <v>7.1966666666666663</v>
      </c>
      <c r="F37" s="25">
        <v>8.4363333333333337</v>
      </c>
      <c r="G37" s="26">
        <v>7.7603333333333326</v>
      </c>
      <c r="H37" s="28">
        <f t="shared" si="0"/>
        <v>-8.0129598166660205</v>
      </c>
      <c r="I37" s="27">
        <f t="shared" si="4"/>
        <v>17.22556739231127</v>
      </c>
      <c r="J37" s="28">
        <f t="shared" si="1"/>
        <v>0.12295356853706853</v>
      </c>
      <c r="K37" s="27">
        <f t="shared" si="2"/>
        <v>0.1559581254066256</v>
      </c>
      <c r="L37" s="18"/>
    </row>
    <row r="38" spans="1:14">
      <c r="A38" s="16"/>
      <c r="B38" s="11" t="s">
        <v>15</v>
      </c>
      <c r="C38" s="25"/>
      <c r="D38" s="25">
        <v>3.9919999999999995</v>
      </c>
      <c r="E38" s="25">
        <v>2.1373333333333338</v>
      </c>
      <c r="F38" s="25">
        <v>2.875</v>
      </c>
      <c r="G38" s="26">
        <v>0.96966666666666679</v>
      </c>
      <c r="H38" s="28">
        <f t="shared" si="0"/>
        <v>-66.272463768115927</v>
      </c>
      <c r="I38" s="27">
        <f t="shared" si="4"/>
        <v>34.513412351840266</v>
      </c>
      <c r="J38" s="28">
        <f t="shared" si="1"/>
        <v>1.5363254622839757E-2</v>
      </c>
      <c r="K38" s="27">
        <f t="shared" si="2"/>
        <v>5.3148636122807923E-2</v>
      </c>
      <c r="L38" s="18"/>
    </row>
    <row r="39" spans="1:14">
      <c r="A39" s="16"/>
      <c r="B39" s="11" t="s">
        <v>15</v>
      </c>
      <c r="C39" s="25"/>
      <c r="D39" s="25"/>
      <c r="E39" s="25"/>
      <c r="F39" s="25"/>
      <c r="G39" s="26"/>
      <c r="H39" s="28" t="str">
        <f t="shared" si="0"/>
        <v/>
      </c>
      <c r="I39" s="27" t="str">
        <f t="shared" si="4"/>
        <v/>
      </c>
      <c r="J39" s="28" t="str">
        <f t="shared" si="1"/>
        <v/>
      </c>
      <c r="K39" s="27" t="str">
        <f t="shared" si="2"/>
        <v/>
      </c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31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63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2353.4360000000001</v>
      </c>
      <c r="D13" s="26">
        <v>1797.4423333333332</v>
      </c>
      <c r="E13" s="26">
        <v>1835.2943333333333</v>
      </c>
      <c r="F13" s="26">
        <v>2367.88</v>
      </c>
      <c r="G13" s="26">
        <v>2794.3943333333336</v>
      </c>
      <c r="H13" s="28">
        <f t="shared" ref="H13:H38" si="0">IF(OR(OR(G13=0,F13=0),G13=""),"",(G13/F13-1)*100)</f>
        <v>18.012497818020059</v>
      </c>
      <c r="I13" s="27">
        <f>IF(OR(OR(G13=0,F13=0),F13=""),"",(F13/E13-1)*100)</f>
        <v>29.019087401602995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1264.3246666666669</v>
      </c>
      <c r="D14" s="25">
        <f>D13-SUM(D15:D38)</f>
        <v>686.39033333333259</v>
      </c>
      <c r="E14" s="25">
        <f>E13-SUM(E15:E38)</f>
        <v>668.66299999999956</v>
      </c>
      <c r="F14" s="25">
        <f>F13-SUM(F15:F38)</f>
        <v>974.65766666666718</v>
      </c>
      <c r="G14" s="26">
        <f>G13-SUM(G15:G38)</f>
        <v>1153.743333333334</v>
      </c>
      <c r="H14" s="28">
        <f t="shared" si="0"/>
        <v>18.374212073777695</v>
      </c>
      <c r="I14" s="27">
        <f>IF(OR(OR(G14=0,F14=0),F14=""),"",(F14/E14-1)*100)</f>
        <v>45.762165196319792</v>
      </c>
      <c r="J14" s="28">
        <f t="shared" si="1"/>
        <v>41.287778162542814</v>
      </c>
      <c r="K14" s="27">
        <f t="shared" si="2"/>
        <v>41.161615735031639</v>
      </c>
      <c r="L14" s="18"/>
    </row>
    <row r="15" spans="1:15">
      <c r="A15" s="16"/>
      <c r="B15" s="12" t="s">
        <v>5</v>
      </c>
      <c r="C15" s="29">
        <v>365.80633333333338</v>
      </c>
      <c r="D15" s="29">
        <v>359.02400000000006</v>
      </c>
      <c r="E15" s="29">
        <v>437.65733333333333</v>
      </c>
      <c r="F15" s="29">
        <v>436.08766666666662</v>
      </c>
      <c r="G15" s="109">
        <v>598.0390000000001</v>
      </c>
      <c r="H15" s="50">
        <f t="shared" si="0"/>
        <v>37.137334007000163</v>
      </c>
      <c r="I15" s="36">
        <f t="shared" ref="I15:I38" si="3">IF(OR(OR(G15=0,F15=0),F15=""),"",(F15/E15-1)*100)</f>
        <v>-0.35865197429953977</v>
      </c>
      <c r="J15" s="50">
        <f t="shared" si="1"/>
        <v>21.401381790186377</v>
      </c>
      <c r="K15" s="36">
        <f t="shared" si="2"/>
        <v>18.416797585463225</v>
      </c>
      <c r="L15" s="18"/>
      <c r="N15" s="23" t="s">
        <v>5</v>
      </c>
      <c r="O15" s="34">
        <f>J15</f>
        <v>21.401381790186377</v>
      </c>
    </row>
    <row r="16" spans="1:15">
      <c r="A16" s="16"/>
      <c r="B16" s="11" t="s">
        <v>25</v>
      </c>
      <c r="C16" s="55">
        <v>158.45699999999999</v>
      </c>
      <c r="D16" s="55">
        <v>160.791</v>
      </c>
      <c r="E16" s="55">
        <v>173.85766666666666</v>
      </c>
      <c r="F16" s="55">
        <v>220.607</v>
      </c>
      <c r="G16" s="56">
        <v>247.29499999999999</v>
      </c>
      <c r="H16" s="28">
        <f t="shared" si="0"/>
        <v>12.097530903371156</v>
      </c>
      <c r="I16" s="27">
        <f t="shared" si="3"/>
        <v>26.889428708924747</v>
      </c>
      <c r="J16" s="28">
        <f t="shared" si="1"/>
        <v>8.84968155890191</v>
      </c>
      <c r="K16" s="27">
        <f t="shared" si="2"/>
        <v>9.3166461138233352</v>
      </c>
      <c r="L16" s="18"/>
      <c r="N16" s="23" t="s">
        <v>41</v>
      </c>
      <c r="O16" s="34">
        <f>100-O15</f>
        <v>78.598618209813623</v>
      </c>
    </row>
    <row r="17" spans="1:12">
      <c r="A17" s="16"/>
      <c r="B17" s="11" t="s">
        <v>26</v>
      </c>
      <c r="C17" s="25">
        <v>180.47400000000002</v>
      </c>
      <c r="D17" s="25">
        <v>150.61000000000001</v>
      </c>
      <c r="E17" s="25">
        <v>114.81233333333334</v>
      </c>
      <c r="F17" s="25">
        <v>205.07866666666666</v>
      </c>
      <c r="G17" s="26">
        <v>210.27633333333333</v>
      </c>
      <c r="H17" s="28">
        <f t="shared" si="0"/>
        <v>2.5344745756100018</v>
      </c>
      <c r="I17" s="27">
        <f t="shared" si="3"/>
        <v>78.620763739087238</v>
      </c>
      <c r="J17" s="28">
        <f t="shared" si="1"/>
        <v>7.5249341449423204</v>
      </c>
      <c r="K17" s="27">
        <f t="shared" si="2"/>
        <v>8.6608555613741682</v>
      </c>
      <c r="L17" s="18"/>
    </row>
    <row r="18" spans="1:12">
      <c r="A18" s="16"/>
      <c r="B18" s="11" t="s">
        <v>21</v>
      </c>
      <c r="C18" s="25">
        <v>47.975333333333332</v>
      </c>
      <c r="D18" s="25">
        <v>29.677000000000003</v>
      </c>
      <c r="E18" s="25">
        <v>41.418333333333329</v>
      </c>
      <c r="F18" s="25">
        <v>59.618666666666662</v>
      </c>
      <c r="G18" s="26">
        <v>80.781999999999996</v>
      </c>
      <c r="H18" s="28">
        <f t="shared" si="0"/>
        <v>35.49783065706491</v>
      </c>
      <c r="I18" s="27">
        <f t="shared" si="3"/>
        <v>43.942698482958441</v>
      </c>
      <c r="J18" s="28">
        <f t="shared" si="1"/>
        <v>2.8908589971136256</v>
      </c>
      <c r="K18" s="27">
        <f t="shared" si="2"/>
        <v>2.517807771790237</v>
      </c>
      <c r="L18" s="18"/>
    </row>
    <row r="19" spans="1:12">
      <c r="A19" s="16"/>
      <c r="B19" s="11" t="s">
        <v>27</v>
      </c>
      <c r="C19" s="25">
        <v>84.64233333333334</v>
      </c>
      <c r="D19" s="25">
        <v>53.67433333333333</v>
      </c>
      <c r="E19" s="25">
        <v>42.792333333333339</v>
      </c>
      <c r="F19" s="25">
        <v>63.504333333333328</v>
      </c>
      <c r="G19" s="26">
        <v>59.427999999999997</v>
      </c>
      <c r="H19" s="28">
        <f t="shared" si="0"/>
        <v>-6.4189845312393352</v>
      </c>
      <c r="I19" s="27">
        <f t="shared" si="3"/>
        <v>48.401193360181317</v>
      </c>
      <c r="J19" s="28">
        <f t="shared" si="1"/>
        <v>2.1266862479323185</v>
      </c>
      <c r="K19" s="27">
        <f t="shared" si="2"/>
        <v>2.6819067407695205</v>
      </c>
      <c r="L19" s="18"/>
    </row>
    <row r="20" spans="1:12">
      <c r="A20" s="16"/>
      <c r="B20" s="11" t="s">
        <v>6</v>
      </c>
      <c r="C20" s="25">
        <v>44.791666666666664</v>
      </c>
      <c r="D20" s="25">
        <v>38.280666666666669</v>
      </c>
      <c r="E20" s="25">
        <v>30.019333333333332</v>
      </c>
      <c r="F20" s="25">
        <v>72.724666666666664</v>
      </c>
      <c r="G20" s="26">
        <v>53.358000000000004</v>
      </c>
      <c r="H20" s="28">
        <f t="shared" si="0"/>
        <v>-26.630120912666033</v>
      </c>
      <c r="I20" s="27">
        <f t="shared" si="3"/>
        <v>142.25943280996688</v>
      </c>
      <c r="J20" s="28">
        <f t="shared" si="1"/>
        <v>1.9094656528433174</v>
      </c>
      <c r="K20" s="27">
        <f t="shared" si="2"/>
        <v>3.0712986581527213</v>
      </c>
      <c r="L20" s="18"/>
    </row>
    <row r="21" spans="1:12">
      <c r="A21" s="16"/>
      <c r="B21" s="11" t="s">
        <v>22</v>
      </c>
      <c r="C21" s="25">
        <v>34.888333333333335</v>
      </c>
      <c r="D21" s="25">
        <v>41.31066666666667</v>
      </c>
      <c r="E21" s="25">
        <v>34.398666666666671</v>
      </c>
      <c r="F21" s="25">
        <v>38.429333333333339</v>
      </c>
      <c r="G21" s="26">
        <v>48.24466666666666</v>
      </c>
      <c r="H21" s="28">
        <f t="shared" si="0"/>
        <v>25.541253209353918</v>
      </c>
      <c r="I21" s="27">
        <f t="shared" si="3"/>
        <v>11.71750843055932</v>
      </c>
      <c r="J21" s="28">
        <f t="shared" si="1"/>
        <v>1.7264802641192487</v>
      </c>
      <c r="K21" s="27">
        <f t="shared" si="2"/>
        <v>1.6229426040734047</v>
      </c>
      <c r="L21" s="18"/>
    </row>
    <row r="22" spans="1:12">
      <c r="A22" s="16"/>
      <c r="B22" s="11" t="s">
        <v>8</v>
      </c>
      <c r="C22" s="25">
        <v>55.415666666666674</v>
      </c>
      <c r="D22" s="25">
        <v>47.436</v>
      </c>
      <c r="E22" s="25">
        <v>46.115000000000002</v>
      </c>
      <c r="F22" s="25">
        <v>41.210333333333331</v>
      </c>
      <c r="G22" s="26">
        <v>40.717666666666666</v>
      </c>
      <c r="H22" s="28">
        <f t="shared" si="0"/>
        <v>-1.1954930397715779</v>
      </c>
      <c r="I22" s="27">
        <f t="shared" si="3"/>
        <v>-10.635729516787752</v>
      </c>
      <c r="J22" s="28">
        <f t="shared" si="1"/>
        <v>1.4571195690228875</v>
      </c>
      <c r="K22" s="27">
        <f t="shared" si="2"/>
        <v>1.7403894341492527</v>
      </c>
      <c r="L22" s="18"/>
    </row>
    <row r="23" spans="1:12">
      <c r="A23" s="16"/>
      <c r="B23" s="11" t="s">
        <v>24</v>
      </c>
      <c r="C23" s="25">
        <v>30.724333333333334</v>
      </c>
      <c r="D23" s="25">
        <v>21.970333333333333</v>
      </c>
      <c r="E23" s="25">
        <v>27.857333333333333</v>
      </c>
      <c r="F23" s="25">
        <v>29.22</v>
      </c>
      <c r="G23" s="26">
        <v>39.238333333333337</v>
      </c>
      <c r="H23" s="28">
        <f t="shared" si="0"/>
        <v>34.28587725302306</v>
      </c>
      <c r="I23" s="27">
        <f t="shared" si="3"/>
        <v>4.8915904848513936</v>
      </c>
      <c r="J23" s="28">
        <f t="shared" si="1"/>
        <v>1.4041802499122351</v>
      </c>
      <c r="K23" s="27">
        <f t="shared" si="2"/>
        <v>1.2340152372586448</v>
      </c>
      <c r="L23" s="18"/>
    </row>
    <row r="24" spans="1:12">
      <c r="A24" s="16"/>
      <c r="B24" s="11" t="s">
        <v>11</v>
      </c>
      <c r="C24" s="25">
        <v>18.947333333333333</v>
      </c>
      <c r="D24" s="25">
        <v>20.160666666666668</v>
      </c>
      <c r="E24" s="25">
        <v>24.864333333333335</v>
      </c>
      <c r="F24" s="25">
        <v>30.174666666666667</v>
      </c>
      <c r="G24" s="26">
        <v>35.747</v>
      </c>
      <c r="H24" s="28">
        <f t="shared" si="0"/>
        <v>18.466925898104371</v>
      </c>
      <c r="I24" s="27">
        <f t="shared" si="3"/>
        <v>21.357231911841581</v>
      </c>
      <c r="J24" s="28">
        <f t="shared" si="1"/>
        <v>1.2792396396452277</v>
      </c>
      <c r="K24" s="27">
        <f t="shared" si="2"/>
        <v>1.2743325956833398</v>
      </c>
      <c r="L24" s="18"/>
    </row>
    <row r="25" spans="1:12">
      <c r="A25" s="16"/>
      <c r="B25" s="11" t="s">
        <v>9</v>
      </c>
      <c r="C25" s="25">
        <v>21.343666666666664</v>
      </c>
      <c r="D25" s="25">
        <v>22.177333333333333</v>
      </c>
      <c r="E25" s="25">
        <v>21.477666666666664</v>
      </c>
      <c r="F25" s="25">
        <v>18.214333333333332</v>
      </c>
      <c r="G25" s="26">
        <v>30.471000000000004</v>
      </c>
      <c r="H25" s="28">
        <f t="shared" si="0"/>
        <v>67.291327342935077</v>
      </c>
      <c r="I25" s="27">
        <f t="shared" si="3"/>
        <v>-15.194077568947584</v>
      </c>
      <c r="J25" s="28">
        <f t="shared" si="1"/>
        <v>1.0904330729747878</v>
      </c>
      <c r="K25" s="27">
        <f t="shared" si="2"/>
        <v>0.76922535488847965</v>
      </c>
      <c r="L25" s="18"/>
    </row>
    <row r="26" spans="1:12">
      <c r="A26" s="16"/>
      <c r="B26" s="11" t="s">
        <v>20</v>
      </c>
      <c r="C26" s="25">
        <v>20.380333333333333</v>
      </c>
      <c r="D26" s="25">
        <v>21.044</v>
      </c>
      <c r="E26" s="25">
        <v>24.301999999999996</v>
      </c>
      <c r="F26" s="25">
        <v>26.828999999999997</v>
      </c>
      <c r="G26" s="26">
        <v>25.488333333333333</v>
      </c>
      <c r="H26" s="28">
        <f t="shared" si="0"/>
        <v>-4.9970802738330322</v>
      </c>
      <c r="I26" s="27">
        <f t="shared" si="3"/>
        <v>10.398321125833277</v>
      </c>
      <c r="J26" s="28">
        <f t="shared" si="1"/>
        <v>0.91212371243714929</v>
      </c>
      <c r="K26" s="27">
        <f t="shared" si="2"/>
        <v>1.1330388364275215</v>
      </c>
      <c r="L26" s="18"/>
    </row>
    <row r="27" spans="1:12">
      <c r="A27" s="16"/>
      <c r="B27" s="11" t="s">
        <v>23</v>
      </c>
      <c r="C27" s="25">
        <v>25.265000000000001</v>
      </c>
      <c r="D27" s="25">
        <v>19.562333333333335</v>
      </c>
      <c r="E27" s="25">
        <v>18.196666666666669</v>
      </c>
      <c r="F27" s="25">
        <v>21.85166666666667</v>
      </c>
      <c r="G27" s="26">
        <v>24.952666666666669</v>
      </c>
      <c r="H27" s="28">
        <f t="shared" si="0"/>
        <v>14.191137213027227</v>
      </c>
      <c r="I27" s="27">
        <f t="shared" si="3"/>
        <v>20.086096354643711</v>
      </c>
      <c r="J27" s="28">
        <f t="shared" si="1"/>
        <v>0.89295438260145343</v>
      </c>
      <c r="K27" s="27">
        <f t="shared" si="2"/>
        <v>0.92283674285296002</v>
      </c>
      <c r="L27" s="18"/>
    </row>
    <row r="28" spans="1:12">
      <c r="A28" s="16"/>
      <c r="B28" s="11" t="s">
        <v>10</v>
      </c>
      <c r="C28" s="25"/>
      <c r="D28" s="25">
        <v>20.294333333333331</v>
      </c>
      <c r="E28" s="25">
        <v>21.205333333333332</v>
      </c>
      <c r="F28" s="25">
        <v>22.916666666666668</v>
      </c>
      <c r="G28" s="26">
        <v>23.948000000000004</v>
      </c>
      <c r="H28" s="28">
        <f t="shared" si="0"/>
        <v>4.5003636363636579</v>
      </c>
      <c r="I28" s="27">
        <f t="shared" si="3"/>
        <v>8.0702967806841173</v>
      </c>
      <c r="J28" s="28">
        <f t="shared" si="1"/>
        <v>0.85700145159660723</v>
      </c>
      <c r="K28" s="27">
        <f t="shared" si="2"/>
        <v>0.96781368425201719</v>
      </c>
      <c r="L28" s="18"/>
    </row>
    <row r="29" spans="1:12">
      <c r="A29" s="16"/>
      <c r="B29" s="11" t="s">
        <v>19</v>
      </c>
      <c r="C29" s="25"/>
      <c r="D29" s="25">
        <v>14.327</v>
      </c>
      <c r="E29" s="25">
        <v>14.864333333333333</v>
      </c>
      <c r="F29" s="25">
        <v>15.023333333333333</v>
      </c>
      <c r="G29" s="26">
        <v>21.303999999999998</v>
      </c>
      <c r="H29" s="28">
        <f t="shared" si="0"/>
        <v>41.806079431994661</v>
      </c>
      <c r="I29" s="27">
        <f t="shared" si="3"/>
        <v>1.0696746126073631</v>
      </c>
      <c r="J29" s="28">
        <f t="shared" si="1"/>
        <v>0.76238345268139784</v>
      </c>
      <c r="K29" s="27">
        <f t="shared" si="2"/>
        <v>0.63446345817074068</v>
      </c>
      <c r="L29" s="18"/>
    </row>
    <row r="30" spans="1:12">
      <c r="A30" s="16"/>
      <c r="B30" s="11" t="s">
        <v>12</v>
      </c>
      <c r="C30" s="25"/>
      <c r="D30" s="25">
        <v>19.227999999999998</v>
      </c>
      <c r="E30" s="25">
        <v>21.185999999999996</v>
      </c>
      <c r="F30" s="25">
        <v>18.055666666666667</v>
      </c>
      <c r="G30" s="26">
        <v>20.850999999999999</v>
      </c>
      <c r="H30" s="28">
        <f t="shared" si="0"/>
        <v>15.48175088153303</v>
      </c>
      <c r="I30" s="27">
        <f t="shared" si="3"/>
        <v>-14.775480663331109</v>
      </c>
      <c r="J30" s="28">
        <f t="shared" si="1"/>
        <v>0.7461724263922187</v>
      </c>
      <c r="K30" s="27">
        <f t="shared" si="2"/>
        <v>0.76252456487096754</v>
      </c>
      <c r="L30" s="18"/>
    </row>
    <row r="31" spans="1:12">
      <c r="A31" s="16"/>
      <c r="B31" s="11" t="s">
        <v>17</v>
      </c>
      <c r="C31" s="25"/>
      <c r="D31" s="25">
        <v>21.255333333333329</v>
      </c>
      <c r="E31" s="25">
        <v>27.21466666666667</v>
      </c>
      <c r="F31" s="25">
        <v>27.680333333333333</v>
      </c>
      <c r="G31" s="26">
        <v>18.699666666666666</v>
      </c>
      <c r="H31" s="28">
        <f t="shared" si="0"/>
        <v>-32.444214303777649</v>
      </c>
      <c r="I31" s="27">
        <f t="shared" si="3"/>
        <v>1.7110871588849053</v>
      </c>
      <c r="J31" s="28">
        <f t="shared" si="1"/>
        <v>0.66918496232278346</v>
      </c>
      <c r="K31" s="27">
        <f t="shared" si="2"/>
        <v>1.168992234966862</v>
      </c>
      <c r="L31" s="18"/>
    </row>
    <row r="32" spans="1:12">
      <c r="A32" s="16"/>
      <c r="B32" s="11" t="s">
        <v>4</v>
      </c>
      <c r="C32" s="25"/>
      <c r="D32" s="25">
        <v>12.587999999999999</v>
      </c>
      <c r="E32" s="25">
        <v>12.573666666666666</v>
      </c>
      <c r="F32" s="25">
        <v>13.211666666666668</v>
      </c>
      <c r="G32" s="26">
        <v>15.531999999999998</v>
      </c>
      <c r="H32" s="28">
        <f t="shared" si="0"/>
        <v>17.562760186703642</v>
      </c>
      <c r="I32" s="27">
        <f t="shared" si="3"/>
        <v>5.0740966570345547</v>
      </c>
      <c r="J32" s="28">
        <f t="shared" si="1"/>
        <v>0.5558270647318565</v>
      </c>
      <c r="K32" s="27">
        <f t="shared" si="2"/>
        <v>0.55795338727750843</v>
      </c>
      <c r="L32" s="18"/>
    </row>
    <row r="33" spans="1:14">
      <c r="A33" s="16"/>
      <c r="B33" s="11" t="s">
        <v>14</v>
      </c>
      <c r="C33" s="25"/>
      <c r="D33" s="25">
        <v>8.3676666666666666</v>
      </c>
      <c r="E33" s="25">
        <v>10.033666666666667</v>
      </c>
      <c r="F33" s="25">
        <v>12.881</v>
      </c>
      <c r="G33" s="26">
        <v>15.039666666666667</v>
      </c>
      <c r="H33" s="28">
        <f t="shared" si="0"/>
        <v>16.758533240172866</v>
      </c>
      <c r="I33" s="27">
        <f t="shared" si="3"/>
        <v>28.377794757649255</v>
      </c>
      <c r="J33" s="28">
        <f t="shared" si="1"/>
        <v>0.53820845852941535</v>
      </c>
      <c r="K33" s="27">
        <f t="shared" si="2"/>
        <v>0.54398871564437379</v>
      </c>
      <c r="L33" s="18"/>
    </row>
    <row r="34" spans="1:14">
      <c r="A34" s="16"/>
      <c r="B34" s="11" t="s">
        <v>16</v>
      </c>
      <c r="C34" s="25"/>
      <c r="D34" s="25">
        <v>12.429</v>
      </c>
      <c r="E34" s="25">
        <v>9.8303333333333338</v>
      </c>
      <c r="F34" s="25">
        <v>9.520999999999999</v>
      </c>
      <c r="G34" s="26">
        <v>13.437333333333335</v>
      </c>
      <c r="H34" s="28">
        <f t="shared" si="0"/>
        <v>41.133634422154564</v>
      </c>
      <c r="I34" s="27">
        <f t="shared" si="3"/>
        <v>-3.1467227289681765</v>
      </c>
      <c r="J34" s="28">
        <f t="shared" si="1"/>
        <v>0.48086747002898544</v>
      </c>
      <c r="K34" s="27">
        <f t="shared" si="2"/>
        <v>0.40208963292058714</v>
      </c>
      <c r="L34" s="18"/>
    </row>
    <row r="35" spans="1:14">
      <c r="A35" s="16"/>
      <c r="B35" s="11" t="s">
        <v>18</v>
      </c>
      <c r="C35" s="25"/>
      <c r="D35" s="25">
        <v>7.5339999999999998</v>
      </c>
      <c r="E35" s="25">
        <v>6.3663333333333343</v>
      </c>
      <c r="F35" s="25">
        <v>3.3233333333333328</v>
      </c>
      <c r="G35" s="26">
        <v>11.107666666666667</v>
      </c>
      <c r="H35" s="28">
        <f t="shared" si="0"/>
        <v>234.23269809428291</v>
      </c>
      <c r="I35" s="27">
        <f t="shared" si="3"/>
        <v>-47.798314047855925</v>
      </c>
      <c r="J35" s="28">
        <f t="shared" si="1"/>
        <v>0.39749818177653995</v>
      </c>
      <c r="K35" s="27">
        <f t="shared" si="2"/>
        <v>0.14035058082898341</v>
      </c>
      <c r="L35" s="18"/>
    </row>
    <row r="36" spans="1:14">
      <c r="A36" s="16"/>
      <c r="B36" s="11" t="s">
        <v>7</v>
      </c>
      <c r="C36" s="25"/>
      <c r="D36" s="25">
        <v>6.0083333333333329</v>
      </c>
      <c r="E36" s="25">
        <v>3.0293333333333332</v>
      </c>
      <c r="F36" s="25">
        <v>2.8706666666666667</v>
      </c>
      <c r="G36" s="26">
        <v>3.9049999999999998</v>
      </c>
      <c r="H36" s="28">
        <f t="shared" si="0"/>
        <v>36.03111936832326</v>
      </c>
      <c r="I36" s="27">
        <f t="shared" si="3"/>
        <v>-5.2376760563380254</v>
      </c>
      <c r="J36" s="28">
        <f t="shared" si="1"/>
        <v>0.13974405664292427</v>
      </c>
      <c r="K36" s="27">
        <f t="shared" si="2"/>
        <v>0.12123362107313997</v>
      </c>
      <c r="L36" s="18"/>
    </row>
    <row r="37" spans="1:14">
      <c r="A37" s="16"/>
      <c r="B37" s="11" t="s">
        <v>13</v>
      </c>
      <c r="C37" s="25"/>
      <c r="D37" s="25">
        <v>1.6296666666666664</v>
      </c>
      <c r="E37" s="25">
        <v>1.641</v>
      </c>
      <c r="F37" s="25">
        <v>2.5463333333333331</v>
      </c>
      <c r="G37" s="26">
        <v>1.9346666666666668</v>
      </c>
      <c r="H37" s="28">
        <f t="shared" si="0"/>
        <v>-24.021468778635935</v>
      </c>
      <c r="I37" s="27">
        <f t="shared" si="3"/>
        <v>55.169612025187888</v>
      </c>
      <c r="J37" s="28">
        <f t="shared" si="1"/>
        <v>6.9233845903161131E-2</v>
      </c>
      <c r="K37" s="27">
        <f t="shared" si="2"/>
        <v>0.10753641794910777</v>
      </c>
      <c r="L37" s="18"/>
    </row>
    <row r="38" spans="1:14">
      <c r="A38" s="16"/>
      <c r="B38" s="11" t="s">
        <v>15</v>
      </c>
      <c r="C38" s="25"/>
      <c r="D38" s="25">
        <v>1.6723333333333334</v>
      </c>
      <c r="E38" s="25">
        <v>0.91766666666666652</v>
      </c>
      <c r="F38" s="25">
        <v>1.6420000000000001</v>
      </c>
      <c r="G38" s="26">
        <v>0.85399999999999998</v>
      </c>
      <c r="H38" s="28">
        <f t="shared" si="0"/>
        <v>-47.990255785627291</v>
      </c>
      <c r="I38" s="27">
        <f t="shared" si="3"/>
        <v>78.932074100980799</v>
      </c>
      <c r="J38" s="28">
        <f t="shared" si="1"/>
        <v>3.0561184218452581E-2</v>
      </c>
      <c r="K38" s="27">
        <f t="shared" si="2"/>
        <v>6.9344730307279084E-2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105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962.72466666666662</v>
      </c>
      <c r="D13" s="26">
        <v>602.02666666666664</v>
      </c>
      <c r="E13" s="26">
        <v>581.75633333333337</v>
      </c>
      <c r="F13" s="26">
        <v>819.98366666666664</v>
      </c>
      <c r="G13" s="26">
        <v>1086.9993333333334</v>
      </c>
      <c r="H13" s="28">
        <f t="shared" ref="H13:H39" si="0">IF(OR(OR(G13=0,F13=0),G13=""),"",(G13/F13-1)*100)</f>
        <v>32.563534802116003</v>
      </c>
      <c r="I13" s="27">
        <f>IF(OR(OR(G13=0,F13=0),F13=""),"",(F13/E13-1)*100)</f>
        <v>40.949675952532225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32</v>
      </c>
      <c r="C14" s="25">
        <f>C13-SUM(C15:C39)</f>
        <v>532.68700000000001</v>
      </c>
      <c r="D14" s="25">
        <f t="shared" ref="D14:G14" si="3">D13-SUM(D15:D39)</f>
        <v>237.1586666666667</v>
      </c>
      <c r="E14" s="25">
        <f t="shared" si="3"/>
        <v>224.72766666666666</v>
      </c>
      <c r="F14" s="25">
        <f t="shared" si="3"/>
        <v>386.65133333333341</v>
      </c>
      <c r="G14" s="26">
        <f t="shared" si="3"/>
        <v>438.09333333333348</v>
      </c>
      <c r="H14" s="28">
        <f t="shared" si="0"/>
        <v>13.304493109209513</v>
      </c>
      <c r="I14" s="27">
        <f>IF(OR(OR(G14=0,F14=0),F14=""),"",(F14/E14-1)*100)</f>
        <v>72.053285235611142</v>
      </c>
      <c r="J14" s="28">
        <f t="shared" si="1"/>
        <v>40.302999265868927</v>
      </c>
      <c r="K14" s="27">
        <f t="shared" si="2"/>
        <v>47.153540863212328</v>
      </c>
      <c r="L14" s="18"/>
    </row>
    <row r="15" spans="1:15">
      <c r="A15" s="16"/>
      <c r="B15" s="12" t="s">
        <v>5</v>
      </c>
      <c r="C15" s="29">
        <v>184.28</v>
      </c>
      <c r="D15" s="29">
        <v>109.17099999999999</v>
      </c>
      <c r="E15" s="29">
        <v>122.09466666666667</v>
      </c>
      <c r="F15" s="29">
        <v>128.75466666666668</v>
      </c>
      <c r="G15" s="109">
        <v>259.94233333333335</v>
      </c>
      <c r="H15" s="50">
        <f t="shared" si="0"/>
        <v>101.88964024604931</v>
      </c>
      <c r="I15" s="36">
        <f t="shared" ref="I15:I39" si="4">IF(OR(OR(G15=0,F15=0),F15=""),"",(F15/E15-1)*100)</f>
        <v>5.4547837197366</v>
      </c>
      <c r="J15" s="50">
        <f t="shared" si="1"/>
        <v>23.913752783657028</v>
      </c>
      <c r="K15" s="36">
        <f t="shared" si="2"/>
        <v>15.702101383320239</v>
      </c>
      <c r="L15" s="18"/>
      <c r="N15" s="23" t="s">
        <v>5</v>
      </c>
      <c r="O15" s="34">
        <f>J15</f>
        <v>23.913752783657028</v>
      </c>
    </row>
    <row r="16" spans="1:15">
      <c r="A16" s="16"/>
      <c r="B16" s="11" t="s">
        <v>25</v>
      </c>
      <c r="C16" s="55">
        <v>54.312333333333335</v>
      </c>
      <c r="D16" s="55">
        <v>57.623333333333335</v>
      </c>
      <c r="E16" s="55">
        <v>67.597999999999999</v>
      </c>
      <c r="F16" s="55">
        <v>91.757999999999996</v>
      </c>
      <c r="G16" s="56">
        <v>115.24833333333333</v>
      </c>
      <c r="H16" s="28">
        <f t="shared" si="0"/>
        <v>25.600310962895168</v>
      </c>
      <c r="I16" s="27">
        <f t="shared" si="4"/>
        <v>35.740702387644596</v>
      </c>
      <c r="J16" s="28">
        <f t="shared" si="1"/>
        <v>10.602429072326936</v>
      </c>
      <c r="K16" s="27">
        <f t="shared" si="2"/>
        <v>11.190222894683673</v>
      </c>
      <c r="L16" s="18"/>
      <c r="N16" s="23" t="s">
        <v>41</v>
      </c>
      <c r="O16" s="34">
        <f>100-O15</f>
        <v>76.086247216342969</v>
      </c>
    </row>
    <row r="17" spans="1:12">
      <c r="A17" s="16"/>
      <c r="B17" s="11" t="s">
        <v>26</v>
      </c>
      <c r="C17" s="25">
        <v>79.653666666666666</v>
      </c>
      <c r="D17" s="25">
        <v>59.636333333333333</v>
      </c>
      <c r="E17" s="25">
        <v>49.465666666666664</v>
      </c>
      <c r="F17" s="25">
        <v>76.776666666666657</v>
      </c>
      <c r="G17" s="26">
        <v>88.131000000000014</v>
      </c>
      <c r="H17" s="28">
        <f t="shared" si="0"/>
        <v>14.788781313767242</v>
      </c>
      <c r="I17" s="27">
        <f t="shared" si="4"/>
        <v>55.212032588259859</v>
      </c>
      <c r="J17" s="28">
        <f t="shared" si="1"/>
        <v>8.1077326634361633</v>
      </c>
      <c r="K17" s="27">
        <f t="shared" si="2"/>
        <v>9.3631946327386188</v>
      </c>
      <c r="L17" s="18"/>
    </row>
    <row r="18" spans="1:12">
      <c r="A18" s="16"/>
      <c r="B18" s="11" t="s">
        <v>21</v>
      </c>
      <c r="C18" s="25">
        <v>16.669666666666668</v>
      </c>
      <c r="D18" s="25">
        <v>8.4560000000000013</v>
      </c>
      <c r="E18" s="25">
        <v>11.045666666666667</v>
      </c>
      <c r="F18" s="25">
        <v>19.010999999999999</v>
      </c>
      <c r="G18" s="26">
        <v>30.060666666666663</v>
      </c>
      <c r="H18" s="28">
        <f t="shared" si="0"/>
        <v>58.122490487963098</v>
      </c>
      <c r="I18" s="27">
        <f t="shared" si="4"/>
        <v>72.112744062528279</v>
      </c>
      <c r="J18" s="28">
        <f t="shared" si="1"/>
        <v>2.7654724105933211</v>
      </c>
      <c r="K18" s="27">
        <f t="shared" si="2"/>
        <v>2.3184608148698898</v>
      </c>
      <c r="L18" s="18"/>
    </row>
    <row r="19" spans="1:12">
      <c r="A19" s="16"/>
      <c r="B19" s="11" t="s">
        <v>22</v>
      </c>
      <c r="C19" s="25">
        <v>11.463666666666667</v>
      </c>
      <c r="D19" s="25">
        <v>16.990333333333332</v>
      </c>
      <c r="E19" s="25">
        <v>7.7119999999999997</v>
      </c>
      <c r="F19" s="25">
        <v>11.024000000000001</v>
      </c>
      <c r="G19" s="26">
        <v>24.628333333333334</v>
      </c>
      <c r="H19" s="28">
        <f t="shared" si="0"/>
        <v>123.40650701499757</v>
      </c>
      <c r="I19" s="27">
        <f t="shared" si="4"/>
        <v>42.946058091286332</v>
      </c>
      <c r="J19" s="28">
        <f t="shared" si="1"/>
        <v>2.2657174276095842</v>
      </c>
      <c r="K19" s="27">
        <f t="shared" si="2"/>
        <v>1.3444170229407011</v>
      </c>
      <c r="L19" s="18"/>
    </row>
    <row r="20" spans="1:12">
      <c r="A20" s="16"/>
      <c r="B20" s="11" t="s">
        <v>27</v>
      </c>
      <c r="C20" s="25">
        <v>18.807666666666666</v>
      </c>
      <c r="D20" s="25">
        <v>9.718</v>
      </c>
      <c r="E20" s="25">
        <v>10.098333333333333</v>
      </c>
      <c r="F20" s="25">
        <v>11.396666666666667</v>
      </c>
      <c r="G20" s="26">
        <v>16.399333333333335</v>
      </c>
      <c r="H20" s="28">
        <f t="shared" si="0"/>
        <v>43.895875987130765</v>
      </c>
      <c r="I20" s="27">
        <f t="shared" si="4"/>
        <v>12.856907080376301</v>
      </c>
      <c r="J20" s="28">
        <f t="shared" si="1"/>
        <v>1.508679244820144</v>
      </c>
      <c r="K20" s="27">
        <f t="shared" si="2"/>
        <v>1.389865082678476</v>
      </c>
      <c r="L20" s="18"/>
    </row>
    <row r="21" spans="1:12">
      <c r="A21" s="16"/>
      <c r="B21" s="11" t="s">
        <v>24</v>
      </c>
      <c r="C21" s="25">
        <v>11.868333333333332</v>
      </c>
      <c r="D21" s="25">
        <v>6.6439999999999992</v>
      </c>
      <c r="E21" s="25">
        <v>8.0723333333333329</v>
      </c>
      <c r="F21" s="25">
        <v>8.613999999999999</v>
      </c>
      <c r="G21" s="26">
        <v>15.615333333333334</v>
      </c>
      <c r="H21" s="28">
        <f t="shared" si="0"/>
        <v>81.278538812785413</v>
      </c>
      <c r="I21" s="27">
        <f t="shared" si="4"/>
        <v>6.7101622826939655</v>
      </c>
      <c r="J21" s="28">
        <f t="shared" si="1"/>
        <v>1.4365540855897487</v>
      </c>
      <c r="K21" s="27">
        <f t="shared" si="2"/>
        <v>1.0505087296454279</v>
      </c>
      <c r="L21" s="18"/>
    </row>
    <row r="22" spans="1:12">
      <c r="A22" s="16"/>
      <c r="B22" s="11" t="s">
        <v>8</v>
      </c>
      <c r="C22" s="25">
        <v>17.625333333333334</v>
      </c>
      <c r="D22" s="25">
        <v>15.273666666666665</v>
      </c>
      <c r="E22" s="25">
        <v>17.045999999999999</v>
      </c>
      <c r="F22" s="25">
        <v>18.924000000000003</v>
      </c>
      <c r="G22" s="26">
        <v>14.679333333333332</v>
      </c>
      <c r="H22" s="28">
        <f t="shared" si="0"/>
        <v>-22.43007116184036</v>
      </c>
      <c r="I22" s="27">
        <f t="shared" si="4"/>
        <v>11.01724744808168</v>
      </c>
      <c r="J22" s="28">
        <f t="shared" si="1"/>
        <v>1.3504454771208076</v>
      </c>
      <c r="K22" s="27">
        <f t="shared" si="2"/>
        <v>2.3078508474355797</v>
      </c>
      <c r="L22" s="18"/>
    </row>
    <row r="23" spans="1:12">
      <c r="A23" s="16"/>
      <c r="B23" s="11" t="s">
        <v>11</v>
      </c>
      <c r="C23" s="25">
        <v>7.4533333333333331</v>
      </c>
      <c r="D23" s="25">
        <v>6.9333333333333336</v>
      </c>
      <c r="E23" s="25">
        <v>9.3123333333333331</v>
      </c>
      <c r="F23" s="25">
        <v>9.4263333333333339</v>
      </c>
      <c r="G23" s="26">
        <v>13.725999999999999</v>
      </c>
      <c r="H23" s="28">
        <f t="shared" si="0"/>
        <v>45.613352664521358</v>
      </c>
      <c r="I23" s="27">
        <f t="shared" si="4"/>
        <v>1.2241829831406426</v>
      </c>
      <c r="J23" s="28">
        <f t="shared" si="1"/>
        <v>1.2627422647913304</v>
      </c>
      <c r="K23" s="27">
        <f t="shared" si="2"/>
        <v>1.1495757435818845</v>
      </c>
      <c r="L23" s="18"/>
    </row>
    <row r="24" spans="1:12">
      <c r="A24" s="16"/>
      <c r="B24" s="11" t="s">
        <v>10</v>
      </c>
      <c r="C24" s="25"/>
      <c r="D24" s="25">
        <v>8.3376666666666672</v>
      </c>
      <c r="E24" s="25">
        <v>6.5706666666666669</v>
      </c>
      <c r="F24" s="25">
        <v>6.8679999999999994</v>
      </c>
      <c r="G24" s="26">
        <v>9.7740000000000009</v>
      </c>
      <c r="H24" s="28">
        <f t="shared" si="0"/>
        <v>42.312172393709993</v>
      </c>
      <c r="I24" s="27">
        <f t="shared" si="4"/>
        <v>4.5251623376623362</v>
      </c>
      <c r="J24" s="28">
        <f t="shared" si="1"/>
        <v>0.89917258458913496</v>
      </c>
      <c r="K24" s="27">
        <f t="shared" si="2"/>
        <v>0.83757765906719273</v>
      </c>
      <c r="L24" s="18"/>
    </row>
    <row r="25" spans="1:12">
      <c r="A25" s="16"/>
      <c r="B25" s="11" t="s">
        <v>23</v>
      </c>
      <c r="C25" s="25">
        <v>8.4700000000000006</v>
      </c>
      <c r="D25" s="25">
        <v>7.36</v>
      </c>
      <c r="E25" s="25">
        <v>6.4009999999999998</v>
      </c>
      <c r="F25" s="25">
        <v>9.1053333333333342</v>
      </c>
      <c r="G25" s="26">
        <v>9.4719999999999995</v>
      </c>
      <c r="H25" s="28">
        <f t="shared" si="0"/>
        <v>4.0269439156538134</v>
      </c>
      <c r="I25" s="27">
        <f t="shared" si="4"/>
        <v>42.248606988491403</v>
      </c>
      <c r="J25" s="28">
        <f t="shared" si="1"/>
        <v>0.87138967886518159</v>
      </c>
      <c r="K25" s="27">
        <f t="shared" si="2"/>
        <v>1.1104286223587383</v>
      </c>
      <c r="L25" s="18"/>
    </row>
    <row r="26" spans="1:12">
      <c r="A26" s="16"/>
      <c r="B26" s="11" t="s">
        <v>4</v>
      </c>
      <c r="C26" s="25"/>
      <c r="D26" s="25">
        <v>4.208333333333333</v>
      </c>
      <c r="E26" s="25">
        <v>6.5829999999999993</v>
      </c>
      <c r="F26" s="25">
        <v>6.4453333333333331</v>
      </c>
      <c r="G26" s="26">
        <v>7.1470000000000011</v>
      </c>
      <c r="H26" s="28">
        <f t="shared" si="0"/>
        <v>10.88642945800582</v>
      </c>
      <c r="I26" s="27">
        <f t="shared" si="4"/>
        <v>-2.0912451263355059</v>
      </c>
      <c r="J26" s="28">
        <f t="shared" si="1"/>
        <v>0.65749810334136982</v>
      </c>
      <c r="K26" s="27">
        <f t="shared" si="2"/>
        <v>0.78603191689590557</v>
      </c>
      <c r="L26" s="18"/>
    </row>
    <row r="27" spans="1:12">
      <c r="A27" s="16"/>
      <c r="B27" s="11" t="s">
        <v>6</v>
      </c>
      <c r="C27" s="25">
        <v>6.8536666666666664</v>
      </c>
      <c r="D27" s="25">
        <v>10.831999999999999</v>
      </c>
      <c r="E27" s="25">
        <v>5.5090000000000003</v>
      </c>
      <c r="F27" s="25">
        <v>6.5923333333333334</v>
      </c>
      <c r="G27" s="26">
        <v>6.4973333333333336</v>
      </c>
      <c r="H27" s="28">
        <f t="shared" si="0"/>
        <v>-1.4410679071648835</v>
      </c>
      <c r="I27" s="27">
        <f t="shared" si="4"/>
        <v>19.664790948145459</v>
      </c>
      <c r="J27" s="28">
        <f t="shared" si="1"/>
        <v>0.59773112403012818</v>
      </c>
      <c r="K27" s="27">
        <f t="shared" si="2"/>
        <v>0.80395910325043074</v>
      </c>
      <c r="L27" s="18"/>
    </row>
    <row r="28" spans="1:12">
      <c r="A28" s="16"/>
      <c r="B28" s="11" t="s">
        <v>20</v>
      </c>
      <c r="C28" s="25">
        <v>5.3780000000000001</v>
      </c>
      <c r="D28" s="25">
        <v>7.7256666666666662</v>
      </c>
      <c r="E28" s="25">
        <v>4.887999999999999</v>
      </c>
      <c r="F28" s="25">
        <v>6.1736666666666666</v>
      </c>
      <c r="G28" s="26">
        <v>6.4076666666666666</v>
      </c>
      <c r="H28" s="28">
        <f t="shared" si="0"/>
        <v>3.7902921008584833</v>
      </c>
      <c r="I28" s="27">
        <f t="shared" si="4"/>
        <v>26.302509547190422</v>
      </c>
      <c r="J28" s="28">
        <f t="shared" si="1"/>
        <v>0.58948211559774022</v>
      </c>
      <c r="K28" s="27">
        <f t="shared" si="2"/>
        <v>0.75290117567382442</v>
      </c>
      <c r="L28" s="18"/>
    </row>
    <row r="29" spans="1:12">
      <c r="A29" s="16"/>
      <c r="B29" s="11" t="s">
        <v>9</v>
      </c>
      <c r="C29" s="25">
        <v>7.2020000000000008</v>
      </c>
      <c r="D29" s="25">
        <v>7.1943333333333328</v>
      </c>
      <c r="E29" s="25">
        <v>5.4029999999999996</v>
      </c>
      <c r="F29" s="25">
        <v>3.1423333333333332</v>
      </c>
      <c r="G29" s="26">
        <v>6.3706666666666676</v>
      </c>
      <c r="H29" s="28">
        <f t="shared" si="0"/>
        <v>102.73681977299249</v>
      </c>
      <c r="I29" s="27">
        <f t="shared" si="4"/>
        <v>-41.840952557221286</v>
      </c>
      <c r="J29" s="28">
        <f t="shared" si="1"/>
        <v>0.58607824966467326</v>
      </c>
      <c r="K29" s="27">
        <f t="shared" si="2"/>
        <v>0.38321901533811037</v>
      </c>
      <c r="L29" s="18"/>
    </row>
    <row r="30" spans="1:12">
      <c r="A30" s="16"/>
      <c r="B30" s="11" t="s">
        <v>12</v>
      </c>
      <c r="C30" s="25"/>
      <c r="D30" s="25">
        <v>6.6823333333333332</v>
      </c>
      <c r="E30" s="25">
        <v>5.2056666666666667</v>
      </c>
      <c r="F30" s="25">
        <v>5.480666666666667</v>
      </c>
      <c r="G30" s="26">
        <v>6.3396666666666661</v>
      </c>
      <c r="H30" s="28">
        <f t="shared" si="0"/>
        <v>15.67327575720714</v>
      </c>
      <c r="I30" s="27">
        <f t="shared" si="4"/>
        <v>5.2827047448293696</v>
      </c>
      <c r="J30" s="28">
        <f t="shared" si="1"/>
        <v>0.58322636199102229</v>
      </c>
      <c r="K30" s="27">
        <f t="shared" si="2"/>
        <v>0.66838729714534972</v>
      </c>
      <c r="L30" s="18"/>
    </row>
    <row r="31" spans="1:12">
      <c r="A31" s="16"/>
      <c r="B31" s="11" t="s">
        <v>19</v>
      </c>
      <c r="C31" s="25"/>
      <c r="D31" s="25">
        <v>3.512</v>
      </c>
      <c r="E31" s="25">
        <v>1.4656666666666667</v>
      </c>
      <c r="F31" s="25">
        <v>1.7446666666666666</v>
      </c>
      <c r="G31" s="26">
        <v>4.0990000000000002</v>
      </c>
      <c r="H31" s="28">
        <f t="shared" si="0"/>
        <v>134.94459304547192</v>
      </c>
      <c r="I31" s="27">
        <f t="shared" si="4"/>
        <v>19.035706163293153</v>
      </c>
      <c r="J31" s="28">
        <f t="shared" si="1"/>
        <v>0.37709314755789486</v>
      </c>
      <c r="K31" s="27">
        <f t="shared" si="2"/>
        <v>0.21276846571334143</v>
      </c>
      <c r="L31" s="18"/>
    </row>
    <row r="32" spans="1:12">
      <c r="A32" s="16"/>
      <c r="B32" s="11" t="s">
        <v>17</v>
      </c>
      <c r="C32" s="25"/>
      <c r="D32" s="25">
        <v>5.5283333333333333</v>
      </c>
      <c r="E32" s="25">
        <v>4.3216666666666663</v>
      </c>
      <c r="F32" s="25">
        <v>4.4550000000000001</v>
      </c>
      <c r="G32" s="26">
        <v>3.7530000000000001</v>
      </c>
      <c r="H32" s="28">
        <f t="shared" si="0"/>
        <v>-15.75757575757576</v>
      </c>
      <c r="I32" s="27">
        <f t="shared" si="4"/>
        <v>3.0852294639413858</v>
      </c>
      <c r="J32" s="28">
        <f t="shared" si="1"/>
        <v>0.34526240126488883</v>
      </c>
      <c r="K32" s="27">
        <f t="shared" si="2"/>
        <v>0.54330350482590917</v>
      </c>
      <c r="L32" s="18"/>
    </row>
    <row r="33" spans="1:15">
      <c r="A33" s="16"/>
      <c r="B33" s="11" t="s">
        <v>14</v>
      </c>
      <c r="C33" s="25"/>
      <c r="D33" s="25">
        <v>2.754666666666667</v>
      </c>
      <c r="E33" s="25">
        <v>2.9843333333333333</v>
      </c>
      <c r="F33" s="25">
        <v>3.6330000000000005</v>
      </c>
      <c r="G33" s="26">
        <v>3.4730000000000003</v>
      </c>
      <c r="H33" s="28">
        <f t="shared" si="0"/>
        <v>-4.4040737682356168</v>
      </c>
      <c r="I33" s="27">
        <f t="shared" si="4"/>
        <v>21.735731039874917</v>
      </c>
      <c r="J33" s="28">
        <f t="shared" si="1"/>
        <v>0.31950341582546199</v>
      </c>
      <c r="K33" s="27">
        <f t="shared" si="2"/>
        <v>0.44305760561897378</v>
      </c>
      <c r="L33" s="18"/>
    </row>
    <row r="34" spans="1:15">
      <c r="A34" s="16"/>
      <c r="B34" s="11" t="s">
        <v>18</v>
      </c>
      <c r="C34" s="25"/>
      <c r="D34" s="25">
        <v>2.778</v>
      </c>
      <c r="E34" s="25">
        <v>1.645</v>
      </c>
      <c r="F34" s="25">
        <v>0.64066666666666672</v>
      </c>
      <c r="G34" s="26">
        <v>3.1316666666666664</v>
      </c>
      <c r="H34" s="28">
        <f t="shared" si="0"/>
        <v>388.81373569198746</v>
      </c>
      <c r="I34" s="27">
        <f t="shared" si="4"/>
        <v>-61.053698074974669</v>
      </c>
      <c r="J34" s="28">
        <f t="shared" si="1"/>
        <v>0.28810198595644643</v>
      </c>
      <c r="K34" s="27">
        <f t="shared" si="2"/>
        <v>7.8131637581398988E-2</v>
      </c>
      <c r="L34" s="18"/>
    </row>
    <row r="35" spans="1:15">
      <c r="A35" s="16"/>
      <c r="B35" s="11" t="s">
        <v>16</v>
      </c>
      <c r="C35" s="25"/>
      <c r="D35" s="25">
        <v>4.1879999999999997</v>
      </c>
      <c r="E35" s="25">
        <v>2.3540000000000001</v>
      </c>
      <c r="F35" s="25">
        <v>1.9576666666666667</v>
      </c>
      <c r="G35" s="26">
        <v>2.9523333333333333</v>
      </c>
      <c r="H35" s="28">
        <f t="shared" si="0"/>
        <v>50.808785969691804</v>
      </c>
      <c r="I35" s="27">
        <f t="shared" si="4"/>
        <v>-16.836590201076184</v>
      </c>
      <c r="J35" s="28">
        <f t="shared" si="1"/>
        <v>0.27160396909167067</v>
      </c>
      <c r="K35" s="27">
        <f t="shared" si="2"/>
        <v>0.23874459288010211</v>
      </c>
      <c r="L35" s="18"/>
    </row>
    <row r="36" spans="1:15">
      <c r="A36" s="16"/>
      <c r="B36" s="11" t="s">
        <v>7</v>
      </c>
      <c r="C36" s="25"/>
      <c r="D36" s="25">
        <v>2.4463333333333335</v>
      </c>
      <c r="E36" s="25">
        <v>0.70199999999999996</v>
      </c>
      <c r="F36" s="25">
        <v>0.74599999999999989</v>
      </c>
      <c r="G36" s="26">
        <v>0.45700000000000002</v>
      </c>
      <c r="H36" s="28">
        <f t="shared" si="0"/>
        <v>-38.739946380697042</v>
      </c>
      <c r="I36" s="27">
        <f t="shared" si="4"/>
        <v>6.2678062678062529</v>
      </c>
      <c r="J36" s="28">
        <f t="shared" si="1"/>
        <v>4.2042344092207355E-2</v>
      </c>
      <c r="K36" s="27">
        <f t="shared" si="2"/>
        <v>9.0977421907997347E-2</v>
      </c>
      <c r="L36" s="18"/>
    </row>
    <row r="37" spans="1:15">
      <c r="A37" s="16"/>
      <c r="B37" s="11" t="s">
        <v>13</v>
      </c>
      <c r="C37" s="25"/>
      <c r="D37" s="25">
        <v>0.34966666666666663</v>
      </c>
      <c r="E37" s="25">
        <v>0.35733333333333334</v>
      </c>
      <c r="F37" s="25">
        <v>0.34</v>
      </c>
      <c r="G37" s="26">
        <v>0.37666666666666665</v>
      </c>
      <c r="H37" s="28">
        <f t="shared" si="0"/>
        <v>10.784313725490179</v>
      </c>
      <c r="I37" s="27">
        <f t="shared" si="4"/>
        <v>-4.8507462686567138</v>
      </c>
      <c r="J37" s="28">
        <f t="shared" si="1"/>
        <v>3.4651968507800369E-2</v>
      </c>
      <c r="K37" s="27">
        <f t="shared" si="2"/>
        <v>4.1464240547880837E-2</v>
      </c>
      <c r="L37" s="18"/>
    </row>
    <row r="38" spans="1:15">
      <c r="A38" s="16"/>
      <c r="B38" s="11" t="s">
        <v>15</v>
      </c>
      <c r="C38" s="165"/>
      <c r="D38" s="165">
        <v>0.52466666666666661</v>
      </c>
      <c r="E38" s="165">
        <v>0.19333333333333333</v>
      </c>
      <c r="F38" s="165">
        <v>0.32233333333333336</v>
      </c>
      <c r="G38" s="166">
        <v>0.22433333333333336</v>
      </c>
      <c r="H38" s="167">
        <f t="shared" si="0"/>
        <v>-30.403309203722849</v>
      </c>
      <c r="I38" s="168">
        <f t="shared" si="4"/>
        <v>66.724137931034505</v>
      </c>
      <c r="J38" s="167">
        <f t="shared" si="1"/>
        <v>2.063785381039792E-2</v>
      </c>
      <c r="K38" s="168">
        <f t="shared" si="2"/>
        <v>3.9309726088039974E-2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106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815.79733333333331</v>
      </c>
      <c r="D13" s="26">
        <v>1044.7266666666667</v>
      </c>
      <c r="E13" s="26">
        <v>1072.3273333333334</v>
      </c>
      <c r="F13" s="26">
        <v>1252.354</v>
      </c>
      <c r="G13" s="26">
        <v>1469.2013333333334</v>
      </c>
      <c r="H13" s="28">
        <f t="shared" ref="H13:H39" si="0">IF(OR(OR(G13=0,F13=0),G13=""),"",(G13/F13-1)*100)</f>
        <v>17.315178722097222</v>
      </c>
      <c r="I13" s="27">
        <f>IF(OR(OR(G13=0,F13=0),F13=""),"",(F13/E13-1)*100)</f>
        <v>16.788406027761415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32</v>
      </c>
      <c r="C14" s="25">
        <f>C13-SUM(C15:C39)</f>
        <v>412.58300000000003</v>
      </c>
      <c r="D14" s="25">
        <f t="shared" ref="D14:G14" si="3">D13-SUM(D15:D39)</f>
        <v>359.73</v>
      </c>
      <c r="E14" s="25">
        <f t="shared" si="3"/>
        <v>367.14633333333325</v>
      </c>
      <c r="F14" s="25">
        <f t="shared" si="3"/>
        <v>445.76833333333332</v>
      </c>
      <c r="G14" s="26">
        <f t="shared" si="3"/>
        <v>548.2360000000001</v>
      </c>
      <c r="H14" s="28">
        <f t="shared" si="0"/>
        <v>22.986753208879087</v>
      </c>
      <c r="I14" s="27">
        <f>IF(OR(OR(G14=0,F14=0),F14=""),"",(F14/E14-1)*100)</f>
        <v>21.414349773341979</v>
      </c>
      <c r="J14" s="28">
        <f t="shared" si="1"/>
        <v>37.315239753843585</v>
      </c>
      <c r="K14" s="27">
        <f t="shared" si="2"/>
        <v>35.594435226248592</v>
      </c>
      <c r="L14" s="18"/>
    </row>
    <row r="15" spans="1:15">
      <c r="A15" s="16"/>
      <c r="B15" s="12" t="s">
        <v>5</v>
      </c>
      <c r="C15" s="29">
        <v>138.68299999999999</v>
      </c>
      <c r="D15" s="29">
        <v>278.94100000000003</v>
      </c>
      <c r="E15" s="29">
        <v>321.11633333333333</v>
      </c>
      <c r="F15" s="29">
        <v>289.09800000000001</v>
      </c>
      <c r="G15" s="109">
        <v>362.30900000000003</v>
      </c>
      <c r="H15" s="50">
        <f t="shared" si="0"/>
        <v>25.323938595216845</v>
      </c>
      <c r="I15" s="36">
        <f t="shared" ref="I15:I39" si="4">IF(OR(OR(G15=0,F15=0),F15=""),"",(F15/E15-1)*100)</f>
        <v>-9.9709451091971815</v>
      </c>
      <c r="J15" s="50">
        <f t="shared" si="1"/>
        <v>24.660268935231024</v>
      </c>
      <c r="K15" s="36">
        <f t="shared" si="2"/>
        <v>23.084367519088055</v>
      </c>
      <c r="L15" s="18"/>
      <c r="N15" s="23" t="s">
        <v>5</v>
      </c>
      <c r="O15" s="34">
        <f>J15</f>
        <v>24.660268935231024</v>
      </c>
    </row>
    <row r="16" spans="1:15">
      <c r="A16" s="16"/>
      <c r="B16" s="11" t="s">
        <v>25</v>
      </c>
      <c r="C16" s="55">
        <v>51.464666666666666</v>
      </c>
      <c r="D16" s="55">
        <v>81.48899999999999</v>
      </c>
      <c r="E16" s="55">
        <v>72.756666666666675</v>
      </c>
      <c r="F16" s="55">
        <v>116.71633333333334</v>
      </c>
      <c r="G16" s="56">
        <v>137.51599999999999</v>
      </c>
      <c r="H16" s="28">
        <f t="shared" si="0"/>
        <v>17.82069918805993</v>
      </c>
      <c r="I16" s="27">
        <f t="shared" si="4"/>
        <v>60.4201218674119</v>
      </c>
      <c r="J16" s="28">
        <f t="shared" si="1"/>
        <v>9.3599152736951847</v>
      </c>
      <c r="K16" s="27">
        <f t="shared" si="2"/>
        <v>9.3197557027272904</v>
      </c>
      <c r="L16" s="18"/>
      <c r="N16" s="23" t="s">
        <v>41</v>
      </c>
      <c r="O16" s="34">
        <f>100-O15</f>
        <v>75.339731064768984</v>
      </c>
    </row>
    <row r="17" spans="1:12">
      <c r="A17" s="16"/>
      <c r="B17" s="11" t="s">
        <v>26</v>
      </c>
      <c r="C17" s="25">
        <v>66.281666666666666</v>
      </c>
      <c r="D17" s="25">
        <v>75.870999999999995</v>
      </c>
      <c r="E17" s="25">
        <v>59.859333333333332</v>
      </c>
      <c r="F17" s="25">
        <v>125.863</v>
      </c>
      <c r="G17" s="26">
        <v>115.67433333333334</v>
      </c>
      <c r="H17" s="28">
        <f t="shared" si="0"/>
        <v>-8.0950451416752056</v>
      </c>
      <c r="I17" s="27">
        <f t="shared" si="4"/>
        <v>110.26462038779808</v>
      </c>
      <c r="J17" s="28">
        <f t="shared" si="1"/>
        <v>7.8732799044560267</v>
      </c>
      <c r="K17" s="27">
        <f t="shared" si="2"/>
        <v>10.050113626019479</v>
      </c>
      <c r="L17" s="18"/>
    </row>
    <row r="18" spans="1:12">
      <c r="A18" s="16"/>
      <c r="B18" s="11" t="s">
        <v>21</v>
      </c>
      <c r="C18" s="25">
        <v>11.150666666666668</v>
      </c>
      <c r="D18" s="25">
        <v>15.178333333333333</v>
      </c>
      <c r="E18" s="25">
        <v>33.431000000000004</v>
      </c>
      <c r="F18" s="25">
        <v>34.143999999999998</v>
      </c>
      <c r="G18" s="26">
        <v>51.033999999999999</v>
      </c>
      <c r="H18" s="28">
        <f t="shared" si="0"/>
        <v>49.466963448922208</v>
      </c>
      <c r="I18" s="27">
        <f t="shared" si="4"/>
        <v>2.1327510394543836</v>
      </c>
      <c r="J18" s="28">
        <f t="shared" si="1"/>
        <v>3.4735879176078428</v>
      </c>
      <c r="K18" s="27">
        <f t="shared" si="2"/>
        <v>2.7263856705053042</v>
      </c>
      <c r="L18" s="18"/>
    </row>
    <row r="19" spans="1:12">
      <c r="A19" s="16"/>
      <c r="B19" s="11" t="s">
        <v>22</v>
      </c>
      <c r="C19" s="25">
        <v>12.31</v>
      </c>
      <c r="D19" s="25">
        <v>21.47</v>
      </c>
      <c r="E19" s="25">
        <v>21.235333333333333</v>
      </c>
      <c r="F19" s="25">
        <v>20.185333333333332</v>
      </c>
      <c r="G19" s="26">
        <v>29.006333333333334</v>
      </c>
      <c r="H19" s="28">
        <f t="shared" si="0"/>
        <v>43.700046238192748</v>
      </c>
      <c r="I19" s="27">
        <f t="shared" si="4"/>
        <v>-4.9445892066681374</v>
      </c>
      <c r="J19" s="28">
        <f t="shared" si="1"/>
        <v>1.9742926088641355</v>
      </c>
      <c r="K19" s="27">
        <f t="shared" si="2"/>
        <v>1.6117913412128944</v>
      </c>
      <c r="L19" s="18"/>
    </row>
    <row r="20" spans="1:12">
      <c r="A20" s="16"/>
      <c r="B20" s="11" t="s">
        <v>27</v>
      </c>
      <c r="C20" s="25">
        <v>40.392000000000003</v>
      </c>
      <c r="D20" s="25">
        <v>23.782333333333337</v>
      </c>
      <c r="E20" s="25">
        <v>24.921999999999997</v>
      </c>
      <c r="F20" s="25">
        <v>40.024666666666668</v>
      </c>
      <c r="G20" s="26">
        <v>28.356333333333335</v>
      </c>
      <c r="H20" s="28">
        <f t="shared" si="0"/>
        <v>-29.152855738960969</v>
      </c>
      <c r="I20" s="27">
        <f t="shared" si="4"/>
        <v>60.599737848754806</v>
      </c>
      <c r="J20" s="28">
        <f t="shared" si="1"/>
        <v>1.9300508847891054</v>
      </c>
      <c r="K20" s="27">
        <f t="shared" si="2"/>
        <v>3.1959547114207858</v>
      </c>
      <c r="L20" s="18"/>
    </row>
    <row r="21" spans="1:12">
      <c r="A21" s="16"/>
      <c r="B21" s="11" t="s">
        <v>8</v>
      </c>
      <c r="C21" s="25">
        <v>13.543666666666667</v>
      </c>
      <c r="D21" s="25">
        <v>29.003333333333334</v>
      </c>
      <c r="E21" s="25">
        <v>24.462666666666667</v>
      </c>
      <c r="F21" s="25">
        <v>27.262666666666671</v>
      </c>
      <c r="G21" s="26">
        <v>21.018666666666665</v>
      </c>
      <c r="H21" s="28">
        <f t="shared" si="0"/>
        <v>-22.903115371448159</v>
      </c>
      <c r="I21" s="27">
        <f t="shared" si="4"/>
        <v>11.446012972148045</v>
      </c>
      <c r="J21" s="28">
        <f t="shared" si="1"/>
        <v>1.4306185401410831</v>
      </c>
      <c r="K21" s="27">
        <f t="shared" si="2"/>
        <v>2.1769137693229448</v>
      </c>
      <c r="L21" s="18"/>
    </row>
    <row r="22" spans="1:12">
      <c r="A22" s="16"/>
      <c r="B22" s="11" t="s">
        <v>19</v>
      </c>
      <c r="C22" s="25"/>
      <c r="D22" s="25">
        <v>10.92</v>
      </c>
      <c r="E22" s="25">
        <v>12.562666666666667</v>
      </c>
      <c r="F22" s="25">
        <v>12.829333333333333</v>
      </c>
      <c r="G22" s="26">
        <v>18.763999999999999</v>
      </c>
      <c r="H22" s="28">
        <f t="shared" si="0"/>
        <v>46.258574101018503</v>
      </c>
      <c r="I22" s="27">
        <f t="shared" si="4"/>
        <v>2.122691572914448</v>
      </c>
      <c r="J22" s="28">
        <f t="shared" si="1"/>
        <v>1.2771564777597988</v>
      </c>
      <c r="K22" s="27">
        <f t="shared" si="2"/>
        <v>1.0244174836614355</v>
      </c>
      <c r="L22" s="18"/>
    </row>
    <row r="23" spans="1:12">
      <c r="A23" s="16"/>
      <c r="B23" s="11" t="s">
        <v>6</v>
      </c>
      <c r="C23" s="25">
        <v>24.539666666666665</v>
      </c>
      <c r="D23" s="25">
        <v>27.62</v>
      </c>
      <c r="E23" s="25">
        <v>11.860333333333331</v>
      </c>
      <c r="F23" s="25">
        <v>14.198</v>
      </c>
      <c r="G23" s="26">
        <v>17.693999999999999</v>
      </c>
      <c r="H23" s="28">
        <f t="shared" si="0"/>
        <v>24.623186364276648</v>
      </c>
      <c r="I23" s="27">
        <f t="shared" si="4"/>
        <v>19.709957561619994</v>
      </c>
      <c r="J23" s="28">
        <f t="shared" si="1"/>
        <v>1.2043277935132102</v>
      </c>
      <c r="K23" s="27">
        <f t="shared" si="2"/>
        <v>1.1337050067313237</v>
      </c>
      <c r="L23" s="18"/>
    </row>
    <row r="24" spans="1:12">
      <c r="A24" s="16"/>
      <c r="B24" s="11" t="s">
        <v>23</v>
      </c>
      <c r="C24" s="25">
        <v>10.545999999999999</v>
      </c>
      <c r="D24" s="25">
        <v>12.398666666666665</v>
      </c>
      <c r="E24" s="25">
        <v>11.619</v>
      </c>
      <c r="F24" s="25">
        <v>15.837666666666669</v>
      </c>
      <c r="G24" s="26">
        <v>17.436999999999998</v>
      </c>
      <c r="H24" s="28">
        <f t="shared" si="0"/>
        <v>10.098288889356555</v>
      </c>
      <c r="I24" s="27">
        <f t="shared" si="4"/>
        <v>36.308345526006278</v>
      </c>
      <c r="J24" s="28">
        <f t="shared" si="1"/>
        <v>1.186835296455852</v>
      </c>
      <c r="K24" s="27">
        <f t="shared" si="2"/>
        <v>1.2646317787675583</v>
      </c>
      <c r="L24" s="18"/>
    </row>
    <row r="25" spans="1:12">
      <c r="A25" s="16"/>
      <c r="B25" s="11" t="s">
        <v>10</v>
      </c>
      <c r="C25" s="25"/>
      <c r="D25" s="25">
        <v>12.835666666666667</v>
      </c>
      <c r="E25" s="25">
        <v>15.602333333333334</v>
      </c>
      <c r="F25" s="25">
        <v>16.731666666666669</v>
      </c>
      <c r="G25" s="26">
        <v>16.608000000000001</v>
      </c>
      <c r="H25" s="28">
        <f t="shared" si="0"/>
        <v>-0.73911744197630025</v>
      </c>
      <c r="I25" s="27">
        <f t="shared" si="4"/>
        <v>7.2382335975388346</v>
      </c>
      <c r="J25" s="28">
        <f t="shared" si="1"/>
        <v>1.1304100822124674</v>
      </c>
      <c r="K25" s="27">
        <f t="shared" si="2"/>
        <v>1.3360173454683475</v>
      </c>
      <c r="L25" s="18"/>
    </row>
    <row r="26" spans="1:12">
      <c r="A26" s="16"/>
      <c r="B26" s="11" t="s">
        <v>20</v>
      </c>
      <c r="C26" s="25">
        <v>9.613999999999999</v>
      </c>
      <c r="D26" s="25">
        <v>11.653666666666666</v>
      </c>
      <c r="E26" s="25">
        <v>15.268000000000001</v>
      </c>
      <c r="F26" s="25">
        <v>19.833666666666669</v>
      </c>
      <c r="G26" s="26">
        <v>15.786333333333332</v>
      </c>
      <c r="H26" s="28">
        <f t="shared" si="0"/>
        <v>-20.406379724710533</v>
      </c>
      <c r="I26" s="27">
        <f t="shared" si="4"/>
        <v>29.903501877565297</v>
      </c>
      <c r="J26" s="28">
        <f t="shared" si="1"/>
        <v>1.0744840053689033</v>
      </c>
      <c r="K26" s="27">
        <f t="shared" si="2"/>
        <v>1.5837108889871929</v>
      </c>
      <c r="L26" s="18"/>
    </row>
    <row r="27" spans="1:12">
      <c r="A27" s="16"/>
      <c r="B27" s="11" t="s">
        <v>11</v>
      </c>
      <c r="C27" s="25">
        <v>9.8346666666666653</v>
      </c>
      <c r="D27" s="25">
        <v>8.6593333333333344</v>
      </c>
      <c r="E27" s="25">
        <v>10.280999999999999</v>
      </c>
      <c r="F27" s="25">
        <v>10.737666666666668</v>
      </c>
      <c r="G27" s="26">
        <v>13.545666666666667</v>
      </c>
      <c r="H27" s="28">
        <f t="shared" si="0"/>
        <v>26.150932853195918</v>
      </c>
      <c r="I27" s="27">
        <f t="shared" si="4"/>
        <v>4.441850663035396</v>
      </c>
      <c r="J27" s="28">
        <f t="shared" si="1"/>
        <v>0.92197484166000387</v>
      </c>
      <c r="K27" s="27">
        <f t="shared" si="2"/>
        <v>0.85739868013889575</v>
      </c>
      <c r="L27" s="18"/>
    </row>
    <row r="28" spans="1:12">
      <c r="A28" s="16"/>
      <c r="B28" s="11" t="s">
        <v>12</v>
      </c>
      <c r="C28" s="25"/>
      <c r="D28" s="25">
        <v>9.6356666666666655</v>
      </c>
      <c r="E28" s="25">
        <v>7.5323333333333338</v>
      </c>
      <c r="F28" s="25">
        <v>9.5850000000000009</v>
      </c>
      <c r="G28" s="26">
        <v>12.337333333333333</v>
      </c>
      <c r="H28" s="28">
        <f t="shared" si="0"/>
        <v>28.715006085898096</v>
      </c>
      <c r="I28" s="27">
        <f t="shared" si="4"/>
        <v>27.251405053768195</v>
      </c>
      <c r="J28" s="28">
        <f t="shared" si="1"/>
        <v>0.83973061100770396</v>
      </c>
      <c r="K28" s="27">
        <f t="shared" si="2"/>
        <v>0.76535867654033929</v>
      </c>
      <c r="L28" s="18"/>
    </row>
    <row r="29" spans="1:12">
      <c r="A29" s="16"/>
      <c r="B29" s="11" t="s">
        <v>4</v>
      </c>
      <c r="C29" s="25"/>
      <c r="D29" s="25">
        <v>8.1133333333333315</v>
      </c>
      <c r="E29" s="25">
        <v>7.1743333333333332</v>
      </c>
      <c r="F29" s="25">
        <v>7.176333333333333</v>
      </c>
      <c r="G29" s="26">
        <v>11.172666666666666</v>
      </c>
      <c r="H29" s="28">
        <f t="shared" si="0"/>
        <v>55.687677086720242</v>
      </c>
      <c r="I29" s="27">
        <f t="shared" si="4"/>
        <v>2.7877154671740456E-2</v>
      </c>
      <c r="J29" s="28">
        <f t="shared" si="1"/>
        <v>0.76045851669070075</v>
      </c>
      <c r="K29" s="27">
        <f t="shared" si="2"/>
        <v>0.5730275412010768</v>
      </c>
      <c r="L29" s="18"/>
    </row>
    <row r="30" spans="1:12">
      <c r="A30" s="16"/>
      <c r="B30" s="11" t="s">
        <v>24</v>
      </c>
      <c r="C30" s="25">
        <v>7.0363333333333342</v>
      </c>
      <c r="D30" s="25">
        <v>10.148999999999999</v>
      </c>
      <c r="E30" s="25">
        <v>9.2859999999999996</v>
      </c>
      <c r="F30" s="25">
        <v>7.6073333333333331</v>
      </c>
      <c r="G30" s="26">
        <v>11.118333333333334</v>
      </c>
      <c r="H30" s="28">
        <f t="shared" si="0"/>
        <v>46.152834983787592</v>
      </c>
      <c r="I30" s="27">
        <f t="shared" si="4"/>
        <v>-18.077392490487476</v>
      </c>
      <c r="J30" s="28">
        <f t="shared" si="1"/>
        <v>0.75676036231930088</v>
      </c>
      <c r="K30" s="27">
        <f t="shared" si="2"/>
        <v>0.60744273051655784</v>
      </c>
      <c r="L30" s="18"/>
    </row>
    <row r="31" spans="1:12">
      <c r="A31" s="16"/>
      <c r="B31" s="11" t="s">
        <v>16</v>
      </c>
      <c r="C31" s="25"/>
      <c r="D31" s="25">
        <v>8.6763333333333339</v>
      </c>
      <c r="E31" s="25">
        <v>6.2446666666666673</v>
      </c>
      <c r="F31" s="25">
        <v>4.6310000000000002</v>
      </c>
      <c r="G31" s="26">
        <v>9.1776666666666671</v>
      </c>
      <c r="H31" s="28">
        <f t="shared" si="0"/>
        <v>98.178939034045925</v>
      </c>
      <c r="I31" s="27">
        <f t="shared" si="4"/>
        <v>-25.840717412191736</v>
      </c>
      <c r="J31" s="28">
        <f t="shared" si="1"/>
        <v>0.62467045587580006</v>
      </c>
      <c r="K31" s="27">
        <f t="shared" si="2"/>
        <v>0.369783623480262</v>
      </c>
      <c r="L31" s="18"/>
    </row>
    <row r="32" spans="1:12">
      <c r="A32" s="16"/>
      <c r="B32" s="11" t="s">
        <v>14</v>
      </c>
      <c r="C32" s="25"/>
      <c r="D32" s="25">
        <v>6.887666666666667</v>
      </c>
      <c r="E32" s="25">
        <v>7.6509999999999998</v>
      </c>
      <c r="F32" s="25">
        <v>8.1429999999999989</v>
      </c>
      <c r="G32" s="26">
        <v>9.0260000000000016</v>
      </c>
      <c r="H32" s="28">
        <f t="shared" si="0"/>
        <v>10.843669409308653</v>
      </c>
      <c r="I32" s="27">
        <f t="shared" si="4"/>
        <v>6.4305319566069663</v>
      </c>
      <c r="J32" s="28">
        <f t="shared" si="1"/>
        <v>0.61434738692495972</v>
      </c>
      <c r="K32" s="27">
        <f t="shared" si="2"/>
        <v>0.65021551414376433</v>
      </c>
      <c r="L32" s="18"/>
    </row>
    <row r="33" spans="1:14">
      <c r="A33" s="16"/>
      <c r="B33" s="11" t="s">
        <v>9</v>
      </c>
      <c r="C33" s="25">
        <v>7.8180000000000005</v>
      </c>
      <c r="D33" s="25">
        <v>7.8273333333333328</v>
      </c>
      <c r="E33" s="25">
        <v>10.514666666666667</v>
      </c>
      <c r="F33" s="25">
        <v>4.2169999999999996</v>
      </c>
      <c r="G33" s="26">
        <v>8.395999999999999</v>
      </c>
      <c r="H33" s="28">
        <f t="shared" si="0"/>
        <v>99.0988854635997</v>
      </c>
      <c r="I33" s="27">
        <f t="shared" si="4"/>
        <v>-59.894116155211776</v>
      </c>
      <c r="J33" s="28">
        <f t="shared" si="1"/>
        <v>0.57146694666762254</v>
      </c>
      <c r="K33" s="27">
        <f t="shared" si="2"/>
        <v>0.33672587782687641</v>
      </c>
      <c r="L33" s="18"/>
    </row>
    <row r="34" spans="1:14">
      <c r="A34" s="16"/>
      <c r="B34" s="11" t="s">
        <v>18</v>
      </c>
      <c r="C34" s="25"/>
      <c r="D34" s="25">
        <v>4.8036666666666665</v>
      </c>
      <c r="E34" s="25">
        <v>5.2093333333333334</v>
      </c>
      <c r="F34" s="25">
        <v>2.8086666666666669</v>
      </c>
      <c r="G34" s="26">
        <v>6.7266666666666666</v>
      </c>
      <c r="H34" s="28">
        <f t="shared" si="0"/>
        <v>139.49679563256586</v>
      </c>
      <c r="I34" s="27">
        <f t="shared" si="4"/>
        <v>-46.083951881238796</v>
      </c>
      <c r="J34" s="28">
        <f t="shared" si="1"/>
        <v>0.45784512401749339</v>
      </c>
      <c r="K34" s="27">
        <f t="shared" si="2"/>
        <v>0.22427098621209873</v>
      </c>
      <c r="L34" s="18"/>
    </row>
    <row r="35" spans="1:14">
      <c r="A35" s="16"/>
      <c r="B35" s="11" t="s">
        <v>17</v>
      </c>
      <c r="C35" s="25"/>
      <c r="D35" s="25">
        <v>13.739666666666666</v>
      </c>
      <c r="E35" s="25">
        <v>13.183666666666667</v>
      </c>
      <c r="F35" s="25">
        <v>14.948666666666666</v>
      </c>
      <c r="G35" s="26">
        <v>5.5439999999999996</v>
      </c>
      <c r="H35" s="28">
        <f t="shared" si="0"/>
        <v>-62.913080319314993</v>
      </c>
      <c r="I35" s="27">
        <f t="shared" si="4"/>
        <v>13.387777805870883</v>
      </c>
      <c r="J35" s="28">
        <f t="shared" si="1"/>
        <v>0.37734787426456634</v>
      </c>
      <c r="K35" s="27">
        <f t="shared" si="2"/>
        <v>1.1936454602026796</v>
      </c>
      <c r="L35" s="18"/>
    </row>
    <row r="36" spans="1:14">
      <c r="A36" s="16"/>
      <c r="B36" s="11" t="s">
        <v>13</v>
      </c>
      <c r="C36" s="25"/>
      <c r="D36" s="25">
        <v>1.2030000000000001</v>
      </c>
      <c r="E36" s="25">
        <v>1.4143333333333334</v>
      </c>
      <c r="F36" s="25">
        <v>1.9463333333333335</v>
      </c>
      <c r="G36" s="26">
        <v>1.5343333333333333</v>
      </c>
      <c r="H36" s="28">
        <f t="shared" si="0"/>
        <v>-21.168008220585723</v>
      </c>
      <c r="I36" s="27">
        <f t="shared" si="4"/>
        <v>37.614895121376392</v>
      </c>
      <c r="J36" s="28">
        <f t="shared" si="1"/>
        <v>0.10443315688069979</v>
      </c>
      <c r="K36" s="27">
        <f t="shared" si="2"/>
        <v>0.15541399103874251</v>
      </c>
      <c r="L36" s="18"/>
    </row>
    <row r="37" spans="1:14">
      <c r="A37" s="16"/>
      <c r="B37" s="11" t="s">
        <v>15</v>
      </c>
      <c r="C37" s="25"/>
      <c r="D37" s="25">
        <v>0.79433333333333334</v>
      </c>
      <c r="E37" s="25">
        <v>0.42899999999999999</v>
      </c>
      <c r="F37" s="25">
        <v>0.84</v>
      </c>
      <c r="G37" s="26">
        <v>0.63166666666666671</v>
      </c>
      <c r="H37" s="28">
        <f t="shared" si="0"/>
        <v>-24.80158730158729</v>
      </c>
      <c r="I37" s="27">
        <f t="shared" si="4"/>
        <v>95.804195804195786</v>
      </c>
      <c r="J37" s="28">
        <f t="shared" si="1"/>
        <v>4.2993880575478198E-2</v>
      </c>
      <c r="K37" s="27">
        <f t="shared" si="2"/>
        <v>6.707368683295617E-2</v>
      </c>
      <c r="L37" s="18"/>
    </row>
    <row r="38" spans="1:14">
      <c r="A38" s="16"/>
      <c r="B38" s="11" t="s">
        <v>7</v>
      </c>
      <c r="C38" s="25"/>
      <c r="D38" s="25">
        <v>3.3443333333333332</v>
      </c>
      <c r="E38" s="25">
        <v>1.5649999999999999</v>
      </c>
      <c r="F38" s="25">
        <v>1.2203333333333333</v>
      </c>
      <c r="G38" s="26">
        <v>0.55100000000000005</v>
      </c>
      <c r="H38" s="28">
        <f t="shared" si="0"/>
        <v>-54.848402075935532</v>
      </c>
      <c r="I38" s="27">
        <f t="shared" si="4"/>
        <v>-22.023429179978706</v>
      </c>
      <c r="J38" s="28">
        <f t="shared" si="1"/>
        <v>3.7503369177448793E-2</v>
      </c>
      <c r="K38" s="27">
        <f t="shared" si="2"/>
        <v>9.7443161704544659E-2</v>
      </c>
      <c r="L38" s="18"/>
    </row>
    <row r="39" spans="1:14">
      <c r="A39" s="16"/>
      <c r="B39" s="11" t="s">
        <v>15</v>
      </c>
      <c r="C39" s="25"/>
      <c r="D39" s="25"/>
      <c r="E39" s="25"/>
      <c r="F39" s="25"/>
      <c r="G39" s="26"/>
      <c r="H39" s="28" t="str">
        <f t="shared" si="0"/>
        <v/>
      </c>
      <c r="I39" s="27" t="str">
        <f t="shared" si="4"/>
        <v/>
      </c>
      <c r="J39" s="28" t="str">
        <f t="shared" si="1"/>
        <v/>
      </c>
      <c r="K39" s="27" t="str">
        <f t="shared" si="2"/>
        <v/>
      </c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107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1919.1980000000001</v>
      </c>
      <c r="D13" s="26">
        <v>1528.9743333333336</v>
      </c>
      <c r="E13" s="26">
        <v>1582.6163333333334</v>
      </c>
      <c r="F13" s="26">
        <v>2010.8593333333331</v>
      </c>
      <c r="G13" s="26">
        <v>2306.5</v>
      </c>
      <c r="H13" s="28">
        <f t="shared" ref="H13:H38" si="0">IF(OR(OR(G13=0,F13=0),G13=""),"",(G13/F13-1)*100)</f>
        <v>14.702205259509293</v>
      </c>
      <c r="I13" s="27">
        <f>IF(OR(OR(G13=0,F13=0),F13=""),"",(F13/E13-1)*100)</f>
        <v>27.059179851760227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1026.5053333333335</v>
      </c>
      <c r="D14" s="25">
        <f>D13-SUM(D15:D38)</f>
        <v>582.2953333333337</v>
      </c>
      <c r="E14" s="25">
        <f>E13-SUM(E15:E38)</f>
        <v>593.55966666666666</v>
      </c>
      <c r="F14" s="25">
        <f>F13-SUM(F15:F38)</f>
        <v>814.50466666666648</v>
      </c>
      <c r="G14" s="26">
        <f>G13-SUM(G15:G38)</f>
        <v>964.1543333333334</v>
      </c>
      <c r="H14" s="28">
        <f t="shared" si="0"/>
        <v>18.373088920300873</v>
      </c>
      <c r="I14" s="27">
        <f>IF(OR(OR(G14=0,F14=0),F14=""),"",(F14/E14-1)*100)</f>
        <v>37.223721962240219</v>
      </c>
      <c r="J14" s="28">
        <f t="shared" si="1"/>
        <v>41.801618614061717</v>
      </c>
      <c r="K14" s="27">
        <f t="shared" si="2"/>
        <v>40.505303039596001</v>
      </c>
      <c r="L14" s="18"/>
    </row>
    <row r="15" spans="1:15">
      <c r="A15" s="16"/>
      <c r="B15" s="12" t="s">
        <v>5</v>
      </c>
      <c r="C15" s="29">
        <v>277.19399999999996</v>
      </c>
      <c r="D15" s="29">
        <v>310.73433333333332</v>
      </c>
      <c r="E15" s="29">
        <v>371.90499999999997</v>
      </c>
      <c r="F15" s="29">
        <v>362.286</v>
      </c>
      <c r="G15" s="109">
        <v>477.745</v>
      </c>
      <c r="H15" s="50">
        <f t="shared" si="0"/>
        <v>31.869572658065735</v>
      </c>
      <c r="I15" s="36">
        <f t="shared" ref="I15:I38" si="3">IF(OR(OR(G15=0,F15=0),F15=""),"",(F15/E15-1)*100)</f>
        <v>-2.5864131969185578</v>
      </c>
      <c r="J15" s="50">
        <f t="shared" si="1"/>
        <v>20.712985042271843</v>
      </c>
      <c r="K15" s="36">
        <f t="shared" si="2"/>
        <v>18.016476537891432</v>
      </c>
      <c r="L15" s="18"/>
      <c r="N15" s="23" t="s">
        <v>5</v>
      </c>
      <c r="O15" s="34">
        <f>J15</f>
        <v>20.712985042271843</v>
      </c>
    </row>
    <row r="16" spans="1:15">
      <c r="A16" s="16"/>
      <c r="B16" s="11" t="s">
        <v>25</v>
      </c>
      <c r="C16" s="55">
        <v>138.31333333333333</v>
      </c>
      <c r="D16" s="55">
        <v>131.51533333333333</v>
      </c>
      <c r="E16" s="55">
        <v>138.744</v>
      </c>
      <c r="F16" s="55">
        <v>185.25366666666665</v>
      </c>
      <c r="G16" s="56">
        <v>189.43166666666664</v>
      </c>
      <c r="H16" s="28">
        <f t="shared" si="0"/>
        <v>2.2552859952389648</v>
      </c>
      <c r="I16" s="27">
        <f t="shared" si="3"/>
        <v>33.521930077456787</v>
      </c>
      <c r="J16" s="28">
        <f t="shared" si="1"/>
        <v>8.2129489124936761</v>
      </c>
      <c r="K16" s="27">
        <f t="shared" si="2"/>
        <v>9.2126616514531587</v>
      </c>
      <c r="L16" s="18"/>
      <c r="N16" s="23" t="s">
        <v>41</v>
      </c>
      <c r="O16" s="34">
        <f>100-O15</f>
        <v>79.287014957728161</v>
      </c>
    </row>
    <row r="17" spans="1:12">
      <c r="A17" s="16"/>
      <c r="B17" s="11" t="s">
        <v>26</v>
      </c>
      <c r="C17" s="25">
        <v>139.80533333333332</v>
      </c>
      <c r="D17" s="25">
        <v>122.67066666666666</v>
      </c>
      <c r="E17" s="25">
        <v>90.446666666666658</v>
      </c>
      <c r="F17" s="25">
        <v>175.11699999999999</v>
      </c>
      <c r="G17" s="26">
        <v>166.90766666666664</v>
      </c>
      <c r="H17" s="28">
        <f t="shared" si="0"/>
        <v>-4.6879134140793592</v>
      </c>
      <c r="I17" s="27">
        <f t="shared" si="3"/>
        <v>93.61354757868358</v>
      </c>
      <c r="J17" s="28">
        <f t="shared" si="1"/>
        <v>7.2364043644772016</v>
      </c>
      <c r="K17" s="27">
        <f t="shared" si="2"/>
        <v>8.7085653927723765</v>
      </c>
      <c r="L17" s="18"/>
    </row>
    <row r="18" spans="1:12">
      <c r="A18" s="16"/>
      <c r="B18" s="11" t="s">
        <v>21</v>
      </c>
      <c r="C18" s="25">
        <v>38.245666666666665</v>
      </c>
      <c r="D18" s="25">
        <v>25.233000000000001</v>
      </c>
      <c r="E18" s="25">
        <v>36.042666666666669</v>
      </c>
      <c r="F18" s="25">
        <v>52.201000000000001</v>
      </c>
      <c r="G18" s="26">
        <v>68.858999999999995</v>
      </c>
      <c r="H18" s="28">
        <f t="shared" si="0"/>
        <v>31.911266067699849</v>
      </c>
      <c r="I18" s="27">
        <f t="shared" si="3"/>
        <v>44.831126072802597</v>
      </c>
      <c r="J18" s="28">
        <f t="shared" si="1"/>
        <v>2.9854324734446127</v>
      </c>
      <c r="K18" s="27">
        <f t="shared" si="2"/>
        <v>2.5959548305881834</v>
      </c>
      <c r="L18" s="18"/>
    </row>
    <row r="19" spans="1:12">
      <c r="A19" s="16"/>
      <c r="B19" s="11" t="s">
        <v>27</v>
      </c>
      <c r="C19" s="25">
        <v>77.483666666666664</v>
      </c>
      <c r="D19" s="25">
        <v>49.606333333333339</v>
      </c>
      <c r="E19" s="25">
        <v>39.292666666666669</v>
      </c>
      <c r="F19" s="25">
        <v>55.846666666666671</v>
      </c>
      <c r="G19" s="26">
        <v>53.332000000000001</v>
      </c>
      <c r="H19" s="28">
        <f t="shared" si="0"/>
        <v>-4.5028053002268198</v>
      </c>
      <c r="I19" s="27">
        <f t="shared" si="3"/>
        <v>42.129998812331394</v>
      </c>
      <c r="J19" s="28">
        <f t="shared" si="1"/>
        <v>2.3122479947973122</v>
      </c>
      <c r="K19" s="27">
        <f t="shared" si="2"/>
        <v>2.7772537711074774</v>
      </c>
      <c r="L19" s="18"/>
    </row>
    <row r="20" spans="1:12">
      <c r="A20" s="16"/>
      <c r="B20" s="11" t="s">
        <v>6</v>
      </c>
      <c r="C20" s="25">
        <v>42.204000000000001</v>
      </c>
      <c r="D20" s="25">
        <v>34.247666666666667</v>
      </c>
      <c r="E20" s="25">
        <v>26.822666666666667</v>
      </c>
      <c r="F20" s="25">
        <v>70.944666666666663</v>
      </c>
      <c r="G20" s="26">
        <v>51.098666666666666</v>
      </c>
      <c r="H20" s="28">
        <f t="shared" si="0"/>
        <v>-27.973913942321239</v>
      </c>
      <c r="I20" s="27">
        <f t="shared" si="3"/>
        <v>164.49520306208677</v>
      </c>
      <c r="J20" s="28">
        <f t="shared" si="1"/>
        <v>2.2154201893200378</v>
      </c>
      <c r="K20" s="27">
        <f t="shared" si="2"/>
        <v>3.5280770509722377</v>
      </c>
      <c r="L20" s="18"/>
    </row>
    <row r="21" spans="1:12">
      <c r="A21" s="16"/>
      <c r="B21" s="11" t="s">
        <v>8</v>
      </c>
      <c r="C21" s="25">
        <v>49.517666666666663</v>
      </c>
      <c r="D21" s="25">
        <v>42.162666666666667</v>
      </c>
      <c r="E21" s="25">
        <v>38.937999999999995</v>
      </c>
      <c r="F21" s="25">
        <v>35.718999999999994</v>
      </c>
      <c r="G21" s="26">
        <v>36.175333333333334</v>
      </c>
      <c r="H21" s="28">
        <f t="shared" si="0"/>
        <v>1.2775646947936314</v>
      </c>
      <c r="I21" s="27">
        <f t="shared" si="3"/>
        <v>-8.2669885458934722</v>
      </c>
      <c r="J21" s="28">
        <f t="shared" si="1"/>
        <v>1.568408121974131</v>
      </c>
      <c r="K21" s="27">
        <f t="shared" si="2"/>
        <v>1.7763052545694393</v>
      </c>
      <c r="L21" s="18"/>
    </row>
    <row r="22" spans="1:12">
      <c r="A22" s="16"/>
      <c r="B22" s="11" t="s">
        <v>22</v>
      </c>
      <c r="C22" s="25">
        <v>30.878000000000004</v>
      </c>
      <c r="D22" s="25">
        <v>33.234000000000002</v>
      </c>
      <c r="E22" s="25">
        <v>30.193999999999999</v>
      </c>
      <c r="F22" s="25">
        <v>31.674333333333333</v>
      </c>
      <c r="G22" s="26">
        <v>34.055</v>
      </c>
      <c r="H22" s="28">
        <f t="shared" si="0"/>
        <v>7.516075055512883</v>
      </c>
      <c r="I22" s="27">
        <f t="shared" si="3"/>
        <v>4.9027400587313252</v>
      </c>
      <c r="J22" s="28">
        <f t="shared" si="1"/>
        <v>1.4764795144157814</v>
      </c>
      <c r="K22" s="27">
        <f t="shared" si="2"/>
        <v>1.5751640509248286</v>
      </c>
      <c r="L22" s="18"/>
    </row>
    <row r="23" spans="1:12">
      <c r="A23" s="16"/>
      <c r="B23" s="11" t="s">
        <v>24</v>
      </c>
      <c r="C23" s="25">
        <v>25.403333333333332</v>
      </c>
      <c r="D23" s="25">
        <v>19.096999999999998</v>
      </c>
      <c r="E23" s="25">
        <v>24.696333333333332</v>
      </c>
      <c r="F23" s="25">
        <v>25.391999999999999</v>
      </c>
      <c r="G23" s="26">
        <v>33.785333333333334</v>
      </c>
      <c r="H23" s="28">
        <f t="shared" si="0"/>
        <v>33.055030455786593</v>
      </c>
      <c r="I23" s="27">
        <f t="shared" si="3"/>
        <v>2.8168823981967739</v>
      </c>
      <c r="J23" s="28">
        <f t="shared" si="1"/>
        <v>1.4647879182021821</v>
      </c>
      <c r="K23" s="27">
        <f t="shared" si="2"/>
        <v>1.2627437225013918</v>
      </c>
      <c r="L23" s="18"/>
    </row>
    <row r="24" spans="1:12">
      <c r="A24" s="16"/>
      <c r="B24" s="11" t="s">
        <v>11</v>
      </c>
      <c r="C24" s="25">
        <v>14.877333333333334</v>
      </c>
      <c r="D24" s="25">
        <v>16.513999999999999</v>
      </c>
      <c r="E24" s="25">
        <v>20.464333333333332</v>
      </c>
      <c r="F24" s="25">
        <v>25.312000000000001</v>
      </c>
      <c r="G24" s="26">
        <v>28.234999999999999</v>
      </c>
      <c r="H24" s="28">
        <f t="shared" si="0"/>
        <v>11.547882427307199</v>
      </c>
      <c r="I24" s="27">
        <f t="shared" si="3"/>
        <v>23.688368380760028</v>
      </c>
      <c r="J24" s="28">
        <f t="shared" si="1"/>
        <v>1.2241491437242575</v>
      </c>
      <c r="K24" s="27">
        <f t="shared" si="2"/>
        <v>1.2587653238797742</v>
      </c>
      <c r="L24" s="18"/>
    </row>
    <row r="25" spans="1:12">
      <c r="A25" s="16"/>
      <c r="B25" s="11" t="s">
        <v>9</v>
      </c>
      <c r="C25" s="25">
        <v>19.306000000000001</v>
      </c>
      <c r="D25" s="25">
        <v>19.909666666666666</v>
      </c>
      <c r="E25" s="25">
        <v>18.691666666666666</v>
      </c>
      <c r="F25" s="25">
        <v>17.251666666666665</v>
      </c>
      <c r="G25" s="26">
        <v>28.193666666666669</v>
      </c>
      <c r="H25" s="28">
        <f t="shared" si="0"/>
        <v>63.425755965607223</v>
      </c>
      <c r="I25" s="27">
        <f t="shared" si="3"/>
        <v>-7.7039679001337564</v>
      </c>
      <c r="J25" s="28">
        <f t="shared" si="1"/>
        <v>1.2223571067273649</v>
      </c>
      <c r="K25" s="27">
        <f t="shared" si="2"/>
        <v>0.85792508609088858</v>
      </c>
      <c r="L25" s="18"/>
    </row>
    <row r="26" spans="1:12">
      <c r="A26" s="16"/>
      <c r="B26" s="11" t="s">
        <v>20</v>
      </c>
      <c r="C26" s="25">
        <v>17.799333333333333</v>
      </c>
      <c r="D26" s="25">
        <v>16.629000000000001</v>
      </c>
      <c r="E26" s="25">
        <v>22.53533333333333</v>
      </c>
      <c r="F26" s="25">
        <v>24.117999999999999</v>
      </c>
      <c r="G26" s="26">
        <v>22.549333333333333</v>
      </c>
      <c r="H26" s="28">
        <f t="shared" si="0"/>
        <v>-6.504132459850176</v>
      </c>
      <c r="I26" s="27">
        <f t="shared" si="3"/>
        <v>7.0230452918380148</v>
      </c>
      <c r="J26" s="28">
        <f t="shared" si="1"/>
        <v>0.97764289327263532</v>
      </c>
      <c r="K26" s="27">
        <f t="shared" si="2"/>
        <v>1.1993877244521332</v>
      </c>
      <c r="L26" s="18"/>
    </row>
    <row r="27" spans="1:12">
      <c r="A27" s="16"/>
      <c r="B27" s="11" t="s">
        <v>23</v>
      </c>
      <c r="C27" s="25">
        <v>21.664999999999999</v>
      </c>
      <c r="D27" s="25">
        <v>16.887333333333334</v>
      </c>
      <c r="E27" s="25">
        <v>15.357333333333335</v>
      </c>
      <c r="F27" s="25">
        <v>18.083000000000002</v>
      </c>
      <c r="G27" s="26">
        <v>21.131333333333334</v>
      </c>
      <c r="H27" s="28">
        <f t="shared" si="0"/>
        <v>16.857453593614615</v>
      </c>
      <c r="I27" s="27">
        <f t="shared" si="3"/>
        <v>17.74830699774266</v>
      </c>
      <c r="J27" s="28">
        <f t="shared" si="1"/>
        <v>0.9161644627501988</v>
      </c>
      <c r="K27" s="27">
        <f t="shared" si="2"/>
        <v>0.89926727843386378</v>
      </c>
      <c r="L27" s="18"/>
    </row>
    <row r="28" spans="1:12">
      <c r="A28" s="16"/>
      <c r="B28" s="11" t="s">
        <v>10</v>
      </c>
      <c r="C28" s="25"/>
      <c r="D28" s="25">
        <v>16.578333333333333</v>
      </c>
      <c r="E28" s="25">
        <v>18.154333333333334</v>
      </c>
      <c r="F28" s="25">
        <v>20.34</v>
      </c>
      <c r="G28" s="26">
        <v>19.548333333333336</v>
      </c>
      <c r="H28" s="28">
        <f t="shared" si="0"/>
        <v>-3.8921665027859653</v>
      </c>
      <c r="I28" s="27">
        <f t="shared" si="3"/>
        <v>12.039366175201515</v>
      </c>
      <c r="J28" s="28">
        <f t="shared" si="1"/>
        <v>0.84753233615145618</v>
      </c>
      <c r="K28" s="27">
        <f t="shared" si="2"/>
        <v>1.0115078495462471</v>
      </c>
      <c r="L28" s="18"/>
    </row>
    <row r="29" spans="1:12">
      <c r="A29" s="16"/>
      <c r="B29" s="11" t="s">
        <v>19</v>
      </c>
      <c r="C29" s="25"/>
      <c r="D29" s="25">
        <v>13.150333333333334</v>
      </c>
      <c r="E29" s="25">
        <v>14.149000000000001</v>
      </c>
      <c r="F29" s="25">
        <v>14.222666666666667</v>
      </c>
      <c r="G29" s="26">
        <v>19.460333333333335</v>
      </c>
      <c r="H29" s="28">
        <f t="shared" si="0"/>
        <v>36.826192931470892</v>
      </c>
      <c r="I29" s="27">
        <f t="shared" si="3"/>
        <v>0.52064928027892865</v>
      </c>
      <c r="J29" s="28">
        <f t="shared" si="1"/>
        <v>0.84371703157742617</v>
      </c>
      <c r="K29" s="27">
        <f t="shared" si="2"/>
        <v>0.70729296827989641</v>
      </c>
      <c r="L29" s="18"/>
    </row>
    <row r="30" spans="1:12">
      <c r="A30" s="16"/>
      <c r="B30" s="11" t="s">
        <v>12</v>
      </c>
      <c r="C30" s="25"/>
      <c r="D30" s="25">
        <v>16.405666666666665</v>
      </c>
      <c r="E30" s="25">
        <v>19.14233333333333</v>
      </c>
      <c r="F30" s="25">
        <v>16.572999999999997</v>
      </c>
      <c r="G30" s="26">
        <v>18.887333333333334</v>
      </c>
      <c r="H30" s="28">
        <f t="shared" si="0"/>
        <v>13.964480379734123</v>
      </c>
      <c r="I30" s="27">
        <f t="shared" si="3"/>
        <v>-13.422257822975258</v>
      </c>
      <c r="J30" s="28">
        <f t="shared" si="1"/>
        <v>0.81887419611243584</v>
      </c>
      <c r="K30" s="27">
        <f t="shared" si="2"/>
        <v>0.82417500445083336</v>
      </c>
      <c r="L30" s="18"/>
    </row>
    <row r="31" spans="1:12">
      <c r="A31" s="16"/>
      <c r="B31" s="11" t="s">
        <v>17</v>
      </c>
      <c r="C31" s="25"/>
      <c r="D31" s="25">
        <v>18.907666666666668</v>
      </c>
      <c r="E31" s="25">
        <v>25.537666666666667</v>
      </c>
      <c r="F31" s="25">
        <v>25.888000000000002</v>
      </c>
      <c r="G31" s="26">
        <v>17.179666666666666</v>
      </c>
      <c r="H31" s="28">
        <f t="shared" si="0"/>
        <v>-33.638494025545953</v>
      </c>
      <c r="I31" s="27">
        <f t="shared" si="3"/>
        <v>1.3718298461096845</v>
      </c>
      <c r="J31" s="28">
        <f t="shared" si="1"/>
        <v>0.74483705470048411</v>
      </c>
      <c r="K31" s="27">
        <f t="shared" si="2"/>
        <v>1.2874097939554203</v>
      </c>
      <c r="L31" s="18"/>
    </row>
    <row r="32" spans="1:12">
      <c r="A32" s="16"/>
      <c r="B32" s="11" t="s">
        <v>14</v>
      </c>
      <c r="C32" s="25"/>
      <c r="D32" s="25">
        <v>7.3890000000000002</v>
      </c>
      <c r="E32" s="25">
        <v>8.4580000000000002</v>
      </c>
      <c r="F32" s="25">
        <v>11.442</v>
      </c>
      <c r="G32" s="26">
        <v>14.13</v>
      </c>
      <c r="H32" s="28">
        <f t="shared" si="0"/>
        <v>23.492396434189832</v>
      </c>
      <c r="I32" s="27">
        <f t="shared" si="3"/>
        <v>35.280208087018217</v>
      </c>
      <c r="J32" s="28">
        <f t="shared" si="1"/>
        <v>0.61261651853457622</v>
      </c>
      <c r="K32" s="27">
        <f t="shared" si="2"/>
        <v>0.56901046285684176</v>
      </c>
      <c r="L32" s="18"/>
    </row>
    <row r="33" spans="1:14">
      <c r="A33" s="16"/>
      <c r="B33" s="11" t="s">
        <v>16</v>
      </c>
      <c r="C33" s="25"/>
      <c r="D33" s="25">
        <v>10.950666666666669</v>
      </c>
      <c r="E33" s="25">
        <v>8.9560000000000013</v>
      </c>
      <c r="F33" s="25">
        <v>8.9673333333333343</v>
      </c>
      <c r="G33" s="26">
        <v>12.680999999999999</v>
      </c>
      <c r="H33" s="28">
        <f t="shared" si="0"/>
        <v>41.413277823210137</v>
      </c>
      <c r="I33" s="27">
        <f t="shared" si="3"/>
        <v>0.12654458835790194</v>
      </c>
      <c r="J33" s="28">
        <f t="shared" si="1"/>
        <v>0.54979406026446997</v>
      </c>
      <c r="K33" s="27">
        <f t="shared" si="2"/>
        <v>0.44594533216147403</v>
      </c>
      <c r="L33" s="18"/>
    </row>
    <row r="34" spans="1:14">
      <c r="A34" s="16"/>
      <c r="B34" s="11" t="s">
        <v>4</v>
      </c>
      <c r="C34" s="25"/>
      <c r="D34" s="25">
        <v>10.561666666666667</v>
      </c>
      <c r="E34" s="25">
        <v>9.984</v>
      </c>
      <c r="F34" s="25">
        <v>10.202666666666667</v>
      </c>
      <c r="G34" s="26">
        <v>12.583999999999998</v>
      </c>
      <c r="H34" s="28">
        <f t="shared" si="0"/>
        <v>23.340303188708809</v>
      </c>
      <c r="I34" s="27">
        <f t="shared" si="3"/>
        <v>2.1901709401709546</v>
      </c>
      <c r="J34" s="28">
        <f t="shared" si="1"/>
        <v>0.54558855408627782</v>
      </c>
      <c r="K34" s="27">
        <f t="shared" si="2"/>
        <v>0.50737843754361744</v>
      </c>
      <c r="L34" s="18"/>
    </row>
    <row r="35" spans="1:14">
      <c r="A35" s="16"/>
      <c r="B35" s="11" t="s">
        <v>18</v>
      </c>
      <c r="C35" s="25"/>
      <c r="D35" s="25">
        <v>6.4570000000000007</v>
      </c>
      <c r="E35" s="25">
        <v>5.6463333333333336</v>
      </c>
      <c r="F35" s="25">
        <v>3.1333333333333333</v>
      </c>
      <c r="G35" s="26">
        <v>10.281333333333334</v>
      </c>
      <c r="H35" s="28">
        <f t="shared" si="0"/>
        <v>228.12765957446811</v>
      </c>
      <c r="I35" s="27">
        <f t="shared" si="3"/>
        <v>-44.506759548969832</v>
      </c>
      <c r="J35" s="28">
        <f t="shared" si="1"/>
        <v>0.44575475106582846</v>
      </c>
      <c r="K35" s="27">
        <f t="shared" si="2"/>
        <v>0.15582061268001843</v>
      </c>
      <c r="L35" s="18"/>
    </row>
    <row r="36" spans="1:14">
      <c r="A36" s="16"/>
      <c r="B36" s="11" t="s">
        <v>7</v>
      </c>
      <c r="C36" s="25"/>
      <c r="D36" s="25">
        <v>4.9673333333333334</v>
      </c>
      <c r="E36" s="25">
        <v>2.6019999999999999</v>
      </c>
      <c r="F36" s="25">
        <v>2.5459999999999998</v>
      </c>
      <c r="G36" s="26">
        <v>3.6976666666666667</v>
      </c>
      <c r="H36" s="28">
        <f t="shared" si="0"/>
        <v>45.234354543074119</v>
      </c>
      <c r="I36" s="27">
        <f t="shared" si="3"/>
        <v>-2.1521906225980048</v>
      </c>
      <c r="J36" s="28">
        <f t="shared" si="1"/>
        <v>0.16031505166558277</v>
      </c>
      <c r="K36" s="27">
        <f t="shared" si="2"/>
        <v>0.12661253613297666</v>
      </c>
      <c r="L36" s="18"/>
    </row>
    <row r="37" spans="1:14">
      <c r="A37" s="16"/>
      <c r="B37" s="11" t="s">
        <v>13</v>
      </c>
      <c r="C37" s="25"/>
      <c r="D37" s="25">
        <v>1.4863333333333333</v>
      </c>
      <c r="E37" s="25">
        <v>1.4806666666666668</v>
      </c>
      <c r="F37" s="25">
        <v>2.3586666666666667</v>
      </c>
      <c r="G37" s="26">
        <v>1.665</v>
      </c>
      <c r="H37" s="28">
        <f t="shared" si="0"/>
        <v>-29.409270774448835</v>
      </c>
      <c r="I37" s="27">
        <f t="shared" si="3"/>
        <v>59.297613687528127</v>
      </c>
      <c r="J37" s="28">
        <f t="shared" si="1"/>
        <v>7.2187296769997827E-2</v>
      </c>
      <c r="K37" s="27">
        <f t="shared" si="2"/>
        <v>0.11729645269402238</v>
      </c>
      <c r="L37" s="18"/>
    </row>
    <row r="38" spans="1:14">
      <c r="A38" s="16"/>
      <c r="B38" s="11" t="s">
        <v>15</v>
      </c>
      <c r="C38" s="25"/>
      <c r="D38" s="25">
        <v>1.3839999999999997</v>
      </c>
      <c r="E38" s="25">
        <v>0.81566666666666665</v>
      </c>
      <c r="F38" s="25">
        <v>1.482</v>
      </c>
      <c r="G38" s="26">
        <v>0.73199999999999987</v>
      </c>
      <c r="H38" s="28">
        <f t="shared" si="0"/>
        <v>-50.607287449392715</v>
      </c>
      <c r="I38" s="27">
        <f t="shared" si="3"/>
        <v>81.691867592970979</v>
      </c>
      <c r="J38" s="28">
        <f t="shared" si="1"/>
        <v>3.1736397138521562E-2</v>
      </c>
      <c r="K38" s="27">
        <f t="shared" si="2"/>
        <v>7.369983446546402E-2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197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0" t="s">
        <v>180</v>
      </c>
      <c r="D7" s="190"/>
      <c r="E7" s="190"/>
      <c r="F7" s="190"/>
      <c r="G7" s="190"/>
      <c r="H7" s="190"/>
      <c r="I7" s="190"/>
      <c r="J7" s="18"/>
    </row>
    <row r="8" spans="1:13">
      <c r="A8" s="16"/>
      <c r="B8" s="10"/>
      <c r="C8" s="190" t="s">
        <v>183</v>
      </c>
      <c r="D8" s="190"/>
      <c r="E8" s="190"/>
      <c r="F8" s="190"/>
      <c r="G8" s="190"/>
      <c r="H8" s="190"/>
      <c r="I8" s="190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91" t="s">
        <v>2</v>
      </c>
      <c r="D10" s="191"/>
      <c r="E10" s="191"/>
      <c r="F10" s="191"/>
      <c r="G10" s="192" t="s">
        <v>113</v>
      </c>
      <c r="H10" s="192"/>
      <c r="I10" s="192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112</v>
      </c>
      <c r="H11" s="76" t="s">
        <v>114</v>
      </c>
      <c r="I11" s="192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36</v>
      </c>
      <c r="C13" s="25">
        <v>3176.3466666666668</v>
      </c>
      <c r="D13" s="25">
        <v>3362.4809999999998</v>
      </c>
      <c r="E13" s="25">
        <v>3431.6756666666665</v>
      </c>
      <c r="F13" s="29">
        <v>3600.8436666666662</v>
      </c>
      <c r="G13" s="28">
        <f>IF(OR(OR(F13=0,E13=0),F13=""),"",(F13/E13-1)*100)</f>
        <v>4.9296033900639413</v>
      </c>
      <c r="H13" s="26">
        <f>F13-E13</f>
        <v>169.16799999999967</v>
      </c>
      <c r="I13" s="28">
        <f>IF(F13=0,"",F13/$F$13*100)</f>
        <v>100</v>
      </c>
      <c r="J13" s="18"/>
    </row>
    <row r="14" spans="1:13">
      <c r="A14" s="16"/>
      <c r="B14" s="11" t="s">
        <v>67</v>
      </c>
      <c r="C14" s="25">
        <v>1837.42</v>
      </c>
      <c r="D14" s="25">
        <v>1712.4953333333333</v>
      </c>
      <c r="E14" s="25">
        <v>1756.9316666666666</v>
      </c>
      <c r="F14" s="29">
        <v>1839.8556666666666</v>
      </c>
      <c r="G14" s="28">
        <f>IF(OR(OR(F14=0,E14=0),F14=""),"",(F14/E14-1)*100)</f>
        <v>4.7198193061957383</v>
      </c>
      <c r="H14" s="26">
        <f>F14-E14</f>
        <v>82.923999999999978</v>
      </c>
      <c r="I14" s="28">
        <f>IF(F14=0,"",F14/$F$13*100)</f>
        <v>51.095127614074883</v>
      </c>
      <c r="J14" s="18"/>
    </row>
    <row r="15" spans="1:13">
      <c r="A15" s="16"/>
      <c r="B15" s="11" t="s">
        <v>68</v>
      </c>
      <c r="C15" s="25">
        <v>171.85066666666668</v>
      </c>
      <c r="D15" s="25">
        <v>151.65866666666668</v>
      </c>
      <c r="E15" s="25">
        <v>151.15966666666665</v>
      </c>
      <c r="F15" s="29">
        <v>149.21799999999999</v>
      </c>
      <c r="G15" s="28">
        <f t="shared" ref="G15:G22" si="0">IF(OR(OR(F15=0,E15=0),F15=""),"",(F15/E15-1)*100)</f>
        <v>-1.2845137261041861</v>
      </c>
      <c r="H15" s="26">
        <f t="shared" ref="H15:H22" si="1">F15-E15</f>
        <v>-1.9416666666666629</v>
      </c>
      <c r="I15" s="28">
        <f>IF(F15=0,"",F15/$F$13*100)</f>
        <v>4.1439732966283556</v>
      </c>
      <c r="J15" s="18"/>
      <c r="M15" s="34"/>
    </row>
    <row r="16" spans="1:13">
      <c r="A16" s="16"/>
      <c r="B16" s="11" t="s">
        <v>69</v>
      </c>
      <c r="C16" s="25">
        <v>125.94433333333335</v>
      </c>
      <c r="D16" s="25">
        <v>123.64566666666667</v>
      </c>
      <c r="E16" s="25">
        <v>135.387</v>
      </c>
      <c r="F16" s="29">
        <v>157.41266666666667</v>
      </c>
      <c r="G16" s="28">
        <f t="shared" si="0"/>
        <v>16.268671782864441</v>
      </c>
      <c r="H16" s="26">
        <f t="shared" si="1"/>
        <v>22.025666666666666</v>
      </c>
      <c r="I16" s="28">
        <f t="shared" ref="I16:I22" si="2">IF(F16=0,"",F16/$F$13*100)</f>
        <v>4.3715495933314159</v>
      </c>
      <c r="J16" s="18"/>
      <c r="M16" s="34"/>
    </row>
    <row r="17" spans="1:12">
      <c r="A17" s="16"/>
      <c r="B17" s="11" t="s">
        <v>70</v>
      </c>
      <c r="C17" s="25">
        <v>826.01033333333328</v>
      </c>
      <c r="D17" s="25">
        <v>1109.7136666666668</v>
      </c>
      <c r="E17" s="25">
        <v>1167.0643333333333</v>
      </c>
      <c r="F17" s="29">
        <v>1188.953</v>
      </c>
      <c r="G17" s="28">
        <f t="shared" si="0"/>
        <v>1.8755321400448333</v>
      </c>
      <c r="H17" s="26">
        <f t="shared" si="1"/>
        <v>21.888666666666722</v>
      </c>
      <c r="I17" s="28">
        <f t="shared" si="2"/>
        <v>33.018734220711799</v>
      </c>
      <c r="J17" s="18"/>
    </row>
    <row r="18" spans="1:12">
      <c r="A18" s="16"/>
      <c r="B18" s="11" t="s">
        <v>71</v>
      </c>
      <c r="C18" s="25">
        <v>156.24300000000002</v>
      </c>
      <c r="D18" s="25">
        <v>177.69033333333331</v>
      </c>
      <c r="E18" s="25">
        <v>160.042</v>
      </c>
      <c r="F18" s="29">
        <v>173.00666666666666</v>
      </c>
      <c r="G18" s="28">
        <f t="shared" si="0"/>
        <v>8.100790209236731</v>
      </c>
      <c r="H18" s="26">
        <f t="shared" si="1"/>
        <v>12.964666666666659</v>
      </c>
      <c r="I18" s="28">
        <f t="shared" si="2"/>
        <v>4.8046147703718702</v>
      </c>
      <c r="J18" s="18"/>
    </row>
    <row r="19" spans="1:12">
      <c r="A19" s="16"/>
      <c r="B19" s="11" t="s">
        <v>72</v>
      </c>
      <c r="C19" s="25">
        <v>49.673000000000002</v>
      </c>
      <c r="D19" s="25">
        <v>74.584999999999994</v>
      </c>
      <c r="E19" s="25">
        <v>52.611333333333334</v>
      </c>
      <c r="F19" s="29">
        <v>82.560666666666677</v>
      </c>
      <c r="G19" s="28">
        <f t="shared" si="0"/>
        <v>56.925630725952601</v>
      </c>
      <c r="H19" s="26">
        <f t="shared" si="1"/>
        <v>29.949333333333342</v>
      </c>
      <c r="I19" s="28">
        <f t="shared" si="2"/>
        <v>2.2928145265216093</v>
      </c>
      <c r="J19" s="18"/>
    </row>
    <row r="20" spans="1:12">
      <c r="A20" s="16"/>
      <c r="B20" s="11" t="s">
        <v>73</v>
      </c>
      <c r="C20" s="25">
        <v>7.0693333333333328</v>
      </c>
      <c r="D20" s="25">
        <v>9.310666666666668</v>
      </c>
      <c r="E20" s="25">
        <v>4.3620000000000001</v>
      </c>
      <c r="F20" s="29">
        <v>5.0769999999999991</v>
      </c>
      <c r="G20" s="28">
        <f t="shared" si="0"/>
        <v>16.391563502980254</v>
      </c>
      <c r="H20" s="26">
        <f t="shared" si="1"/>
        <v>0.71499999999999897</v>
      </c>
      <c r="I20" s="28">
        <f t="shared" si="2"/>
        <v>0.14099473540043531</v>
      </c>
      <c r="J20" s="18"/>
    </row>
    <row r="21" spans="1:12">
      <c r="A21" s="16"/>
      <c r="B21" s="11" t="s">
        <v>74</v>
      </c>
      <c r="C21" s="25">
        <v>0</v>
      </c>
      <c r="D21" s="25">
        <v>2.5816666666666666</v>
      </c>
      <c r="E21" s="25">
        <v>0</v>
      </c>
      <c r="F21" s="29">
        <v>0.71133333333333326</v>
      </c>
      <c r="G21" s="28" t="str">
        <f t="shared" si="0"/>
        <v/>
      </c>
      <c r="H21" s="26">
        <f t="shared" si="1"/>
        <v>0.71133333333333326</v>
      </c>
      <c r="I21" s="28">
        <f t="shared" si="2"/>
        <v>1.9754629725200513E-2</v>
      </c>
      <c r="J21" s="18"/>
      <c r="L21" s="23" t="s">
        <v>123</v>
      </c>
    </row>
    <row r="22" spans="1:12">
      <c r="A22" s="16"/>
      <c r="B22" s="11" t="s">
        <v>75</v>
      </c>
      <c r="C22" s="25">
        <v>2.1360000000000001</v>
      </c>
      <c r="D22" s="25">
        <v>0.80066666666666675</v>
      </c>
      <c r="E22" s="25">
        <v>4.1173333333333337</v>
      </c>
      <c r="F22" s="29">
        <v>4.0490000000000004</v>
      </c>
      <c r="G22" s="28">
        <f t="shared" si="0"/>
        <v>-1.6596502590673579</v>
      </c>
      <c r="H22" s="26">
        <f t="shared" si="1"/>
        <v>-6.8333333333333357E-2</v>
      </c>
      <c r="I22" s="28">
        <f t="shared" si="2"/>
        <v>0.11244587032427865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189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56</v>
      </c>
      <c r="F50" s="34">
        <f>F15-F16</f>
        <v>-8.1946666666666772</v>
      </c>
    </row>
  </sheetData>
  <mergeCells count="5">
    <mergeCell ref="C7:I7"/>
    <mergeCell ref="C8:I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81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6250.0516666666663</v>
      </c>
      <c r="D13" s="26">
        <v>6785.7686666666668</v>
      </c>
      <c r="E13" s="26">
        <v>6301.0110000000013</v>
      </c>
      <c r="F13" s="26">
        <v>6314.1983333333337</v>
      </c>
      <c r="G13" s="26">
        <v>6584.3976666666667</v>
      </c>
      <c r="H13" s="28">
        <f t="shared" ref="H13:H27" si="0">IF(OR(OR(G13=0,F13=0),G13=""),"",(G13/F13-1)*100)</f>
        <v>4.27923418095566</v>
      </c>
      <c r="I13" s="27">
        <f>IF(OR(OR(G13=0,F13=0),F13=""),"",(F13/E13-1)*100)</f>
        <v>0.20928916539475484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2246.6853333333329</v>
      </c>
      <c r="D14" s="25">
        <f t="shared" ref="D14:G14" si="3">D13-SUM(D15:D27)</f>
        <v>2544.9899999999998</v>
      </c>
      <c r="E14" s="25">
        <f t="shared" si="3"/>
        <v>2364.9756666666676</v>
      </c>
      <c r="F14" s="25">
        <f t="shared" si="3"/>
        <v>2206.0710000000008</v>
      </c>
      <c r="G14" s="26">
        <f t="shared" si="3"/>
        <v>2333.6410000000014</v>
      </c>
      <c r="H14" s="54">
        <f t="shared" ref="H14" si="4">IF(OR(OR(G14=0,F14=0),G14=""),"",(G14/F14-1)*100)</f>
        <v>5.7826787986424932</v>
      </c>
      <c r="I14" s="53">
        <f t="shared" ref="I14" si="5">IF(OR(OR(G14=0,F14=0),F14=""),"",(F14/E14-1)*100)</f>
        <v>-6.7190825219202388</v>
      </c>
      <c r="J14" s="54">
        <f t="shared" ref="J14" si="6">IF(G14=0,"",G14/$G$13*100)</f>
        <v>35.44198145585883</v>
      </c>
      <c r="K14" s="53">
        <f t="shared" ref="K14" si="7">IF(F14=0,"",F14/$F$13*100)</f>
        <v>34.938259515129801</v>
      </c>
      <c r="L14" s="18"/>
    </row>
    <row r="15" spans="1:15">
      <c r="A15" s="16"/>
      <c r="B15" s="12" t="s">
        <v>5</v>
      </c>
      <c r="C15" s="29">
        <v>1729.5056666666667</v>
      </c>
      <c r="D15" s="29">
        <v>1837.42</v>
      </c>
      <c r="E15" s="29">
        <v>1712.4953333333333</v>
      </c>
      <c r="F15" s="29">
        <v>1756.9316666666666</v>
      </c>
      <c r="G15" s="109">
        <v>1839.8556666666666</v>
      </c>
      <c r="H15" s="50">
        <f t="shared" si="0"/>
        <v>4.7198193061957383</v>
      </c>
      <c r="I15" s="36">
        <f>IF(OR(OR(G15=0,F15=0),F15=""),"",(F15/E15-1)*100)</f>
        <v>2.5948294554963169</v>
      </c>
      <c r="J15" s="50">
        <f t="shared" si="1"/>
        <v>27.942657169400409</v>
      </c>
      <c r="K15" s="36">
        <f t="shared" si="2"/>
        <v>27.825094713791852</v>
      </c>
      <c r="L15" s="18"/>
    </row>
    <row r="16" spans="1:15">
      <c r="A16" s="16"/>
      <c r="B16" s="11" t="s">
        <v>25</v>
      </c>
      <c r="C16" s="55">
        <v>743.53466666666657</v>
      </c>
      <c r="D16" s="55">
        <v>783.2446666666666</v>
      </c>
      <c r="E16" s="55">
        <v>728.84733333333327</v>
      </c>
      <c r="F16" s="55">
        <v>766.01466666666659</v>
      </c>
      <c r="G16" s="56">
        <v>791.36566666666658</v>
      </c>
      <c r="H16" s="54">
        <f t="shared" si="0"/>
        <v>3.3094666594721378</v>
      </c>
      <c r="I16" s="53">
        <f t="shared" ref="I16:I27" si="8">IF(OR(OR(G16=0,F16=0),F16=""),"",(F16/E16-1)*100)</f>
        <v>5.0994675611079066</v>
      </c>
      <c r="J16" s="54">
        <f t="shared" si="1"/>
        <v>12.018801213555701</v>
      </c>
      <c r="K16" s="53">
        <f t="shared" si="2"/>
        <v>12.131621881796024</v>
      </c>
      <c r="L16" s="18"/>
      <c r="N16" s="23" t="s">
        <v>5</v>
      </c>
      <c r="O16" s="34">
        <f>J15</f>
        <v>27.942657169400409</v>
      </c>
    </row>
    <row r="17" spans="1:15">
      <c r="A17" s="16"/>
      <c r="B17" s="11" t="s">
        <v>26</v>
      </c>
      <c r="C17" s="55">
        <v>507.2</v>
      </c>
      <c r="D17" s="55">
        <v>492.64766666666668</v>
      </c>
      <c r="E17" s="55">
        <v>461.16066666666666</v>
      </c>
      <c r="F17" s="55">
        <v>478.57733333333334</v>
      </c>
      <c r="G17" s="56">
        <v>485.85833333333329</v>
      </c>
      <c r="H17" s="28">
        <f t="shared" si="0"/>
        <v>1.5213842137669076</v>
      </c>
      <c r="I17" s="27">
        <f t="shared" si="8"/>
        <v>3.7767025519667152</v>
      </c>
      <c r="J17" s="28">
        <f t="shared" si="1"/>
        <v>7.3789336235412675</v>
      </c>
      <c r="K17" s="27">
        <f t="shared" si="2"/>
        <v>7.5793839228468958</v>
      </c>
      <c r="L17" s="18"/>
      <c r="N17" s="23" t="s">
        <v>41</v>
      </c>
      <c r="O17" s="34">
        <f>100-O16</f>
        <v>72.057342830599595</v>
      </c>
    </row>
    <row r="18" spans="1:15">
      <c r="A18" s="16"/>
      <c r="B18" s="11" t="s">
        <v>27</v>
      </c>
      <c r="C18" s="25">
        <v>219.31666666666669</v>
      </c>
      <c r="D18" s="25">
        <v>239.34066666666664</v>
      </c>
      <c r="E18" s="25">
        <v>227.78433333333336</v>
      </c>
      <c r="F18" s="25">
        <v>249.97966666666665</v>
      </c>
      <c r="G18" s="26">
        <v>267.59533333333337</v>
      </c>
      <c r="H18" s="28">
        <f t="shared" si="0"/>
        <v>7.0468398096378726</v>
      </c>
      <c r="I18" s="27">
        <f t="shared" si="8"/>
        <v>9.7440122455012101</v>
      </c>
      <c r="J18" s="28">
        <f t="shared" si="1"/>
        <v>4.0640821967364982</v>
      </c>
      <c r="K18" s="27">
        <f t="shared" si="2"/>
        <v>3.959008784171334</v>
      </c>
      <c r="L18" s="18"/>
    </row>
    <row r="19" spans="1:15">
      <c r="A19" s="16"/>
      <c r="B19" s="11" t="s">
        <v>21</v>
      </c>
      <c r="C19" s="25">
        <v>185.86500000000001</v>
      </c>
      <c r="D19" s="25">
        <v>198.76766666666671</v>
      </c>
      <c r="E19" s="25">
        <v>182.94466666666668</v>
      </c>
      <c r="F19" s="25">
        <v>178.65299999999999</v>
      </c>
      <c r="G19" s="26">
        <v>184.88966666666667</v>
      </c>
      <c r="H19" s="28">
        <f t="shared" si="0"/>
        <v>3.4909386725477276</v>
      </c>
      <c r="I19" s="27">
        <f t="shared" si="8"/>
        <v>-2.3458823615155167</v>
      </c>
      <c r="J19" s="28">
        <f t="shared" si="1"/>
        <v>2.8079966616030125</v>
      </c>
      <c r="K19" s="27">
        <f t="shared" si="2"/>
        <v>2.8293853086126792</v>
      </c>
      <c r="L19" s="18"/>
    </row>
    <row r="20" spans="1:15">
      <c r="A20" s="16"/>
      <c r="B20" s="11" t="s">
        <v>6</v>
      </c>
      <c r="C20" s="25">
        <v>89.579000000000008</v>
      </c>
      <c r="D20" s="25">
        <v>101.30900000000001</v>
      </c>
      <c r="E20" s="25">
        <v>93.134</v>
      </c>
      <c r="F20" s="25">
        <v>121.087</v>
      </c>
      <c r="G20" s="26">
        <v>120.24966666666667</v>
      </c>
      <c r="H20" s="28">
        <f t="shared" si="0"/>
        <v>-0.69151381513566923</v>
      </c>
      <c r="I20" s="27">
        <f t="shared" si="8"/>
        <v>30.013743638198733</v>
      </c>
      <c r="J20" s="28">
        <f t="shared" si="1"/>
        <v>1.8262819585674075</v>
      </c>
      <c r="K20" s="27">
        <f t="shared" si="2"/>
        <v>1.917693959037819</v>
      </c>
      <c r="L20" s="18"/>
    </row>
    <row r="21" spans="1:15">
      <c r="A21" s="16"/>
      <c r="B21" s="11" t="s">
        <v>22</v>
      </c>
      <c r="C21" s="25">
        <v>116.91766666666666</v>
      </c>
      <c r="D21" s="25">
        <v>140.08433333333335</v>
      </c>
      <c r="E21" s="25">
        <v>80.858000000000004</v>
      </c>
      <c r="F21" s="25">
        <v>114.29233333333333</v>
      </c>
      <c r="G21" s="26">
        <v>118.81266666666666</v>
      </c>
      <c r="H21" s="28">
        <f t="shared" si="0"/>
        <v>3.9550626026242597</v>
      </c>
      <c r="I21" s="27">
        <f t="shared" si="8"/>
        <v>41.349443881042468</v>
      </c>
      <c r="J21" s="28">
        <f t="shared" si="1"/>
        <v>1.8044576388232523</v>
      </c>
      <c r="K21" s="27">
        <f t="shared" si="2"/>
        <v>1.8100846267367274</v>
      </c>
      <c r="L21" s="18"/>
    </row>
    <row r="22" spans="1:15">
      <c r="A22" s="16"/>
      <c r="B22" s="11" t="s">
        <v>24</v>
      </c>
      <c r="C22" s="25">
        <v>117.50133333333333</v>
      </c>
      <c r="D22" s="25">
        <v>116.81333333333333</v>
      </c>
      <c r="E22" s="25">
        <v>120.37966666666667</v>
      </c>
      <c r="F22" s="25">
        <v>117.004</v>
      </c>
      <c r="G22" s="26">
        <v>118.65266666666666</v>
      </c>
      <c r="H22" s="28">
        <f t="shared" si="0"/>
        <v>1.4090686358301019</v>
      </c>
      <c r="I22" s="27">
        <f t="shared" si="8"/>
        <v>-2.8041834307565683</v>
      </c>
      <c r="J22" s="28">
        <f t="shared" si="1"/>
        <v>1.8020276519345506</v>
      </c>
      <c r="K22" s="27">
        <f t="shared" si="2"/>
        <v>1.8530301682530825</v>
      </c>
      <c r="L22" s="18"/>
    </row>
    <row r="23" spans="1:15">
      <c r="A23" s="16"/>
      <c r="B23" s="11" t="s">
        <v>8</v>
      </c>
      <c r="C23" s="25">
        <v>76.469666666666669</v>
      </c>
      <c r="D23" s="25">
        <v>95.290999999999997</v>
      </c>
      <c r="E23" s="25">
        <v>90.860333333333344</v>
      </c>
      <c r="F23" s="25">
        <v>87.250999999999991</v>
      </c>
      <c r="G23" s="26">
        <v>83.399333333333331</v>
      </c>
      <c r="H23" s="28">
        <f t="shared" si="0"/>
        <v>-4.4144670739208252</v>
      </c>
      <c r="I23" s="27">
        <f t="shared" si="8"/>
        <v>-3.9723971956959758</v>
      </c>
      <c r="J23" s="28">
        <f t="shared" si="1"/>
        <v>1.2666205407905444</v>
      </c>
      <c r="K23" s="27">
        <f t="shared" si="2"/>
        <v>1.3818222899238459</v>
      </c>
      <c r="L23" s="18"/>
    </row>
    <row r="24" spans="1:15">
      <c r="A24" s="16"/>
      <c r="B24" s="11" t="s">
        <v>23</v>
      </c>
      <c r="C24" s="25">
        <v>72.61333333333333</v>
      </c>
      <c r="D24" s="25">
        <v>81.815666666666672</v>
      </c>
      <c r="E24" s="25">
        <v>81.555333333333337</v>
      </c>
      <c r="F24" s="25">
        <v>79.500999999999991</v>
      </c>
      <c r="G24" s="26">
        <v>77.113</v>
      </c>
      <c r="H24" s="28">
        <f t="shared" si="0"/>
        <v>-3.003735802065377</v>
      </c>
      <c r="I24" s="27">
        <f t="shared" si="8"/>
        <v>-2.5189441933084478</v>
      </c>
      <c r="J24" s="28">
        <f t="shared" si="1"/>
        <v>1.1711473684279801</v>
      </c>
      <c r="K24" s="27">
        <f t="shared" si="2"/>
        <v>1.2590830348217863</v>
      </c>
      <c r="L24" s="18"/>
    </row>
    <row r="25" spans="1:15">
      <c r="A25" s="16"/>
      <c r="B25" s="11" t="s">
        <v>20</v>
      </c>
      <c r="C25" s="25">
        <v>54.795666666666669</v>
      </c>
      <c r="D25" s="25">
        <v>64.167666666666662</v>
      </c>
      <c r="E25" s="25">
        <v>61.817666666666661</v>
      </c>
      <c r="F25" s="25">
        <v>65.375333333333344</v>
      </c>
      <c r="G25" s="26">
        <v>65.997</v>
      </c>
      <c r="H25" s="28">
        <f t="shared" si="0"/>
        <v>0.95091930697610572</v>
      </c>
      <c r="I25" s="27">
        <f t="shared" si="8"/>
        <v>5.7550969787493633</v>
      </c>
      <c r="J25" s="28">
        <f t="shared" si="1"/>
        <v>1.0023240293354092</v>
      </c>
      <c r="K25" s="27">
        <f t="shared" si="2"/>
        <v>1.0353702858557658</v>
      </c>
      <c r="L25" s="18"/>
    </row>
    <row r="26" spans="1:15">
      <c r="A26" s="16"/>
      <c r="B26" s="11" t="s">
        <v>11</v>
      </c>
      <c r="C26" s="25">
        <v>51.890666666666668</v>
      </c>
      <c r="D26" s="25">
        <v>48.26466666666667</v>
      </c>
      <c r="E26" s="25">
        <v>50.602333333333341</v>
      </c>
      <c r="F26" s="25">
        <v>53.676333333333332</v>
      </c>
      <c r="G26" s="26">
        <v>55.969000000000001</v>
      </c>
      <c r="H26" s="28">
        <f t="shared" si="0"/>
        <v>4.2712803283880607</v>
      </c>
      <c r="I26" s="27">
        <f t="shared" si="8"/>
        <v>6.0748186842503715</v>
      </c>
      <c r="J26" s="28">
        <f t="shared" si="1"/>
        <v>0.85002460108601174</v>
      </c>
      <c r="K26" s="27">
        <f t="shared" si="2"/>
        <v>0.85008944128299202</v>
      </c>
      <c r="L26" s="18"/>
    </row>
    <row r="27" spans="1:15">
      <c r="A27" s="16"/>
      <c r="B27" s="11" t="s">
        <v>9</v>
      </c>
      <c r="C27" s="25">
        <v>38.177</v>
      </c>
      <c r="D27" s="25">
        <v>41.612333333333332</v>
      </c>
      <c r="E27" s="25">
        <v>43.595666666666666</v>
      </c>
      <c r="F27" s="25">
        <v>39.783999999999999</v>
      </c>
      <c r="G27" s="26">
        <v>40.998666666666665</v>
      </c>
      <c r="H27" s="28">
        <f t="shared" si="0"/>
        <v>3.0531536966284634</v>
      </c>
      <c r="I27" s="27">
        <f t="shared" si="8"/>
        <v>-8.7432237148952101</v>
      </c>
      <c r="J27" s="28">
        <f t="shared" si="1"/>
        <v>0.6226638903391466</v>
      </c>
      <c r="K27" s="27">
        <f t="shared" si="2"/>
        <v>0.63007206773939894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82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957.10466666666662</v>
      </c>
      <c r="D13" s="26">
        <v>995.77566666666678</v>
      </c>
      <c r="E13" s="26">
        <v>943.99666666666656</v>
      </c>
      <c r="F13" s="26">
        <v>877.44866666666655</v>
      </c>
      <c r="G13" s="26">
        <v>840.95433333333324</v>
      </c>
      <c r="H13" s="28">
        <f t="shared" ref="H13:H27" si="0">IF(OR(OR(G13=0,F13=0),G13=""),"",(G13/F13-1)*100)</f>
        <v>-4.1591416933792091</v>
      </c>
      <c r="I13" s="27">
        <f>IF(OR(OR(G13=0,F13=0),F13=""),"",(F13/E13-1)*100)</f>
        <v>-7.0496011638459199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531.66633333333311</v>
      </c>
      <c r="D14" s="25">
        <f t="shared" ref="D14:G14" si="3">D13-SUM(D15:D27)</f>
        <v>573.67966666666666</v>
      </c>
      <c r="E14" s="25">
        <f t="shared" si="3"/>
        <v>546.16566666666654</v>
      </c>
      <c r="F14" s="25">
        <f t="shared" si="3"/>
        <v>488.36533333333324</v>
      </c>
      <c r="G14" s="26">
        <f t="shared" si="3"/>
        <v>452.67766666666665</v>
      </c>
      <c r="H14" s="54">
        <f t="shared" si="0"/>
        <v>-7.3075757493024192</v>
      </c>
      <c r="I14" s="53">
        <f t="shared" ref="I14" si="4">IF(OR(OR(G14=0,F14=0),F14=""),"",(F14/E14-1)*100)</f>
        <v>-10.582930576009597</v>
      </c>
      <c r="J14" s="54">
        <f t="shared" si="1"/>
        <v>53.829042639255483</v>
      </c>
      <c r="K14" s="53">
        <f t="shared" si="2"/>
        <v>55.657424973768642</v>
      </c>
      <c r="L14" s="18"/>
    </row>
    <row r="15" spans="1:15">
      <c r="A15" s="16"/>
      <c r="B15" s="12" t="s">
        <v>5</v>
      </c>
      <c r="C15" s="29">
        <v>172.92133333333334</v>
      </c>
      <c r="D15" s="29">
        <v>171.85066666666668</v>
      </c>
      <c r="E15" s="29">
        <v>151.65866666666668</v>
      </c>
      <c r="F15" s="29">
        <v>151.15966666666665</v>
      </c>
      <c r="G15" s="109">
        <v>149.21799999999999</v>
      </c>
      <c r="H15" s="50">
        <f t="shared" si="0"/>
        <v>-1.2845137261041861</v>
      </c>
      <c r="I15" s="36">
        <f>IF(OR(OR(G15=0,F15=0),F15=""),"",(F15/E15-1)*100)</f>
        <v>-0.32902834435224459</v>
      </c>
      <c r="J15" s="50">
        <f t="shared" si="1"/>
        <v>17.743888590066128</v>
      </c>
      <c r="K15" s="36">
        <f t="shared" si="2"/>
        <v>17.227180621392478</v>
      </c>
      <c r="L15" s="18"/>
    </row>
    <row r="16" spans="1:15">
      <c r="A16" s="16"/>
      <c r="B16" s="11" t="s">
        <v>25</v>
      </c>
      <c r="C16" s="55">
        <v>65.526333333333341</v>
      </c>
      <c r="D16" s="55">
        <v>58.734999999999999</v>
      </c>
      <c r="E16" s="55">
        <v>58.66</v>
      </c>
      <c r="F16" s="55">
        <v>67.243000000000009</v>
      </c>
      <c r="G16" s="56">
        <v>59.190666666666665</v>
      </c>
      <c r="H16" s="54">
        <f t="shared" si="0"/>
        <v>-11.97497632963036</v>
      </c>
      <c r="I16" s="53">
        <f t="shared" ref="I16:I27" si="5">IF(OR(OR(G16=0,F16=0),F16=""),"",(F16/E16-1)*100)</f>
        <v>14.631776338220281</v>
      </c>
      <c r="J16" s="54">
        <f t="shared" si="1"/>
        <v>7.0385114054944724</v>
      </c>
      <c r="K16" s="53">
        <f t="shared" si="2"/>
        <v>7.6634682522738293</v>
      </c>
      <c r="L16" s="18"/>
      <c r="N16" s="23" t="s">
        <v>5</v>
      </c>
      <c r="O16" s="34">
        <f>J15</f>
        <v>17.743888590066128</v>
      </c>
    </row>
    <row r="17" spans="1:15">
      <c r="A17" s="16"/>
      <c r="B17" s="11" t="s">
        <v>26</v>
      </c>
      <c r="C17" s="55">
        <v>35.947333333333333</v>
      </c>
      <c r="D17" s="55">
        <v>38.829666666666668</v>
      </c>
      <c r="E17" s="55">
        <v>35.988</v>
      </c>
      <c r="F17" s="55">
        <v>26.262</v>
      </c>
      <c r="G17" s="56">
        <v>35.709666666666671</v>
      </c>
      <c r="H17" s="28">
        <f t="shared" si="0"/>
        <v>35.974665549716974</v>
      </c>
      <c r="I17" s="27">
        <f t="shared" si="5"/>
        <v>-27.02567522507502</v>
      </c>
      <c r="J17" s="28">
        <f t="shared" si="1"/>
        <v>4.24632649493849</v>
      </c>
      <c r="K17" s="27">
        <f t="shared" si="2"/>
        <v>2.9929956016420336</v>
      </c>
      <c r="L17" s="18"/>
      <c r="N17" s="23" t="s">
        <v>41</v>
      </c>
      <c r="O17" s="34">
        <f>100-O16</f>
        <v>82.256111409933879</v>
      </c>
    </row>
    <row r="18" spans="1:15">
      <c r="A18" s="16"/>
      <c r="B18" s="11" t="s">
        <v>27</v>
      </c>
      <c r="C18" s="25">
        <v>19.245666666666668</v>
      </c>
      <c r="D18" s="25">
        <v>27.113</v>
      </c>
      <c r="E18" s="25">
        <v>30.776333333333337</v>
      </c>
      <c r="F18" s="25">
        <v>23.287333333333333</v>
      </c>
      <c r="G18" s="26">
        <v>23.786333333333332</v>
      </c>
      <c r="H18" s="28">
        <f t="shared" si="0"/>
        <v>2.14279579742922</v>
      </c>
      <c r="I18" s="27">
        <f t="shared" si="5"/>
        <v>-24.333632986385656</v>
      </c>
      <c r="J18" s="28">
        <f t="shared" si="1"/>
        <v>2.828492867032415</v>
      </c>
      <c r="K18" s="27">
        <f t="shared" si="2"/>
        <v>2.6539824172050333</v>
      </c>
      <c r="L18" s="18"/>
    </row>
    <row r="19" spans="1:15">
      <c r="A19" s="16"/>
      <c r="B19" s="11" t="s">
        <v>6</v>
      </c>
      <c r="C19" s="25">
        <v>27.574333333333332</v>
      </c>
      <c r="D19" s="25">
        <v>21.917666666666666</v>
      </c>
      <c r="E19" s="25">
        <v>22.141666666666666</v>
      </c>
      <c r="F19" s="25">
        <v>22.167333333333332</v>
      </c>
      <c r="G19" s="26">
        <v>21.047333333333331</v>
      </c>
      <c r="H19" s="28">
        <f t="shared" si="0"/>
        <v>-5.0524796246729453</v>
      </c>
      <c r="I19" s="27">
        <f t="shared" si="5"/>
        <v>0.11592021076400894</v>
      </c>
      <c r="J19" s="28">
        <f t="shared" si="1"/>
        <v>2.5027914714354287</v>
      </c>
      <c r="K19" s="27">
        <f t="shared" si="2"/>
        <v>2.5263396225268258</v>
      </c>
      <c r="L19" s="18"/>
    </row>
    <row r="20" spans="1:15">
      <c r="A20" s="16"/>
      <c r="B20" s="11" t="s">
        <v>21</v>
      </c>
      <c r="C20" s="25">
        <v>20.712</v>
      </c>
      <c r="D20" s="25">
        <v>22.283333333333335</v>
      </c>
      <c r="E20" s="25">
        <v>16.765000000000001</v>
      </c>
      <c r="F20" s="25">
        <v>18.143666666666665</v>
      </c>
      <c r="G20" s="26">
        <v>19.684666666666669</v>
      </c>
      <c r="H20" s="28">
        <f t="shared" si="0"/>
        <v>8.4933218202862584</v>
      </c>
      <c r="I20" s="27">
        <f t="shared" si="5"/>
        <v>8.223481459389582</v>
      </c>
      <c r="J20" s="28">
        <f t="shared" si="1"/>
        <v>2.3407533425318778</v>
      </c>
      <c r="K20" s="27">
        <f t="shared" si="2"/>
        <v>2.0677752848599691</v>
      </c>
      <c r="L20" s="18"/>
    </row>
    <row r="21" spans="1:15">
      <c r="A21" s="16"/>
      <c r="B21" s="11" t="s">
        <v>22</v>
      </c>
      <c r="C21" s="25">
        <v>14.855333333333334</v>
      </c>
      <c r="D21" s="25">
        <v>11.735999999999999</v>
      </c>
      <c r="E21" s="25">
        <v>14.430333333333332</v>
      </c>
      <c r="F21" s="25">
        <v>14.553333333333333</v>
      </c>
      <c r="G21" s="26">
        <v>14.455333333333334</v>
      </c>
      <c r="H21" s="28">
        <f t="shared" si="0"/>
        <v>-0.67338524965643298</v>
      </c>
      <c r="I21" s="27">
        <f t="shared" si="5"/>
        <v>0.85237116259730961</v>
      </c>
      <c r="J21" s="28">
        <f t="shared" si="1"/>
        <v>1.7189201316123788</v>
      </c>
      <c r="K21" s="27">
        <f t="shared" si="2"/>
        <v>1.6585965522769426</v>
      </c>
      <c r="L21" s="18"/>
    </row>
    <row r="22" spans="1:15">
      <c r="A22" s="16"/>
      <c r="B22" s="11" t="s">
        <v>8</v>
      </c>
      <c r="C22" s="25">
        <v>14.819333333333333</v>
      </c>
      <c r="D22" s="25">
        <v>13.043333333333335</v>
      </c>
      <c r="E22" s="25">
        <v>10.885333333333334</v>
      </c>
      <c r="F22" s="25">
        <v>14.224333333333334</v>
      </c>
      <c r="G22" s="26">
        <v>13.955333333333334</v>
      </c>
      <c r="H22" s="28">
        <f t="shared" si="0"/>
        <v>-1.8911255360532397</v>
      </c>
      <c r="I22" s="27">
        <f t="shared" si="5"/>
        <v>30.674301812836859</v>
      </c>
      <c r="J22" s="28">
        <f t="shared" si="1"/>
        <v>1.6594638710068683</v>
      </c>
      <c r="K22" s="27">
        <f t="shared" si="2"/>
        <v>1.6211014813402191</v>
      </c>
      <c r="L22" s="18"/>
    </row>
    <row r="23" spans="1:15">
      <c r="A23" s="16"/>
      <c r="B23" s="11" t="s">
        <v>24</v>
      </c>
      <c r="C23" s="25">
        <v>12.884666666666668</v>
      </c>
      <c r="D23" s="25">
        <v>12.439666666666666</v>
      </c>
      <c r="E23" s="25">
        <v>17.743666666666666</v>
      </c>
      <c r="F23" s="25">
        <v>13.275666666666666</v>
      </c>
      <c r="G23" s="26">
        <v>12.257</v>
      </c>
      <c r="H23" s="28">
        <f t="shared" si="0"/>
        <v>-7.6731865317498205</v>
      </c>
      <c r="I23" s="27">
        <f t="shared" si="5"/>
        <v>-25.180815690105398</v>
      </c>
      <c r="J23" s="28">
        <f t="shared" si="1"/>
        <v>1.4575107724834842</v>
      </c>
      <c r="K23" s="27">
        <f t="shared" si="2"/>
        <v>1.5129849951336185</v>
      </c>
      <c r="L23" s="18"/>
    </row>
    <row r="24" spans="1:15">
      <c r="A24" s="16"/>
      <c r="B24" s="11" t="s">
        <v>23</v>
      </c>
      <c r="C24" s="25">
        <v>11.232333333333335</v>
      </c>
      <c r="D24" s="25">
        <v>10.85266666666667</v>
      </c>
      <c r="E24" s="25">
        <v>11.309666666666667</v>
      </c>
      <c r="F24" s="25">
        <v>12.569000000000001</v>
      </c>
      <c r="G24" s="26">
        <v>10.844333333333333</v>
      </c>
      <c r="H24" s="28">
        <f t="shared" si="0"/>
        <v>-13.721590155674024</v>
      </c>
      <c r="I24" s="27">
        <f t="shared" si="5"/>
        <v>11.135017241887478</v>
      </c>
      <c r="J24" s="28">
        <f t="shared" si="1"/>
        <v>1.2895270175193818</v>
      </c>
      <c r="K24" s="27">
        <f t="shared" si="2"/>
        <v>1.432448469919988</v>
      </c>
      <c r="L24" s="18"/>
    </row>
    <row r="25" spans="1:15">
      <c r="A25" s="16"/>
      <c r="B25" s="11" t="s">
        <v>20</v>
      </c>
      <c r="C25" s="25">
        <v>11.22</v>
      </c>
      <c r="D25" s="25">
        <v>12.374000000000001</v>
      </c>
      <c r="E25" s="25">
        <v>10.302666666666665</v>
      </c>
      <c r="F25" s="25">
        <v>9.727666666666666</v>
      </c>
      <c r="G25" s="26">
        <v>10.567</v>
      </c>
      <c r="H25" s="28">
        <f t="shared" si="0"/>
        <v>8.6283110029812029</v>
      </c>
      <c r="I25" s="27">
        <f t="shared" si="5"/>
        <v>-5.5810793322117132</v>
      </c>
      <c r="J25" s="28">
        <f t="shared" si="1"/>
        <v>1.2565486116368587</v>
      </c>
      <c r="K25" s="27">
        <f t="shared" si="2"/>
        <v>1.1086308562780121</v>
      </c>
      <c r="L25" s="18"/>
    </row>
    <row r="26" spans="1:15">
      <c r="A26" s="16"/>
      <c r="B26" s="11" t="s">
        <v>11</v>
      </c>
      <c r="C26" s="25">
        <v>9.9233333333333338</v>
      </c>
      <c r="D26" s="25">
        <v>12.110666666666667</v>
      </c>
      <c r="E26" s="25">
        <v>10.247333333333334</v>
      </c>
      <c r="F26" s="25">
        <v>8.3543333333333347</v>
      </c>
      <c r="G26" s="26">
        <v>8.8473333333333333</v>
      </c>
      <c r="H26" s="28">
        <f t="shared" si="0"/>
        <v>5.90112915453056</v>
      </c>
      <c r="I26" s="27">
        <f t="shared" si="5"/>
        <v>-18.473098692342717</v>
      </c>
      <c r="J26" s="28">
        <f t="shared" si="1"/>
        <v>1.0520587126609728</v>
      </c>
      <c r="K26" s="27">
        <f t="shared" si="2"/>
        <v>0.95211647708925828</v>
      </c>
      <c r="L26" s="18"/>
    </row>
    <row r="27" spans="1:15">
      <c r="A27" s="16"/>
      <c r="B27" s="11" t="s">
        <v>9</v>
      </c>
      <c r="C27" s="25">
        <v>8.5763333333333325</v>
      </c>
      <c r="D27" s="25">
        <v>8.8103333333333325</v>
      </c>
      <c r="E27" s="25">
        <v>6.9223333333333343</v>
      </c>
      <c r="F27" s="25">
        <v>8.1159999999999997</v>
      </c>
      <c r="G27" s="26">
        <v>8.7136666666666667</v>
      </c>
      <c r="H27" s="28">
        <f t="shared" si="0"/>
        <v>7.3640545424675574</v>
      </c>
      <c r="I27" s="27">
        <f t="shared" si="5"/>
        <v>17.243703953387566</v>
      </c>
      <c r="J27" s="28">
        <f t="shared" si="1"/>
        <v>1.0361640723257666</v>
      </c>
      <c r="K27" s="27">
        <f t="shared" si="2"/>
        <v>0.92495439429315152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83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709.65133333333324</v>
      </c>
      <c r="D13" s="26">
        <v>607.94400000000007</v>
      </c>
      <c r="E13" s="26">
        <v>605.9466666666666</v>
      </c>
      <c r="F13" s="26">
        <v>671.92166666666662</v>
      </c>
      <c r="G13" s="26">
        <v>689.69333333333327</v>
      </c>
      <c r="H13" s="28">
        <f t="shared" ref="H13:H27" si="0">IF(OR(OR(G13=0,F13=0),G13=""),"",(G13/F13-1)*100)</f>
        <v>2.644901563426294</v>
      </c>
      <c r="I13" s="27">
        <f>IF(OR(OR(G13=0,F13=0),F13=""),"",(F13/E13-1)*100)</f>
        <v>10.887921929322708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297.69566666666668</v>
      </c>
      <c r="D14" s="25">
        <f t="shared" ref="D14:G14" si="3">D13-SUM(D15:D27)</f>
        <v>245.0483333333334</v>
      </c>
      <c r="E14" s="25">
        <f t="shared" si="3"/>
        <v>245.60466666666656</v>
      </c>
      <c r="F14" s="25">
        <f t="shared" si="3"/>
        <v>309.29033333333325</v>
      </c>
      <c r="G14" s="26">
        <f t="shared" si="3"/>
        <v>304.92566666666659</v>
      </c>
      <c r="H14" s="54">
        <f t="shared" si="0"/>
        <v>-1.4111875465447232</v>
      </c>
      <c r="I14" s="53">
        <f t="shared" ref="I14" si="4">IF(OR(OR(G14=0,F14=0),F14=""),"",(F14/E14-1)*100)</f>
        <v>25.930153335848694</v>
      </c>
      <c r="J14" s="54">
        <f t="shared" si="1"/>
        <v>44.211775281767736</v>
      </c>
      <c r="K14" s="53">
        <f t="shared" si="2"/>
        <v>46.030712905522215</v>
      </c>
      <c r="L14" s="18"/>
    </row>
    <row r="15" spans="1:15">
      <c r="A15" s="16"/>
      <c r="B15" s="12" t="s">
        <v>5</v>
      </c>
      <c r="C15" s="29">
        <v>176.63566666666665</v>
      </c>
      <c r="D15" s="29">
        <v>125.94433333333335</v>
      </c>
      <c r="E15" s="29">
        <v>123.64566666666667</v>
      </c>
      <c r="F15" s="29">
        <v>135.387</v>
      </c>
      <c r="G15" s="109">
        <v>157.41266666666667</v>
      </c>
      <c r="H15" s="50">
        <f t="shared" si="0"/>
        <v>16.268671782864441</v>
      </c>
      <c r="I15" s="36">
        <f>IF(OR(OR(G15=0,F15=0),F15=""),"",(F15/E15-1)*100)</f>
        <v>9.4959521428167104</v>
      </c>
      <c r="J15" s="50">
        <f t="shared" si="1"/>
        <v>22.823573762251826</v>
      </c>
      <c r="K15" s="36">
        <f t="shared" si="2"/>
        <v>20.14922374383919</v>
      </c>
      <c r="L15" s="18"/>
    </row>
    <row r="16" spans="1:15">
      <c r="A16" s="16"/>
      <c r="B16" s="11" t="s">
        <v>25</v>
      </c>
      <c r="C16" s="55">
        <v>55.211333333333329</v>
      </c>
      <c r="D16" s="55">
        <v>59.82833333333334</v>
      </c>
      <c r="E16" s="55">
        <v>60.552</v>
      </c>
      <c r="F16" s="55">
        <v>46.361666666666672</v>
      </c>
      <c r="G16" s="56">
        <v>57.284999999999997</v>
      </c>
      <c r="H16" s="54">
        <f t="shared" si="0"/>
        <v>23.561131682064907</v>
      </c>
      <c r="I16" s="53">
        <f t="shared" ref="I16:I27" si="5">IF(OR(OR(G16=0,F16=0),F16=""),"",(F16/E16-1)*100)</f>
        <v>-23.434953978949213</v>
      </c>
      <c r="J16" s="54">
        <f t="shared" si="1"/>
        <v>8.3058654087807149</v>
      </c>
      <c r="K16" s="53">
        <f t="shared" si="2"/>
        <v>6.8998618390536599</v>
      </c>
      <c r="L16" s="18"/>
      <c r="N16" s="23" t="s">
        <v>5</v>
      </c>
      <c r="O16" s="34">
        <f>J15</f>
        <v>22.823573762251826</v>
      </c>
    </row>
    <row r="17" spans="1:15">
      <c r="A17" s="16"/>
      <c r="B17" s="11" t="s">
        <v>26</v>
      </c>
      <c r="C17" s="55">
        <v>52.291000000000004</v>
      </c>
      <c r="D17" s="55">
        <v>48.738</v>
      </c>
      <c r="E17" s="55">
        <v>47.064999999999998</v>
      </c>
      <c r="F17" s="55">
        <v>53.689333333333337</v>
      </c>
      <c r="G17" s="56">
        <v>42.798999999999999</v>
      </c>
      <c r="H17" s="28">
        <f t="shared" si="0"/>
        <v>-20.283979437256317</v>
      </c>
      <c r="I17" s="27">
        <f t="shared" si="5"/>
        <v>14.074861007826067</v>
      </c>
      <c r="J17" s="28">
        <f t="shared" si="1"/>
        <v>6.2055116283565654</v>
      </c>
      <c r="K17" s="27">
        <f t="shared" si="2"/>
        <v>7.9904155494316065</v>
      </c>
      <c r="L17" s="18"/>
      <c r="N17" s="23" t="s">
        <v>41</v>
      </c>
      <c r="O17" s="34">
        <f>100-O16</f>
        <v>77.176426237748174</v>
      </c>
    </row>
    <row r="18" spans="1:15">
      <c r="A18" s="16"/>
      <c r="B18" s="11" t="s">
        <v>27</v>
      </c>
      <c r="C18" s="25">
        <v>29.734333333333336</v>
      </c>
      <c r="D18" s="25">
        <v>35.172999999999995</v>
      </c>
      <c r="E18" s="25">
        <v>35.181000000000004</v>
      </c>
      <c r="F18" s="25">
        <v>30.051666666666666</v>
      </c>
      <c r="G18" s="26">
        <v>32.846666666666664</v>
      </c>
      <c r="H18" s="28">
        <f t="shared" si="0"/>
        <v>9.3006488824801679</v>
      </c>
      <c r="I18" s="27">
        <f t="shared" si="5"/>
        <v>-14.579839496698044</v>
      </c>
      <c r="J18" s="28">
        <f t="shared" si="1"/>
        <v>4.7625031414928376</v>
      </c>
      <c r="K18" s="27">
        <f t="shared" si="2"/>
        <v>4.4724955537971933</v>
      </c>
      <c r="L18" s="18"/>
    </row>
    <row r="19" spans="1:15">
      <c r="A19" s="16"/>
      <c r="B19" s="11" t="s">
        <v>6</v>
      </c>
      <c r="C19" s="25">
        <v>21.423333333333336</v>
      </c>
      <c r="D19" s="25">
        <v>18.200666666666667</v>
      </c>
      <c r="E19" s="25">
        <v>16.953333333333333</v>
      </c>
      <c r="F19" s="25">
        <v>18.796000000000003</v>
      </c>
      <c r="G19" s="26">
        <v>20.778333333333332</v>
      </c>
      <c r="H19" s="28">
        <f t="shared" si="0"/>
        <v>10.546570192239457</v>
      </c>
      <c r="I19" s="27">
        <f t="shared" si="5"/>
        <v>10.86905230043258</v>
      </c>
      <c r="J19" s="28">
        <f t="shared" si="1"/>
        <v>3.0126916310630811</v>
      </c>
      <c r="K19" s="27">
        <f t="shared" si="2"/>
        <v>2.797349889496048</v>
      </c>
      <c r="L19" s="18"/>
    </row>
    <row r="20" spans="1:15">
      <c r="A20" s="16"/>
      <c r="B20" s="11" t="s">
        <v>21</v>
      </c>
      <c r="C20" s="25">
        <v>15.687666666666667</v>
      </c>
      <c r="D20" s="25">
        <v>15.679666666666668</v>
      </c>
      <c r="E20" s="25">
        <v>18.156666666666666</v>
      </c>
      <c r="F20" s="25">
        <v>16.362666666666666</v>
      </c>
      <c r="G20" s="26">
        <v>19.240333333333336</v>
      </c>
      <c r="H20" s="28">
        <f t="shared" si="0"/>
        <v>17.586782920469378</v>
      </c>
      <c r="I20" s="27">
        <f t="shared" si="5"/>
        <v>-9.8806682577565645</v>
      </c>
      <c r="J20" s="28">
        <f t="shared" si="1"/>
        <v>2.7896939702669794</v>
      </c>
      <c r="K20" s="27">
        <f t="shared" si="2"/>
        <v>2.4352045005246148</v>
      </c>
      <c r="L20" s="18"/>
    </row>
    <row r="21" spans="1:15">
      <c r="A21" s="16"/>
      <c r="B21" s="11" t="s">
        <v>22</v>
      </c>
      <c r="C21" s="25">
        <v>11.9</v>
      </c>
      <c r="D21" s="25">
        <v>10.313000000000001</v>
      </c>
      <c r="E21" s="25">
        <v>10.817333333333332</v>
      </c>
      <c r="F21" s="25">
        <v>10.716333333333333</v>
      </c>
      <c r="G21" s="26">
        <v>10.009</v>
      </c>
      <c r="H21" s="28">
        <f t="shared" si="0"/>
        <v>-6.600516345765028</v>
      </c>
      <c r="I21" s="27">
        <f t="shared" si="5"/>
        <v>-0.93368667570564723</v>
      </c>
      <c r="J21" s="28">
        <f t="shared" si="1"/>
        <v>1.4512246988999944</v>
      </c>
      <c r="K21" s="27">
        <f t="shared" si="2"/>
        <v>1.5948783712387109</v>
      </c>
      <c r="L21" s="18"/>
    </row>
    <row r="22" spans="1:15">
      <c r="A22" s="16"/>
      <c r="B22" s="11" t="s">
        <v>9</v>
      </c>
      <c r="C22" s="25">
        <v>10.197000000000001</v>
      </c>
      <c r="D22" s="25">
        <v>10.167999999999999</v>
      </c>
      <c r="E22" s="25">
        <v>9.8696666666666673</v>
      </c>
      <c r="F22" s="25">
        <v>12.408333333333333</v>
      </c>
      <c r="G22" s="26">
        <v>9.7013333333333325</v>
      </c>
      <c r="H22" s="28">
        <f t="shared" si="0"/>
        <v>-21.815983881799873</v>
      </c>
      <c r="I22" s="27">
        <f t="shared" si="5"/>
        <v>25.721908879057032</v>
      </c>
      <c r="J22" s="28">
        <f t="shared" si="1"/>
        <v>1.4066155006089665</v>
      </c>
      <c r="K22" s="27">
        <f t="shared" si="2"/>
        <v>1.8466934389673402</v>
      </c>
      <c r="L22" s="18"/>
    </row>
    <row r="23" spans="1:15">
      <c r="A23" s="16"/>
      <c r="B23" s="11" t="s">
        <v>24</v>
      </c>
      <c r="C23" s="25">
        <v>9.8673333333333346</v>
      </c>
      <c r="D23" s="25">
        <v>10.334333333333333</v>
      </c>
      <c r="E23" s="25">
        <v>9.5573333333333341</v>
      </c>
      <c r="F23" s="25">
        <v>8.8073333333333323</v>
      </c>
      <c r="G23" s="26">
        <v>8.1689999999999987</v>
      </c>
      <c r="H23" s="28">
        <f t="shared" si="0"/>
        <v>-7.2477480887139567</v>
      </c>
      <c r="I23" s="27">
        <f t="shared" si="5"/>
        <v>-7.8473772321428719</v>
      </c>
      <c r="J23" s="28">
        <f t="shared" si="1"/>
        <v>1.1844394610164903</v>
      </c>
      <c r="K23" s="27">
        <f t="shared" si="2"/>
        <v>1.3107678722470129</v>
      </c>
      <c r="L23" s="18"/>
    </row>
    <row r="24" spans="1:15">
      <c r="A24" s="16"/>
      <c r="B24" s="11" t="s">
        <v>8</v>
      </c>
      <c r="C24" s="25">
        <v>8.424666666666667</v>
      </c>
      <c r="D24" s="25">
        <v>9.8383333333333329</v>
      </c>
      <c r="E24" s="25">
        <v>8.1189999999999998</v>
      </c>
      <c r="F24" s="25">
        <v>9.0890000000000004</v>
      </c>
      <c r="G24" s="26">
        <v>7.9220000000000006</v>
      </c>
      <c r="H24" s="28">
        <f t="shared" si="0"/>
        <v>-12.83969633623061</v>
      </c>
      <c r="I24" s="27">
        <f t="shared" si="5"/>
        <v>11.947284148294134</v>
      </c>
      <c r="J24" s="28">
        <f t="shared" si="1"/>
        <v>1.1486264426701724</v>
      </c>
      <c r="K24" s="27">
        <f t="shared" si="2"/>
        <v>1.3526874412443912</v>
      </c>
      <c r="L24" s="18"/>
    </row>
    <row r="25" spans="1:15">
      <c r="A25" s="16"/>
      <c r="B25" s="11" t="s">
        <v>11</v>
      </c>
      <c r="C25" s="25">
        <v>7.2339999999999991</v>
      </c>
      <c r="D25" s="25">
        <v>6.4443333333333328</v>
      </c>
      <c r="E25" s="25">
        <v>7.4413333333333327</v>
      </c>
      <c r="F25" s="25">
        <v>6.4210000000000003</v>
      </c>
      <c r="G25" s="26">
        <v>7.0983333333333336</v>
      </c>
      <c r="H25" s="28">
        <f t="shared" si="0"/>
        <v>10.548720344702289</v>
      </c>
      <c r="I25" s="27">
        <f t="shared" si="5"/>
        <v>-13.711700412112515</v>
      </c>
      <c r="J25" s="28">
        <f t="shared" si="1"/>
        <v>1.0292013841900749</v>
      </c>
      <c r="K25" s="27">
        <f t="shared" si="2"/>
        <v>0.95561734626804229</v>
      </c>
      <c r="L25" s="18"/>
    </row>
    <row r="26" spans="1:15">
      <c r="A26" s="16"/>
      <c r="B26" s="11" t="s">
        <v>23</v>
      </c>
      <c r="C26" s="25">
        <v>7.5246666666666657</v>
      </c>
      <c r="D26" s="25">
        <v>7.0836666666666668</v>
      </c>
      <c r="E26" s="25">
        <v>8.6240000000000006</v>
      </c>
      <c r="F26" s="25">
        <v>8.1583333333333332</v>
      </c>
      <c r="G26" s="26">
        <v>6.5203333333333333</v>
      </c>
      <c r="H26" s="28">
        <f t="shared" si="0"/>
        <v>-20.077630234933608</v>
      </c>
      <c r="I26" s="27">
        <f t="shared" si="5"/>
        <v>-5.3996598639455833</v>
      </c>
      <c r="J26" s="28">
        <f t="shared" si="1"/>
        <v>0.94539602142014822</v>
      </c>
      <c r="K26" s="27">
        <f t="shared" si="2"/>
        <v>1.2141792322021665</v>
      </c>
      <c r="L26" s="18"/>
    </row>
    <row r="27" spans="1:15">
      <c r="A27" s="16"/>
      <c r="B27" s="11" t="s">
        <v>20</v>
      </c>
      <c r="C27" s="25">
        <v>5.8246666666666664</v>
      </c>
      <c r="D27" s="25">
        <v>5.15</v>
      </c>
      <c r="E27" s="25">
        <v>4.3596666666666666</v>
      </c>
      <c r="F27" s="25">
        <v>6.3826666666666663</v>
      </c>
      <c r="G27" s="26">
        <v>4.9856666666666669</v>
      </c>
      <c r="H27" s="28">
        <f t="shared" si="0"/>
        <v>-21.887403384165438</v>
      </c>
      <c r="I27" s="27">
        <f t="shared" si="5"/>
        <v>46.40263017050232</v>
      </c>
      <c r="J27" s="28">
        <f t="shared" si="1"/>
        <v>0.72288166721441427</v>
      </c>
      <c r="K27" s="27">
        <f t="shared" si="2"/>
        <v>0.94991231616780714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SheetLayoutView="100" workbookViewId="0">
      <selection activeCell="J15" sqref="J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84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6400.2069999999994</v>
      </c>
      <c r="D13" s="26">
        <v>6140.125</v>
      </c>
      <c r="E13" s="26">
        <v>7287.3536666666669</v>
      </c>
      <c r="F13" s="26">
        <v>7786.2030000000004</v>
      </c>
      <c r="G13" s="26">
        <v>8240.2303333333348</v>
      </c>
      <c r="H13" s="28">
        <f t="shared" ref="H13:H27" si="0">IF(OR(OR(G13=0,F13=0),G13=""),"",(G13/F13-1)*100)</f>
        <v>5.831177704117585</v>
      </c>
      <c r="I13" s="27">
        <f>IF(OR(OR(G13=0,F13=0),F13=""),"",(F13/E13-1)*100)</f>
        <v>6.8454113269558636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3793.907999999999</v>
      </c>
      <c r="D14" s="25">
        <f t="shared" ref="D14:G14" si="3">D13-SUM(D15:D27)</f>
        <v>3427.9260000000004</v>
      </c>
      <c r="E14" s="25">
        <f t="shared" si="3"/>
        <v>4045.3040000000005</v>
      </c>
      <c r="F14" s="25">
        <f t="shared" si="3"/>
        <v>4440.8090000000002</v>
      </c>
      <c r="G14" s="26">
        <f t="shared" si="3"/>
        <v>4786.6060000000016</v>
      </c>
      <c r="H14" s="54">
        <f t="shared" si="0"/>
        <v>7.786801909291774</v>
      </c>
      <c r="I14" s="53">
        <f t="shared" ref="I14" si="4">IF(OR(OR(G14=0,F14=0),F14=""),"",(F14/E14-1)*100)</f>
        <v>9.7768919220903925</v>
      </c>
      <c r="J14" s="54">
        <f t="shared" si="1"/>
        <v>58.088254895463898</v>
      </c>
      <c r="K14" s="53">
        <f t="shared" si="2"/>
        <v>57.034333679715253</v>
      </c>
      <c r="L14" s="18"/>
    </row>
    <row r="15" spans="1:15">
      <c r="A15" s="16"/>
      <c r="B15" s="12" t="s">
        <v>5</v>
      </c>
      <c r="C15" s="29">
        <v>872.053</v>
      </c>
      <c r="D15" s="29">
        <v>826.01033333333328</v>
      </c>
      <c r="E15" s="29">
        <v>1109.7136666666668</v>
      </c>
      <c r="F15" s="29">
        <v>1167.0643333333333</v>
      </c>
      <c r="G15" s="109">
        <v>1188.953</v>
      </c>
      <c r="H15" s="50">
        <f t="shared" si="0"/>
        <v>1.8755321400448333</v>
      </c>
      <c r="I15" s="36">
        <f>IF(OR(OR(G15=0,F15=0),F15=""),"",(F15/E15-1)*100)</f>
        <v>5.1680598688971013</v>
      </c>
      <c r="J15" s="50">
        <f t="shared" si="1"/>
        <v>14.428637937345682</v>
      </c>
      <c r="K15" s="36">
        <f t="shared" si="2"/>
        <v>14.988876263993287</v>
      </c>
      <c r="L15" s="18"/>
    </row>
    <row r="16" spans="1:15">
      <c r="A16" s="16"/>
      <c r="B16" s="11" t="s">
        <v>25</v>
      </c>
      <c r="C16" s="55">
        <v>350.53400000000005</v>
      </c>
      <c r="D16" s="55">
        <v>415.30300000000005</v>
      </c>
      <c r="E16" s="55">
        <v>503.35633333333334</v>
      </c>
      <c r="F16" s="55">
        <v>484.53533333333331</v>
      </c>
      <c r="G16" s="56">
        <v>533.95333333333338</v>
      </c>
      <c r="H16" s="54">
        <f t="shared" si="0"/>
        <v>10.19904981129689</v>
      </c>
      <c r="I16" s="53">
        <f t="shared" ref="I16:I27" si="5">IF(OR(OR(G16=0,F16=0),F16=""),"",(F16/E16-1)*100)</f>
        <v>-3.7391006636120605</v>
      </c>
      <c r="J16" s="54">
        <f t="shared" si="1"/>
        <v>6.4798350499183046</v>
      </c>
      <c r="K16" s="53">
        <f t="shared" si="2"/>
        <v>6.2229989808040367</v>
      </c>
      <c r="L16" s="18"/>
      <c r="N16" s="23" t="s">
        <v>5</v>
      </c>
      <c r="O16" s="34">
        <f>J15</f>
        <v>14.428637937345682</v>
      </c>
    </row>
    <row r="17" spans="1:15">
      <c r="A17" s="16"/>
      <c r="B17" s="11" t="s">
        <v>26</v>
      </c>
      <c r="C17" s="55">
        <v>304.25333333333333</v>
      </c>
      <c r="D17" s="55">
        <v>354.34566666666666</v>
      </c>
      <c r="E17" s="55">
        <v>400.86433333333326</v>
      </c>
      <c r="F17" s="55">
        <v>408.54766666666666</v>
      </c>
      <c r="G17" s="56">
        <v>414.52933333333334</v>
      </c>
      <c r="H17" s="28">
        <f t="shared" si="0"/>
        <v>1.4641294406283034</v>
      </c>
      <c r="I17" s="27">
        <f t="shared" si="5"/>
        <v>1.9166916820570368</v>
      </c>
      <c r="J17" s="28">
        <f t="shared" si="1"/>
        <v>5.0305551733970537</v>
      </c>
      <c r="K17" s="27">
        <f t="shared" si="2"/>
        <v>5.2470718611711851</v>
      </c>
      <c r="L17" s="18"/>
      <c r="N17" s="23" t="s">
        <v>41</v>
      </c>
      <c r="O17" s="34">
        <f>100-O16</f>
        <v>85.571362062654316</v>
      </c>
    </row>
    <row r="18" spans="1:15">
      <c r="A18" s="16"/>
      <c r="B18" s="11" t="s">
        <v>27</v>
      </c>
      <c r="C18" s="25">
        <v>307.22166666666664</v>
      </c>
      <c r="D18" s="25">
        <v>302.64333333333337</v>
      </c>
      <c r="E18" s="25">
        <v>308.84266666666667</v>
      </c>
      <c r="F18" s="25">
        <v>335.17466666666672</v>
      </c>
      <c r="G18" s="26">
        <v>316.3126666666667</v>
      </c>
      <c r="H18" s="28">
        <f t="shared" si="0"/>
        <v>-5.6275136147918907</v>
      </c>
      <c r="I18" s="27">
        <f t="shared" si="5"/>
        <v>8.526024038129453</v>
      </c>
      <c r="J18" s="28">
        <f t="shared" si="1"/>
        <v>3.8386386529405665</v>
      </c>
      <c r="K18" s="27">
        <f t="shared" si="2"/>
        <v>4.3047255082697777</v>
      </c>
      <c r="L18" s="18"/>
    </row>
    <row r="19" spans="1:15">
      <c r="A19" s="16"/>
      <c r="B19" s="11" t="s">
        <v>21</v>
      </c>
      <c r="C19" s="25">
        <v>137.93300000000002</v>
      </c>
      <c r="D19" s="25">
        <v>152.85799999999998</v>
      </c>
      <c r="E19" s="25">
        <v>192.37800000000001</v>
      </c>
      <c r="F19" s="25">
        <v>225.33766666666665</v>
      </c>
      <c r="G19" s="26">
        <v>237.80933333333334</v>
      </c>
      <c r="H19" s="28">
        <f t="shared" si="0"/>
        <v>5.5346568779002903</v>
      </c>
      <c r="I19" s="27">
        <f t="shared" si="5"/>
        <v>17.132762928539979</v>
      </c>
      <c r="J19" s="28">
        <f t="shared" si="1"/>
        <v>2.8859549273926035</v>
      </c>
      <c r="K19" s="27">
        <f t="shared" si="2"/>
        <v>2.8940635977082367</v>
      </c>
      <c r="L19" s="18"/>
    </row>
    <row r="20" spans="1:15">
      <c r="A20" s="16"/>
      <c r="B20" s="11" t="s">
        <v>6</v>
      </c>
      <c r="C20" s="25">
        <v>171.91133333333332</v>
      </c>
      <c r="D20" s="25">
        <v>176.69233333333332</v>
      </c>
      <c r="E20" s="25">
        <v>166.08033333333333</v>
      </c>
      <c r="F20" s="25">
        <v>161.398</v>
      </c>
      <c r="G20" s="26">
        <v>178.04266666666669</v>
      </c>
      <c r="H20" s="28">
        <f t="shared" si="0"/>
        <v>10.31280850237717</v>
      </c>
      <c r="I20" s="27">
        <f t="shared" si="5"/>
        <v>-2.8193183619975026</v>
      </c>
      <c r="J20" s="28">
        <f t="shared" si="1"/>
        <v>2.1606515772556683</v>
      </c>
      <c r="K20" s="27">
        <f t="shared" si="2"/>
        <v>2.0728717193733583</v>
      </c>
      <c r="L20" s="18"/>
    </row>
    <row r="21" spans="1:15">
      <c r="A21" s="16"/>
      <c r="B21" s="11" t="s">
        <v>22</v>
      </c>
      <c r="C21" s="25">
        <v>109.23733333333332</v>
      </c>
      <c r="D21" s="25">
        <v>118.01133333333333</v>
      </c>
      <c r="E21" s="25">
        <v>181.23133333333331</v>
      </c>
      <c r="F21" s="25">
        <v>145.83666666666667</v>
      </c>
      <c r="G21" s="26">
        <v>142.24800000000002</v>
      </c>
      <c r="H21" s="28">
        <f t="shared" si="0"/>
        <v>-2.4607437544284627</v>
      </c>
      <c r="I21" s="27">
        <f t="shared" si="5"/>
        <v>-19.530103330182037</v>
      </c>
      <c r="J21" s="28">
        <f t="shared" si="1"/>
        <v>1.7262624252695848</v>
      </c>
      <c r="K21" s="27">
        <f t="shared" si="2"/>
        <v>1.873013928183823</v>
      </c>
      <c r="L21" s="18"/>
    </row>
    <row r="22" spans="1:15">
      <c r="A22" s="16"/>
      <c r="B22" s="11" t="s">
        <v>24</v>
      </c>
      <c r="C22" s="25">
        <v>69.953000000000017</v>
      </c>
      <c r="D22" s="25">
        <v>75.747</v>
      </c>
      <c r="E22" s="25">
        <v>72.763333333333335</v>
      </c>
      <c r="F22" s="25">
        <v>83.760666666666665</v>
      </c>
      <c r="G22" s="26">
        <v>88.841333333333338</v>
      </c>
      <c r="H22" s="28">
        <f t="shared" si="0"/>
        <v>6.0656951154479888</v>
      </c>
      <c r="I22" s="27">
        <f t="shared" si="5"/>
        <v>15.113839387970129</v>
      </c>
      <c r="J22" s="28">
        <f t="shared" si="1"/>
        <v>1.0781413836692508</v>
      </c>
      <c r="K22" s="27">
        <f t="shared" si="2"/>
        <v>1.0757575504603034</v>
      </c>
      <c r="L22" s="18"/>
    </row>
    <row r="23" spans="1:15">
      <c r="A23" s="16"/>
      <c r="B23" s="11" t="s">
        <v>8</v>
      </c>
      <c r="C23" s="25">
        <v>70.28</v>
      </c>
      <c r="D23" s="25">
        <v>71.544666666666657</v>
      </c>
      <c r="E23" s="25">
        <v>75.886666666666656</v>
      </c>
      <c r="F23" s="25">
        <v>85.74966666666667</v>
      </c>
      <c r="G23" s="26">
        <v>85.47166666666665</v>
      </c>
      <c r="H23" s="28">
        <f t="shared" si="0"/>
        <v>-0.32419951097966138</v>
      </c>
      <c r="I23" s="27">
        <f t="shared" si="5"/>
        <v>12.997013089695187</v>
      </c>
      <c r="J23" s="28">
        <f t="shared" si="1"/>
        <v>1.0372485138057019</v>
      </c>
      <c r="K23" s="27">
        <f t="shared" si="2"/>
        <v>1.10130273596343</v>
      </c>
      <c r="L23" s="18"/>
    </row>
    <row r="24" spans="1:15">
      <c r="A24" s="16"/>
      <c r="B24" s="11" t="s">
        <v>20</v>
      </c>
      <c r="C24" s="25">
        <v>62.57833333333334</v>
      </c>
      <c r="D24" s="25">
        <v>67.015000000000001</v>
      </c>
      <c r="E24" s="25">
        <v>72.655999999999992</v>
      </c>
      <c r="F24" s="25">
        <v>75.510333333333335</v>
      </c>
      <c r="G24" s="26">
        <v>76.449666666666658</v>
      </c>
      <c r="H24" s="28">
        <f t="shared" si="0"/>
        <v>1.2439798526470813</v>
      </c>
      <c r="I24" s="27">
        <f t="shared" si="5"/>
        <v>3.9285583204874186</v>
      </c>
      <c r="J24" s="28">
        <f t="shared" si="1"/>
        <v>0.9277612830482771</v>
      </c>
      <c r="K24" s="27">
        <f t="shared" si="2"/>
        <v>0.96979661759824831</v>
      </c>
      <c r="L24" s="18"/>
    </row>
    <row r="25" spans="1:15">
      <c r="A25" s="16"/>
      <c r="B25" s="11" t="s">
        <v>11</v>
      </c>
      <c r="C25" s="25">
        <v>51.734666666666669</v>
      </c>
      <c r="D25" s="25">
        <v>52.698</v>
      </c>
      <c r="E25" s="25">
        <v>57.211333333333336</v>
      </c>
      <c r="F25" s="25">
        <v>62.965000000000003</v>
      </c>
      <c r="G25" s="26">
        <v>69.361000000000004</v>
      </c>
      <c r="H25" s="28">
        <f t="shared" si="0"/>
        <v>10.158024299213842</v>
      </c>
      <c r="I25" s="27">
        <f t="shared" si="5"/>
        <v>10.056865189880803</v>
      </c>
      <c r="J25" s="28">
        <f t="shared" si="1"/>
        <v>0.84173617962378156</v>
      </c>
      <c r="K25" s="27">
        <f t="shared" si="2"/>
        <v>0.80867400965528391</v>
      </c>
      <c r="L25" s="18"/>
    </row>
    <row r="26" spans="1:15">
      <c r="A26" s="16"/>
      <c r="B26" s="11" t="s">
        <v>9</v>
      </c>
      <c r="C26" s="25">
        <v>51.656333333333329</v>
      </c>
      <c r="D26" s="25">
        <v>49.94533333333333</v>
      </c>
      <c r="E26" s="25">
        <v>57.963666666666661</v>
      </c>
      <c r="F26" s="25">
        <v>56.683999999999997</v>
      </c>
      <c r="G26" s="26">
        <v>66.744</v>
      </c>
      <c r="H26" s="28">
        <f t="shared" si="0"/>
        <v>17.747512525580422</v>
      </c>
      <c r="I26" s="27">
        <f t="shared" si="5"/>
        <v>-2.2077048265867649</v>
      </c>
      <c r="J26" s="28">
        <f t="shared" si="1"/>
        <v>0.80997735864260412</v>
      </c>
      <c r="K26" s="27">
        <f t="shared" si="2"/>
        <v>0.72800567876280642</v>
      </c>
      <c r="L26" s="18"/>
    </row>
    <row r="27" spans="1:15">
      <c r="A27" s="16"/>
      <c r="B27" s="11" t="s">
        <v>23</v>
      </c>
      <c r="C27" s="25">
        <v>46.952999999999996</v>
      </c>
      <c r="D27" s="25">
        <v>49.384999999999998</v>
      </c>
      <c r="E27" s="25">
        <v>43.101999999999997</v>
      </c>
      <c r="F27" s="25">
        <v>52.83</v>
      </c>
      <c r="G27" s="26">
        <v>54.908333333333331</v>
      </c>
      <c r="H27" s="28">
        <f t="shared" si="0"/>
        <v>3.9340021452457519</v>
      </c>
      <c r="I27" s="27">
        <f t="shared" si="5"/>
        <v>22.569718342536316</v>
      </c>
      <c r="J27" s="28">
        <f t="shared" si="1"/>
        <v>0.66634464222703138</v>
      </c>
      <c r="K27" s="27">
        <f t="shared" si="2"/>
        <v>0.67850786834096155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85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834.42700000000002</v>
      </c>
      <c r="D13" s="26">
        <v>730.85633333333328</v>
      </c>
      <c r="E13" s="26">
        <v>726.27700000000004</v>
      </c>
      <c r="F13" s="26">
        <v>927.47400000000005</v>
      </c>
      <c r="G13" s="26">
        <v>918.48900000000003</v>
      </c>
      <c r="H13" s="28">
        <f t="shared" ref="H13:H27" si="0">IF(OR(OR(G13=0,F13=0),G13=""),"",(G13/F13-1)*100)</f>
        <v>-0.96876031026207343</v>
      </c>
      <c r="I13" s="27">
        <f>IF(OR(OR(G13=0,F13=0),F13=""),"",(F13/E13-1)*100)</f>
        <v>27.702515706817099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400.64733333333339</v>
      </c>
      <c r="D14" s="25">
        <f t="shared" ref="D14:G14" si="3">D13-SUM(D15:D27)</f>
        <v>365.19266666666658</v>
      </c>
      <c r="E14" s="25">
        <f t="shared" si="3"/>
        <v>320.35500000000002</v>
      </c>
      <c r="F14" s="25">
        <f t="shared" si="3"/>
        <v>485.76099999999997</v>
      </c>
      <c r="G14" s="26">
        <f t="shared" si="3"/>
        <v>479.31733333333329</v>
      </c>
      <c r="H14" s="54">
        <f t="shared" si="0"/>
        <v>-1.3265096758831363</v>
      </c>
      <c r="I14" s="53">
        <f t="shared" ref="I14" si="4">IF(OR(OR(G14=0,F14=0),F14=""),"",(F14/E14-1)*100)</f>
        <v>51.632095643895035</v>
      </c>
      <c r="J14" s="54">
        <f t="shared" si="1"/>
        <v>52.185419023345226</v>
      </c>
      <c r="K14" s="53">
        <f t="shared" si="2"/>
        <v>52.374621822282883</v>
      </c>
      <c r="L14" s="18"/>
    </row>
    <row r="15" spans="1:15">
      <c r="A15" s="16"/>
      <c r="B15" s="12" t="s">
        <v>5</v>
      </c>
      <c r="C15" s="29">
        <v>182.12633333333335</v>
      </c>
      <c r="D15" s="29">
        <v>156.24300000000002</v>
      </c>
      <c r="E15" s="29">
        <v>177.69033333333331</v>
      </c>
      <c r="F15" s="29">
        <v>160.042</v>
      </c>
      <c r="G15" s="109">
        <v>173.00666666666666</v>
      </c>
      <c r="H15" s="50">
        <f t="shared" si="0"/>
        <v>8.100790209236731</v>
      </c>
      <c r="I15" s="36">
        <f>IF(OR(OR(G15=0,F15=0),F15=""),"",(F15/E15-1)*100)</f>
        <v>-9.9320728383273433</v>
      </c>
      <c r="J15" s="50">
        <f t="shared" si="1"/>
        <v>18.836008560436397</v>
      </c>
      <c r="K15" s="36">
        <f t="shared" si="2"/>
        <v>17.255685873674086</v>
      </c>
      <c r="L15" s="18"/>
    </row>
    <row r="16" spans="1:15">
      <c r="A16" s="16"/>
      <c r="B16" s="11" t="s">
        <v>25</v>
      </c>
      <c r="C16" s="55">
        <v>63.036999999999999</v>
      </c>
      <c r="D16" s="55">
        <v>65.430999999999997</v>
      </c>
      <c r="E16" s="55">
        <v>61.364333333333327</v>
      </c>
      <c r="F16" s="55">
        <v>73.13666666666667</v>
      </c>
      <c r="G16" s="56">
        <v>73.237000000000009</v>
      </c>
      <c r="H16" s="54">
        <f t="shared" si="0"/>
        <v>0.13718608996855508</v>
      </c>
      <c r="I16" s="53">
        <f t="shared" ref="I16:I27" si="5">IF(OR(OR(G16=0,F16=0),F16=""),"",(F16/E16-1)*100)</f>
        <v>19.184325313835959</v>
      </c>
      <c r="J16" s="54">
        <f t="shared" si="1"/>
        <v>7.9736393141344104</v>
      </c>
      <c r="K16" s="53">
        <f t="shared" si="2"/>
        <v>7.8855759478612519</v>
      </c>
      <c r="L16" s="18"/>
      <c r="N16" s="23" t="s">
        <v>5</v>
      </c>
      <c r="O16" s="34">
        <f>J15</f>
        <v>18.836008560436397</v>
      </c>
    </row>
    <row r="17" spans="1:15">
      <c r="A17" s="16"/>
      <c r="B17" s="11" t="s">
        <v>26</v>
      </c>
      <c r="C17" s="55">
        <v>61.361666666666672</v>
      </c>
      <c r="D17" s="55">
        <v>41.263666666666673</v>
      </c>
      <c r="E17" s="55">
        <v>42.006333333333338</v>
      </c>
      <c r="F17" s="55">
        <v>50.748666666666658</v>
      </c>
      <c r="G17" s="56">
        <v>52.725666666666662</v>
      </c>
      <c r="H17" s="28">
        <f t="shared" si="0"/>
        <v>3.8956688517268079</v>
      </c>
      <c r="I17" s="27">
        <f t="shared" si="5"/>
        <v>20.811941056507322</v>
      </c>
      <c r="J17" s="28">
        <f t="shared" si="1"/>
        <v>5.7404788371626294</v>
      </c>
      <c r="K17" s="27">
        <f t="shared" si="2"/>
        <v>5.4717077423913398</v>
      </c>
      <c r="L17" s="18"/>
      <c r="N17" s="23" t="s">
        <v>41</v>
      </c>
      <c r="O17" s="34">
        <f>100-O16</f>
        <v>81.163991439563603</v>
      </c>
    </row>
    <row r="18" spans="1:15">
      <c r="A18" s="16"/>
      <c r="B18" s="11" t="s">
        <v>21</v>
      </c>
      <c r="C18" s="25">
        <v>21.335000000000001</v>
      </c>
      <c r="D18" s="25">
        <v>13.393000000000001</v>
      </c>
      <c r="E18" s="25">
        <v>29.224333333333334</v>
      </c>
      <c r="F18" s="25">
        <v>42.025333333333336</v>
      </c>
      <c r="G18" s="26">
        <v>38.764000000000003</v>
      </c>
      <c r="H18" s="28">
        <f t="shared" si="0"/>
        <v>-7.7603984897998028</v>
      </c>
      <c r="I18" s="27">
        <f t="shared" si="5"/>
        <v>43.802538980073692</v>
      </c>
      <c r="J18" s="28">
        <f t="shared" si="1"/>
        <v>4.2204098252673683</v>
      </c>
      <c r="K18" s="27">
        <f t="shared" si="2"/>
        <v>4.5311602625338638</v>
      </c>
      <c r="L18" s="18"/>
    </row>
    <row r="19" spans="1:15">
      <c r="A19" s="16"/>
      <c r="B19" s="11" t="s">
        <v>27</v>
      </c>
      <c r="C19" s="25">
        <v>21.980999999999998</v>
      </c>
      <c r="D19" s="25">
        <v>17.346666666666668</v>
      </c>
      <c r="E19" s="25">
        <v>20.354666666666667</v>
      </c>
      <c r="F19" s="25">
        <v>24.329333333333334</v>
      </c>
      <c r="G19" s="26">
        <v>18.415666666666667</v>
      </c>
      <c r="H19" s="28">
        <f t="shared" si="0"/>
        <v>-24.306735353756782</v>
      </c>
      <c r="I19" s="27">
        <f t="shared" si="5"/>
        <v>19.527053583125898</v>
      </c>
      <c r="J19" s="28">
        <f t="shared" si="1"/>
        <v>2.004995886359735</v>
      </c>
      <c r="K19" s="27">
        <f t="shared" si="2"/>
        <v>2.623182249134028</v>
      </c>
      <c r="L19" s="18"/>
    </row>
    <row r="20" spans="1:15">
      <c r="A20" s="16"/>
      <c r="B20" s="11" t="s">
        <v>22</v>
      </c>
      <c r="C20" s="25">
        <v>15.839333333333334</v>
      </c>
      <c r="D20" s="25">
        <v>16.030666666666665</v>
      </c>
      <c r="E20" s="25">
        <v>12.380333333333333</v>
      </c>
      <c r="F20" s="25">
        <v>21.895666666666667</v>
      </c>
      <c r="G20" s="26">
        <v>18.38</v>
      </c>
      <c r="H20" s="28">
        <f t="shared" si="0"/>
        <v>-16.056449525781357</v>
      </c>
      <c r="I20" s="27">
        <f t="shared" si="5"/>
        <v>76.858458307530782</v>
      </c>
      <c r="J20" s="28">
        <f t="shared" si="1"/>
        <v>2.0011126970491748</v>
      </c>
      <c r="K20" s="27">
        <f t="shared" si="2"/>
        <v>2.3607849564156695</v>
      </c>
      <c r="L20" s="18"/>
    </row>
    <row r="21" spans="1:15">
      <c r="A21" s="16"/>
      <c r="B21" s="11" t="s">
        <v>20</v>
      </c>
      <c r="C21" s="25">
        <v>11.342666666666666</v>
      </c>
      <c r="D21" s="25">
        <v>8.2956666666666674</v>
      </c>
      <c r="E21" s="25">
        <v>13.068</v>
      </c>
      <c r="F21" s="25">
        <v>12.722999999999999</v>
      </c>
      <c r="G21" s="26">
        <v>12.257666666666667</v>
      </c>
      <c r="H21" s="28">
        <f t="shared" si="0"/>
        <v>-3.6574183237705893</v>
      </c>
      <c r="I21" s="27">
        <f t="shared" si="5"/>
        <v>-2.6400367309458272</v>
      </c>
      <c r="J21" s="28">
        <f t="shared" si="1"/>
        <v>1.3345469207216054</v>
      </c>
      <c r="K21" s="27">
        <f t="shared" si="2"/>
        <v>1.3717904760672535</v>
      </c>
      <c r="L21" s="18"/>
    </row>
    <row r="22" spans="1:15">
      <c r="A22" s="16"/>
      <c r="B22" s="11" t="s">
        <v>8</v>
      </c>
      <c r="C22" s="25">
        <v>13.179</v>
      </c>
      <c r="D22" s="25">
        <v>11.960999999999999</v>
      </c>
      <c r="E22" s="25">
        <v>11.813000000000001</v>
      </c>
      <c r="F22" s="25">
        <v>12.518666666666666</v>
      </c>
      <c r="G22" s="26">
        <v>11.565333333333333</v>
      </c>
      <c r="H22" s="28">
        <f t="shared" si="0"/>
        <v>-7.6152944935562905</v>
      </c>
      <c r="I22" s="27">
        <f t="shared" si="5"/>
        <v>5.9736448545387733</v>
      </c>
      <c r="J22" s="28">
        <f t="shared" si="1"/>
        <v>1.2591694983100867</v>
      </c>
      <c r="K22" s="27">
        <f t="shared" si="2"/>
        <v>1.3497593104137329</v>
      </c>
      <c r="L22" s="18"/>
    </row>
    <row r="23" spans="1:15">
      <c r="A23" s="16"/>
      <c r="B23" s="11" t="s">
        <v>24</v>
      </c>
      <c r="C23" s="25">
        <v>12.850666666666667</v>
      </c>
      <c r="D23" s="25">
        <v>9.7189999999999994</v>
      </c>
      <c r="E23" s="25">
        <v>9.1330000000000009</v>
      </c>
      <c r="F23" s="25">
        <v>12.224333333333334</v>
      </c>
      <c r="G23" s="26">
        <v>10.993666666666668</v>
      </c>
      <c r="H23" s="28">
        <f t="shared" si="0"/>
        <v>-10.067352002835872</v>
      </c>
      <c r="I23" s="27">
        <f t="shared" si="5"/>
        <v>33.847950655133396</v>
      </c>
      <c r="J23" s="28">
        <f t="shared" si="1"/>
        <v>1.1969295948744805</v>
      </c>
      <c r="K23" s="27">
        <f t="shared" si="2"/>
        <v>1.3180243686974873</v>
      </c>
      <c r="L23" s="18"/>
    </row>
    <row r="24" spans="1:15">
      <c r="A24" s="16"/>
      <c r="B24" s="11" t="s">
        <v>9</v>
      </c>
      <c r="C24" s="25">
        <v>8.8303333333333338</v>
      </c>
      <c r="D24" s="25">
        <v>8.0693333333333328</v>
      </c>
      <c r="E24" s="25">
        <v>7.416666666666667</v>
      </c>
      <c r="F24" s="25">
        <v>9.0636666666666663</v>
      </c>
      <c r="G24" s="26">
        <v>9.216333333333333</v>
      </c>
      <c r="H24" s="28">
        <f t="shared" si="0"/>
        <v>1.6843808613144162</v>
      </c>
      <c r="I24" s="27">
        <f t="shared" si="5"/>
        <v>22.206741573033707</v>
      </c>
      <c r="J24" s="28">
        <f t="shared" si="1"/>
        <v>1.0034233761464026</v>
      </c>
      <c r="K24" s="27">
        <f t="shared" si="2"/>
        <v>0.97724212933911536</v>
      </c>
      <c r="L24" s="18"/>
    </row>
    <row r="25" spans="1:15">
      <c r="A25" s="16"/>
      <c r="B25" s="11" t="s">
        <v>11</v>
      </c>
      <c r="C25" s="25">
        <v>8.032</v>
      </c>
      <c r="D25" s="25">
        <v>7.9736666666666665</v>
      </c>
      <c r="E25" s="25">
        <v>9.6256666666666675</v>
      </c>
      <c r="F25" s="25">
        <v>7.9850000000000003</v>
      </c>
      <c r="G25" s="26">
        <v>7.5323333333333338</v>
      </c>
      <c r="H25" s="28">
        <f t="shared" si="0"/>
        <v>-5.6689626382801066</v>
      </c>
      <c r="I25" s="27">
        <f t="shared" si="5"/>
        <v>-17.044706860130898</v>
      </c>
      <c r="J25" s="28">
        <f t="shared" si="1"/>
        <v>0.82007877430577103</v>
      </c>
      <c r="K25" s="27">
        <f t="shared" si="2"/>
        <v>0.86094057623178655</v>
      </c>
      <c r="L25" s="18"/>
    </row>
    <row r="26" spans="1:15">
      <c r="A26" s="16"/>
      <c r="B26" s="11" t="s">
        <v>23</v>
      </c>
      <c r="C26" s="25">
        <v>7.4006666666666661</v>
      </c>
      <c r="D26" s="25">
        <v>4.9506666666666668</v>
      </c>
      <c r="E26" s="25">
        <v>6.5606666666666671</v>
      </c>
      <c r="F26" s="25">
        <v>7.7213333333333338</v>
      </c>
      <c r="G26" s="26">
        <v>6.7233333333333327</v>
      </c>
      <c r="H26" s="28">
        <f t="shared" si="0"/>
        <v>-12.925228803315502</v>
      </c>
      <c r="I26" s="27">
        <f t="shared" si="5"/>
        <v>17.691291535413068</v>
      </c>
      <c r="J26" s="28">
        <f t="shared" si="1"/>
        <v>0.73199933078494483</v>
      </c>
      <c r="K26" s="27">
        <f t="shared" si="2"/>
        <v>0.83251210635913608</v>
      </c>
      <c r="L26" s="18"/>
    </row>
    <row r="27" spans="1:15">
      <c r="A27" s="16"/>
      <c r="B27" s="11" t="s">
        <v>6</v>
      </c>
      <c r="C27" s="25">
        <v>6.4639999999999995</v>
      </c>
      <c r="D27" s="25">
        <v>4.9863333333333335</v>
      </c>
      <c r="E27" s="25">
        <v>5.2846666666666664</v>
      </c>
      <c r="F27" s="25">
        <v>7.2993333333333341</v>
      </c>
      <c r="G27" s="26">
        <v>6.3539999999999992</v>
      </c>
      <c r="H27" s="28">
        <f t="shared" si="0"/>
        <v>-12.950954425061667</v>
      </c>
      <c r="I27" s="27">
        <f t="shared" si="5"/>
        <v>38.122871199697258</v>
      </c>
      <c r="J27" s="28">
        <f t="shared" si="1"/>
        <v>0.691788361101766</v>
      </c>
      <c r="K27" s="27">
        <f t="shared" si="2"/>
        <v>0.78701217859835793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86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760.51166666666666</v>
      </c>
      <c r="D13" s="26">
        <v>675.90066666666667</v>
      </c>
      <c r="E13" s="26">
        <v>612.61200000000008</v>
      </c>
      <c r="F13" s="26">
        <v>770.11433333333332</v>
      </c>
      <c r="G13" s="26">
        <v>860.26066666666668</v>
      </c>
      <c r="H13" s="28">
        <f t="shared" ref="H13:H27" si="0">IF(OR(OR(G13=0,F13=0),G13=""),"",(G13/F13-1)*100)</f>
        <v>11.705577916352695</v>
      </c>
      <c r="I13" s="27">
        <f>IF(OR(OR(G13=0,F13=0),F13=""),"",(F13/E13-1)*100)</f>
        <v>25.709965415847758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547.42733333333331</v>
      </c>
      <c r="D14" s="25">
        <f t="shared" ref="D14:G14" si="3">D13-SUM(D15:D27)</f>
        <v>490.68499999999995</v>
      </c>
      <c r="E14" s="25">
        <f t="shared" si="3"/>
        <v>400.90033333333338</v>
      </c>
      <c r="F14" s="25">
        <f t="shared" si="3"/>
        <v>556.10199999999998</v>
      </c>
      <c r="G14" s="26">
        <f t="shared" si="3"/>
        <v>606.13299999999992</v>
      </c>
      <c r="H14" s="54">
        <f t="shared" si="0"/>
        <v>8.9967308155697978</v>
      </c>
      <c r="I14" s="53">
        <f t="shared" ref="I14" si="4">IF(OR(OR(G14=0,F14=0),F14=""),"",(F14/E14-1)*100)</f>
        <v>38.713279526665367</v>
      </c>
      <c r="J14" s="54">
        <f t="shared" si="1"/>
        <v>70.45922514958643</v>
      </c>
      <c r="K14" s="53">
        <f t="shared" si="2"/>
        <v>72.210316823086444</v>
      </c>
      <c r="L14" s="18"/>
    </row>
    <row r="15" spans="1:15">
      <c r="A15" s="16"/>
      <c r="B15" s="12" t="s">
        <v>5</v>
      </c>
      <c r="C15" s="29">
        <v>63.827666666666666</v>
      </c>
      <c r="D15" s="29">
        <v>49.673000000000002</v>
      </c>
      <c r="E15" s="29">
        <v>74.584999999999994</v>
      </c>
      <c r="F15" s="29">
        <v>52.611333333333334</v>
      </c>
      <c r="G15" s="109">
        <v>82.560666666666677</v>
      </c>
      <c r="H15" s="50">
        <f t="shared" si="0"/>
        <v>56.925630725952601</v>
      </c>
      <c r="I15" s="36">
        <f>IF(OR(OR(G15=0,F15=0),F15=""),"",(F15/E15-1)*100)</f>
        <v>-29.461241089584579</v>
      </c>
      <c r="J15" s="50">
        <f t="shared" si="1"/>
        <v>9.5971686101344496</v>
      </c>
      <c r="K15" s="36">
        <f t="shared" si="2"/>
        <v>6.8316262996446842</v>
      </c>
      <c r="L15" s="18"/>
    </row>
    <row r="16" spans="1:15">
      <c r="A16" s="16"/>
      <c r="B16" s="11" t="s">
        <v>26</v>
      </c>
      <c r="C16" s="55">
        <v>31.609333333333336</v>
      </c>
      <c r="D16" s="55">
        <v>22.295000000000002</v>
      </c>
      <c r="E16" s="55">
        <v>25.726666666666663</v>
      </c>
      <c r="F16" s="55">
        <v>30.594999999999999</v>
      </c>
      <c r="G16" s="56">
        <v>34.012999999999998</v>
      </c>
      <c r="H16" s="54">
        <f t="shared" si="0"/>
        <v>11.171760091518212</v>
      </c>
      <c r="I16" s="53">
        <f t="shared" ref="I16:I27" si="5">IF(OR(OR(G16=0,F16=0),F16=""),"",(F16/E16-1)*100)</f>
        <v>18.923296190722994</v>
      </c>
      <c r="J16" s="54">
        <f t="shared" si="1"/>
        <v>3.9538015996701774</v>
      </c>
      <c r="K16" s="53">
        <f t="shared" si="2"/>
        <v>3.972786724741737</v>
      </c>
      <c r="L16" s="18"/>
      <c r="N16" s="23" t="s">
        <v>5</v>
      </c>
      <c r="O16" s="34">
        <f>J15</f>
        <v>9.5971686101344496</v>
      </c>
    </row>
    <row r="17" spans="1:15">
      <c r="A17" s="16"/>
      <c r="B17" s="11" t="s">
        <v>27</v>
      </c>
      <c r="C17" s="55">
        <v>15.422333333333333</v>
      </c>
      <c r="D17" s="55">
        <v>18.586000000000002</v>
      </c>
      <c r="E17" s="55">
        <v>11.959666666666665</v>
      </c>
      <c r="F17" s="55">
        <v>15.540333333333335</v>
      </c>
      <c r="G17" s="56">
        <v>26.923000000000002</v>
      </c>
      <c r="H17" s="28">
        <f t="shared" si="0"/>
        <v>73.245962120074637</v>
      </c>
      <c r="I17" s="27">
        <f t="shared" si="5"/>
        <v>29.939518938654942</v>
      </c>
      <c r="J17" s="28">
        <f t="shared" si="1"/>
        <v>3.1296328012207155</v>
      </c>
      <c r="K17" s="27">
        <f t="shared" si="2"/>
        <v>2.0179254768664223</v>
      </c>
      <c r="L17" s="18"/>
      <c r="N17" s="23" t="s">
        <v>41</v>
      </c>
      <c r="O17" s="34">
        <f>100-O16</f>
        <v>90.402831389865554</v>
      </c>
    </row>
    <row r="18" spans="1:15">
      <c r="A18" s="16"/>
      <c r="B18" s="11" t="s">
        <v>25</v>
      </c>
      <c r="C18" s="25">
        <v>21.185666666666666</v>
      </c>
      <c r="D18" s="25">
        <v>25.807666666666666</v>
      </c>
      <c r="E18" s="25">
        <v>21.845333333333333</v>
      </c>
      <c r="F18" s="25">
        <v>26.569333333333333</v>
      </c>
      <c r="G18" s="26">
        <v>26.012333333333334</v>
      </c>
      <c r="H18" s="28">
        <f t="shared" si="0"/>
        <v>-2.0964018668138684</v>
      </c>
      <c r="I18" s="27">
        <f t="shared" si="5"/>
        <v>21.624755859375</v>
      </c>
      <c r="J18" s="28">
        <f t="shared" si="1"/>
        <v>3.0237734144147006</v>
      </c>
      <c r="K18" s="27">
        <f t="shared" si="2"/>
        <v>3.4500504903384472</v>
      </c>
      <c r="L18" s="18"/>
    </row>
    <row r="19" spans="1:15">
      <c r="A19" s="16"/>
      <c r="B19" s="11" t="s">
        <v>21</v>
      </c>
      <c r="C19" s="25">
        <v>17.832666666666665</v>
      </c>
      <c r="D19" s="25">
        <v>12.316000000000001</v>
      </c>
      <c r="E19" s="25">
        <v>15.042333333333334</v>
      </c>
      <c r="F19" s="25">
        <v>20.697666666666667</v>
      </c>
      <c r="G19" s="26">
        <v>18.207666666666665</v>
      </c>
      <c r="H19" s="28">
        <f t="shared" si="0"/>
        <v>-12.030341584397608</v>
      </c>
      <c r="I19" s="27">
        <f t="shared" si="5"/>
        <v>37.596117623595624</v>
      </c>
      <c r="J19" s="28">
        <f t="shared" si="1"/>
        <v>2.1165290210486587</v>
      </c>
      <c r="K19" s="27">
        <f t="shared" si="2"/>
        <v>2.6876095887060929</v>
      </c>
      <c r="L19" s="18"/>
    </row>
    <row r="20" spans="1:15">
      <c r="A20" s="16"/>
      <c r="B20" s="11" t="s">
        <v>8</v>
      </c>
      <c r="C20" s="25">
        <v>12.199666666666666</v>
      </c>
      <c r="D20" s="25">
        <v>10.842333333333334</v>
      </c>
      <c r="E20" s="25">
        <v>11.603666666666667</v>
      </c>
      <c r="F20" s="25">
        <v>17.490333333333336</v>
      </c>
      <c r="G20" s="26">
        <v>11.927999999999999</v>
      </c>
      <c r="H20" s="28">
        <f t="shared" si="0"/>
        <v>-31.802328905490661</v>
      </c>
      <c r="I20" s="27">
        <f t="shared" si="5"/>
        <v>50.731090747177632</v>
      </c>
      <c r="J20" s="28">
        <f t="shared" si="1"/>
        <v>1.3865564778427624</v>
      </c>
      <c r="K20" s="27">
        <f t="shared" si="2"/>
        <v>2.2711346323900825</v>
      </c>
      <c r="L20" s="18"/>
    </row>
    <row r="21" spans="1:15">
      <c r="A21" s="16"/>
      <c r="B21" s="11" t="s">
        <v>20</v>
      </c>
      <c r="C21" s="25">
        <v>10.285333333333334</v>
      </c>
      <c r="D21" s="25">
        <v>9.0373333333333328</v>
      </c>
      <c r="E21" s="25">
        <v>7.8849999999999998</v>
      </c>
      <c r="F21" s="25">
        <v>9.822000000000001</v>
      </c>
      <c r="G21" s="26">
        <v>9.7983333333333338</v>
      </c>
      <c r="H21" s="28">
        <f t="shared" si="0"/>
        <v>-0.24095567773027016</v>
      </c>
      <c r="I21" s="27">
        <f t="shared" si="5"/>
        <v>24.565630944831973</v>
      </c>
      <c r="J21" s="28">
        <f t="shared" si="1"/>
        <v>1.138995854744802</v>
      </c>
      <c r="K21" s="27">
        <f t="shared" si="2"/>
        <v>1.2753950387453294</v>
      </c>
      <c r="L21" s="18"/>
    </row>
    <row r="22" spans="1:15">
      <c r="A22" s="16"/>
      <c r="B22" s="11" t="s">
        <v>22</v>
      </c>
      <c r="C22" s="25">
        <v>10.403333333333334</v>
      </c>
      <c r="D22" s="25">
        <v>10.671666666666667</v>
      </c>
      <c r="E22" s="25">
        <v>12.908333333333333</v>
      </c>
      <c r="F22" s="25">
        <v>9.1276666666666681</v>
      </c>
      <c r="G22" s="26">
        <v>9.77</v>
      </c>
      <c r="H22" s="28">
        <f t="shared" si="0"/>
        <v>7.037212869298437</v>
      </c>
      <c r="I22" s="27">
        <f t="shared" si="5"/>
        <v>-29.2885732730794</v>
      </c>
      <c r="J22" s="28">
        <f t="shared" si="1"/>
        <v>1.1357022793866354</v>
      </c>
      <c r="K22" s="27">
        <f t="shared" si="2"/>
        <v>1.1852352659323748</v>
      </c>
      <c r="L22" s="18"/>
    </row>
    <row r="23" spans="1:15">
      <c r="A23" s="16"/>
      <c r="B23" s="11" t="s">
        <v>9</v>
      </c>
      <c r="C23" s="25">
        <v>5.487000000000001</v>
      </c>
      <c r="D23" s="25">
        <v>6.4446666666666665</v>
      </c>
      <c r="E23" s="25">
        <v>10.631333333333336</v>
      </c>
      <c r="F23" s="25">
        <v>9.8569999999999993</v>
      </c>
      <c r="G23" s="26">
        <v>9.2840000000000007</v>
      </c>
      <c r="H23" s="28">
        <f t="shared" si="0"/>
        <v>-5.8131277264887764</v>
      </c>
      <c r="I23" s="27">
        <f t="shared" si="5"/>
        <v>-7.283501599046871</v>
      </c>
      <c r="J23" s="28">
        <f t="shared" si="1"/>
        <v>1.0792077750077302</v>
      </c>
      <c r="K23" s="27">
        <f t="shared" si="2"/>
        <v>1.2799398184598565</v>
      </c>
      <c r="L23" s="18"/>
    </row>
    <row r="24" spans="1:15">
      <c r="A24" s="16"/>
      <c r="B24" s="11" t="s">
        <v>24</v>
      </c>
      <c r="C24" s="25">
        <v>10.256666666666666</v>
      </c>
      <c r="D24" s="25">
        <v>4.4609999999999994</v>
      </c>
      <c r="E24" s="25">
        <v>7.1150000000000002</v>
      </c>
      <c r="F24" s="25">
        <v>6.74</v>
      </c>
      <c r="G24" s="26">
        <v>7.5713333333333326</v>
      </c>
      <c r="H24" s="28">
        <f t="shared" si="0"/>
        <v>12.334322453016799</v>
      </c>
      <c r="I24" s="27">
        <f t="shared" si="5"/>
        <v>-5.2705551651440636</v>
      </c>
      <c r="J24" s="28">
        <f t="shared" si="1"/>
        <v>0.88012083159290466</v>
      </c>
      <c r="K24" s="27">
        <f t="shared" si="2"/>
        <v>0.87519472216895933</v>
      </c>
      <c r="L24" s="18"/>
    </row>
    <row r="25" spans="1:15">
      <c r="A25" s="16"/>
      <c r="B25" s="11" t="s">
        <v>11</v>
      </c>
      <c r="C25" s="25">
        <v>5.1646666666666663</v>
      </c>
      <c r="D25" s="25">
        <v>4.969333333333334</v>
      </c>
      <c r="E25" s="25">
        <v>4.7379999999999995</v>
      </c>
      <c r="F25" s="25">
        <v>5.7610000000000001</v>
      </c>
      <c r="G25" s="26">
        <v>6.698999999999999</v>
      </c>
      <c r="H25" s="28">
        <f t="shared" si="0"/>
        <v>16.28189550425272</v>
      </c>
      <c r="I25" s="27">
        <f t="shared" si="5"/>
        <v>21.591388771633625</v>
      </c>
      <c r="J25" s="28">
        <f t="shared" si="1"/>
        <v>0.77871745850676255</v>
      </c>
      <c r="K25" s="27">
        <f t="shared" si="2"/>
        <v>0.7480707410111832</v>
      </c>
      <c r="L25" s="18"/>
    </row>
    <row r="26" spans="1:15">
      <c r="A26" s="16"/>
      <c r="B26" s="11" t="s">
        <v>6</v>
      </c>
      <c r="C26" s="25">
        <v>5.0449999999999999</v>
      </c>
      <c r="D26" s="25">
        <v>6.5740000000000007</v>
      </c>
      <c r="E26" s="25">
        <v>4.1629999999999994</v>
      </c>
      <c r="F26" s="25">
        <v>4.9490000000000007</v>
      </c>
      <c r="G26" s="26">
        <v>6.3026666666666671</v>
      </c>
      <c r="H26" s="28">
        <f t="shared" si="0"/>
        <v>27.352327069441618</v>
      </c>
      <c r="I26" s="27">
        <f t="shared" si="5"/>
        <v>18.880614941148256</v>
      </c>
      <c r="J26" s="28">
        <f t="shared" si="1"/>
        <v>0.73264615143782008</v>
      </c>
      <c r="K26" s="27">
        <f t="shared" si="2"/>
        <v>0.64263185163415137</v>
      </c>
      <c r="L26" s="18"/>
    </row>
    <row r="27" spans="1:15">
      <c r="A27" s="16"/>
      <c r="B27" s="11" t="s">
        <v>23</v>
      </c>
      <c r="C27" s="25">
        <v>4.3650000000000002</v>
      </c>
      <c r="D27" s="25">
        <v>3.5376666666666665</v>
      </c>
      <c r="E27" s="25">
        <v>3.5083333333333329</v>
      </c>
      <c r="F27" s="25">
        <v>4.251666666666666</v>
      </c>
      <c r="G27" s="26">
        <v>5.057666666666667</v>
      </c>
      <c r="H27" s="28">
        <f t="shared" si="0"/>
        <v>18.957271658173291</v>
      </c>
      <c r="I27" s="27">
        <f t="shared" si="5"/>
        <v>21.187648456057005</v>
      </c>
      <c r="J27" s="28">
        <f t="shared" si="1"/>
        <v>0.58792257540543924</v>
      </c>
      <c r="K27" s="27">
        <f t="shared" si="2"/>
        <v>0.55208252627423715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16.646000000000001</v>
      </c>
      <c r="D13" s="26">
        <v>74.530999999999992</v>
      </c>
      <c r="E13" s="26">
        <v>74.338666666666668</v>
      </c>
      <c r="F13" s="26">
        <v>82.484666666666669</v>
      </c>
      <c r="G13" s="26">
        <v>106.71866666666666</v>
      </c>
      <c r="H13" s="28">
        <f t="shared" ref="H13:H27" si="0">IF(OR(OR(G13=0,F13=0),G13=""),"",(G13/F13-1)*100)</f>
        <v>29.380005980909573</v>
      </c>
      <c r="I13" s="27">
        <f>IF(OR(OR(G13=0,F13=0),F13=""),"",(F13/E13-1)*100)</f>
        <v>10.957958173404592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11.213333333333335</v>
      </c>
      <c r="D14" s="25">
        <f t="shared" ref="D14:F14" si="3">D13-SUM(D15:D27)</f>
        <v>50.952333333333328</v>
      </c>
      <c r="E14" s="25">
        <f t="shared" si="3"/>
        <v>51.548333333333332</v>
      </c>
      <c r="F14" s="25">
        <f t="shared" si="3"/>
        <v>62.665333333333336</v>
      </c>
      <c r="G14" s="26">
        <f>G13-SUM(G15:G27)</f>
        <v>80.274999999999991</v>
      </c>
      <c r="H14" s="54">
        <f t="shared" si="0"/>
        <v>28.10112981127255</v>
      </c>
      <c r="I14" s="53">
        <f t="shared" ref="I14" si="4">IF(OR(OR(G14=0,F14=0),F14=""),"",(F14/E14-1)*100)</f>
        <v>21.566167674350933</v>
      </c>
      <c r="J14" s="54">
        <f t="shared" si="1"/>
        <v>75.221142193180825</v>
      </c>
      <c r="K14" s="53">
        <f t="shared" si="2"/>
        <v>75.972099865025427</v>
      </c>
      <c r="L14" s="18"/>
    </row>
    <row r="15" spans="1:15">
      <c r="A15" s="16"/>
      <c r="B15" s="11" t="s">
        <v>26</v>
      </c>
      <c r="C15" s="25">
        <v>2.3089999999999997</v>
      </c>
      <c r="D15" s="25">
        <v>4.8880000000000008</v>
      </c>
      <c r="E15" s="25">
        <v>6.299666666666667</v>
      </c>
      <c r="F15" s="25">
        <v>6.3386666666666676</v>
      </c>
      <c r="G15" s="26">
        <v>11.925666666666666</v>
      </c>
      <c r="H15" s="28">
        <f t="shared" si="0"/>
        <v>88.141564997896467</v>
      </c>
      <c r="I15" s="27">
        <f>IF(OR(OR(G15=0,F15=0),F15=""),"",(F15/E15-1)*100)</f>
        <v>0.61908037462301557</v>
      </c>
      <c r="J15" s="28">
        <f t="shared" si="1"/>
        <v>11.174864753432702</v>
      </c>
      <c r="K15" s="27">
        <f t="shared" si="2"/>
        <v>7.684660583381155</v>
      </c>
      <c r="L15" s="18"/>
    </row>
    <row r="16" spans="1:15">
      <c r="A16" s="16"/>
      <c r="B16" s="12" t="s">
        <v>5</v>
      </c>
      <c r="C16" s="29">
        <v>0.86733333333333329</v>
      </c>
      <c r="D16" s="29">
        <v>7.0693333333333328</v>
      </c>
      <c r="E16" s="29">
        <v>9.310666666666668</v>
      </c>
      <c r="F16" s="29">
        <v>4.3620000000000001</v>
      </c>
      <c r="G16" s="109">
        <v>5.0769999999999991</v>
      </c>
      <c r="H16" s="50">
        <f t="shared" si="0"/>
        <v>16.391563502980254</v>
      </c>
      <c r="I16" s="36">
        <f t="shared" ref="I16:I27" si="5">IF(OR(OR(G16=0,F16=0),F16=""),"",(F16/E16-1)*100)</f>
        <v>-53.150508377488194</v>
      </c>
      <c r="J16" s="50">
        <f t="shared" si="1"/>
        <v>4.7573682829620552</v>
      </c>
      <c r="K16" s="36">
        <f t="shared" si="2"/>
        <v>5.2882555949792689</v>
      </c>
      <c r="L16" s="18"/>
      <c r="N16" s="23" t="s">
        <v>5</v>
      </c>
      <c r="O16" s="34">
        <f>J16</f>
        <v>4.7573682829620552</v>
      </c>
    </row>
    <row r="17" spans="1:15">
      <c r="A17" s="16"/>
      <c r="B17" s="11" t="s">
        <v>25</v>
      </c>
      <c r="C17" s="55">
        <v>1.0836666666666666</v>
      </c>
      <c r="D17" s="55">
        <v>3.609</v>
      </c>
      <c r="E17" s="55">
        <v>1.7796666666666667</v>
      </c>
      <c r="F17" s="55">
        <v>3.1629999999999998</v>
      </c>
      <c r="G17" s="56">
        <v>3.2413333333333334</v>
      </c>
      <c r="H17" s="28">
        <f t="shared" si="0"/>
        <v>2.4765517968173834</v>
      </c>
      <c r="I17" s="27">
        <f t="shared" si="5"/>
        <v>77.729911968533429</v>
      </c>
      <c r="J17" s="28">
        <f t="shared" si="1"/>
        <v>3.0372693312010397</v>
      </c>
      <c r="K17" s="27">
        <f t="shared" si="2"/>
        <v>3.8346520969553932</v>
      </c>
      <c r="L17" s="18"/>
      <c r="N17" s="23" t="s">
        <v>41</v>
      </c>
      <c r="O17" s="34">
        <f>100-O16</f>
        <v>95.242631717037938</v>
      </c>
    </row>
    <row r="18" spans="1:15">
      <c r="A18" s="16"/>
      <c r="B18" s="11" t="s">
        <v>21</v>
      </c>
      <c r="C18" s="25">
        <v>0</v>
      </c>
      <c r="D18" s="25">
        <v>0.50466666666666671</v>
      </c>
      <c r="E18" s="25">
        <v>0.71</v>
      </c>
      <c r="F18" s="25">
        <v>0.6</v>
      </c>
      <c r="G18" s="26">
        <v>1.0383333333333333</v>
      </c>
      <c r="H18" s="28">
        <f t="shared" si="0"/>
        <v>73.055555555555557</v>
      </c>
      <c r="I18" s="27">
        <f t="shared" si="5"/>
        <v>-15.492957746478876</v>
      </c>
      <c r="J18" s="28">
        <f t="shared" si="1"/>
        <v>0.97296318044953078</v>
      </c>
      <c r="K18" s="27">
        <f t="shared" si="2"/>
        <v>0.72740792228050466</v>
      </c>
      <c r="L18" s="18"/>
    </row>
    <row r="19" spans="1:15">
      <c r="A19" s="16"/>
      <c r="B19" s="11" t="s">
        <v>27</v>
      </c>
      <c r="C19" s="25">
        <v>0.22033333333333335</v>
      </c>
      <c r="D19" s="25">
        <v>0.50700000000000001</v>
      </c>
      <c r="E19" s="25">
        <v>0.59333333333333338</v>
      </c>
      <c r="F19" s="25">
        <v>0.62333333333333341</v>
      </c>
      <c r="G19" s="26">
        <v>0.94799999999999995</v>
      </c>
      <c r="H19" s="28">
        <f t="shared" si="0"/>
        <v>52.085561497326168</v>
      </c>
      <c r="I19" s="27">
        <f t="shared" si="5"/>
        <v>5.0561797752809001</v>
      </c>
      <c r="J19" s="28">
        <f t="shared" si="1"/>
        <v>0.88831694548907414</v>
      </c>
      <c r="K19" s="27">
        <f t="shared" si="2"/>
        <v>0.7556960081469688</v>
      </c>
      <c r="L19" s="18"/>
    </row>
    <row r="20" spans="1:15">
      <c r="A20" s="16"/>
      <c r="B20" s="11" t="s">
        <v>22</v>
      </c>
      <c r="C20" s="25">
        <v>0.112</v>
      </c>
      <c r="D20" s="25">
        <v>1.5516666666666667</v>
      </c>
      <c r="E20" s="25">
        <v>1.2723333333333333</v>
      </c>
      <c r="F20" s="25">
        <v>0.58266666666666667</v>
      </c>
      <c r="G20" s="26">
        <v>0.91166666666666663</v>
      </c>
      <c r="H20" s="28">
        <f t="shared" si="0"/>
        <v>56.464530892448494</v>
      </c>
      <c r="I20" s="27">
        <f t="shared" si="5"/>
        <v>-54.204872936861406</v>
      </c>
      <c r="J20" s="28">
        <f t="shared" si="1"/>
        <v>0.85427104286660249</v>
      </c>
      <c r="K20" s="27">
        <f t="shared" si="2"/>
        <v>0.70639391563684562</v>
      </c>
      <c r="L20" s="18"/>
    </row>
    <row r="21" spans="1:15">
      <c r="A21" s="16"/>
      <c r="B21" s="11" t="s">
        <v>24</v>
      </c>
      <c r="C21" s="25">
        <v>0</v>
      </c>
      <c r="D21" s="25">
        <v>0.42533333333333334</v>
      </c>
      <c r="E21" s="25">
        <v>0.68233333333333324</v>
      </c>
      <c r="F21" s="25">
        <v>0.31366666666666665</v>
      </c>
      <c r="G21" s="26">
        <v>0.74733333333333329</v>
      </c>
      <c r="H21" s="28">
        <f t="shared" si="0"/>
        <v>138.25717321997874</v>
      </c>
      <c r="I21" s="27">
        <f t="shared" si="5"/>
        <v>-54.030288226673171</v>
      </c>
      <c r="J21" s="28">
        <f t="shared" si="1"/>
        <v>0.70028361173927711</v>
      </c>
      <c r="K21" s="27">
        <f t="shared" si="2"/>
        <v>0.38027269714775269</v>
      </c>
      <c r="L21" s="18"/>
    </row>
    <row r="22" spans="1:15">
      <c r="A22" s="16"/>
      <c r="B22" s="11" t="s">
        <v>8</v>
      </c>
      <c r="C22" s="25">
        <v>0.3203333333333333</v>
      </c>
      <c r="D22" s="25">
        <v>2.4736666666666669</v>
      </c>
      <c r="E22" s="25">
        <v>0.83800000000000008</v>
      </c>
      <c r="F22" s="25">
        <v>2.0666666666666669</v>
      </c>
      <c r="G22" s="26">
        <v>0.65699999999999992</v>
      </c>
      <c r="H22" s="28">
        <f t="shared" si="0"/>
        <v>-68.209677419354847</v>
      </c>
      <c r="I22" s="27">
        <f t="shared" si="5"/>
        <v>146.6189339697693</v>
      </c>
      <c r="J22" s="28">
        <f t="shared" si="1"/>
        <v>0.61563737677882024</v>
      </c>
      <c r="K22" s="27">
        <f t="shared" si="2"/>
        <v>2.5055161767439609</v>
      </c>
      <c r="L22" s="18"/>
    </row>
    <row r="23" spans="1:15">
      <c r="A23" s="16"/>
      <c r="B23" s="11" t="s">
        <v>11</v>
      </c>
      <c r="C23" s="25">
        <v>0</v>
      </c>
      <c r="D23" s="25">
        <v>0.36499999999999999</v>
      </c>
      <c r="E23" s="25">
        <v>0.44966666666666666</v>
      </c>
      <c r="F23" s="25">
        <v>0.33200000000000002</v>
      </c>
      <c r="G23" s="26">
        <v>0.54100000000000004</v>
      </c>
      <c r="H23" s="28">
        <f t="shared" si="0"/>
        <v>62.951807228915669</v>
      </c>
      <c r="I23" s="27">
        <f t="shared" si="5"/>
        <v>-26.167531504818374</v>
      </c>
      <c r="J23" s="28">
        <f t="shared" si="1"/>
        <v>0.5069403665712966</v>
      </c>
      <c r="K23" s="27">
        <f t="shared" si="2"/>
        <v>0.40249905032854594</v>
      </c>
      <c r="L23" s="18"/>
    </row>
    <row r="24" spans="1:15">
      <c r="A24" s="16"/>
      <c r="B24" s="11" t="s">
        <v>9</v>
      </c>
      <c r="C24" s="25">
        <v>0.18533333333333335</v>
      </c>
      <c r="D24" s="25">
        <v>0.60033333333333327</v>
      </c>
      <c r="E24" s="25">
        <v>0.44500000000000001</v>
      </c>
      <c r="F24" s="25">
        <v>0.14733333333333334</v>
      </c>
      <c r="G24" s="26">
        <v>0.46933333333333338</v>
      </c>
      <c r="H24" s="28">
        <f t="shared" si="0"/>
        <v>218.55203619909506</v>
      </c>
      <c r="I24" s="27">
        <f t="shared" si="5"/>
        <v>-66.891385767790254</v>
      </c>
      <c r="J24" s="28">
        <f t="shared" si="1"/>
        <v>0.43978560451779763</v>
      </c>
      <c r="K24" s="27">
        <f t="shared" si="2"/>
        <v>0.17861905647110171</v>
      </c>
      <c r="L24" s="18"/>
    </row>
    <row r="25" spans="1:15">
      <c r="A25" s="16"/>
      <c r="B25" s="11" t="s">
        <v>6</v>
      </c>
      <c r="C25" s="25">
        <v>0.11466666666666665</v>
      </c>
      <c r="D25" s="25">
        <v>0.49866666666666665</v>
      </c>
      <c r="E25" s="25">
        <v>0</v>
      </c>
      <c r="F25" s="25">
        <v>0.35333333333333333</v>
      </c>
      <c r="G25" s="26">
        <v>0.32800000000000001</v>
      </c>
      <c r="H25" s="28">
        <f t="shared" si="0"/>
        <v>-7.1698113207547154</v>
      </c>
      <c r="I25" s="27"/>
      <c r="J25" s="28">
        <f t="shared" si="1"/>
        <v>0.3073501667936881</v>
      </c>
      <c r="K25" s="27">
        <f t="shared" si="2"/>
        <v>0.42836244312074157</v>
      </c>
      <c r="L25" s="18"/>
    </row>
    <row r="26" spans="1:15">
      <c r="A26" s="16"/>
      <c r="B26" s="11" t="s">
        <v>20</v>
      </c>
      <c r="C26" s="25">
        <v>0.22</v>
      </c>
      <c r="D26" s="25">
        <v>0.498</v>
      </c>
      <c r="E26" s="25">
        <v>0.19633333333333333</v>
      </c>
      <c r="F26" s="25">
        <v>0.66900000000000004</v>
      </c>
      <c r="G26" s="26">
        <v>0.32666666666666666</v>
      </c>
      <c r="H26" s="28">
        <f t="shared" si="0"/>
        <v>-51.17090184354759</v>
      </c>
      <c r="I26" s="27">
        <f t="shared" si="5"/>
        <v>240.7470288624788</v>
      </c>
      <c r="J26" s="28">
        <f t="shared" si="1"/>
        <v>0.30610077587176254</v>
      </c>
      <c r="K26" s="27">
        <f t="shared" si="2"/>
        <v>0.81105983334276277</v>
      </c>
      <c r="L26" s="18"/>
    </row>
    <row r="27" spans="1:15">
      <c r="A27" s="16"/>
      <c r="B27" s="11" t="s">
        <v>23</v>
      </c>
      <c r="C27" s="25">
        <v>0</v>
      </c>
      <c r="D27" s="25">
        <v>0.58799999999999997</v>
      </c>
      <c r="E27" s="25">
        <v>0.21333333333333329</v>
      </c>
      <c r="F27" s="25">
        <v>0.26766666666666666</v>
      </c>
      <c r="G27" s="26">
        <v>0.23233333333333336</v>
      </c>
      <c r="H27" s="28">
        <f t="shared" si="0"/>
        <v>-13.200498132004967</v>
      </c>
      <c r="I27" s="27">
        <f t="shared" si="5"/>
        <v>25.468750000000018</v>
      </c>
      <c r="J27" s="28">
        <f t="shared" si="1"/>
        <v>0.2177063681455291</v>
      </c>
      <c r="K27" s="27">
        <f t="shared" si="2"/>
        <v>0.32450475643958065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SheetLayoutView="100" workbookViewId="0">
      <selection activeCell="G17" sqref="G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88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1149.6176666666668</v>
      </c>
      <c r="D13" s="26">
        <v>950.52600000000018</v>
      </c>
      <c r="E13" s="26">
        <v>695.73966666666672</v>
      </c>
      <c r="F13" s="26">
        <v>948.57633333333331</v>
      </c>
      <c r="G13" s="26">
        <v>880.41933333333327</v>
      </c>
      <c r="H13" s="28">
        <f t="shared" ref="H13:H25" si="0">IF(OR(OR(G13=0,F13=0),G13=""),"",(G13/F13-1)*100)</f>
        <v>-7.185188751283067</v>
      </c>
      <c r="I13" s="27">
        <f>IF(OR(OR(G13=0,F13=0),F13=""),"",(F13/E13-1)*100)</f>
        <v>36.340700233181082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1138.6103333333335</v>
      </c>
      <c r="D14" s="25">
        <f t="shared" ref="D14:G14" si="3">D13-SUM(D15:D27)</f>
        <v>944.84133333333352</v>
      </c>
      <c r="E14" s="25">
        <f t="shared" si="3"/>
        <v>686.97366666666676</v>
      </c>
      <c r="F14" s="25">
        <f t="shared" si="3"/>
        <v>939.57499999999993</v>
      </c>
      <c r="G14" s="26">
        <f t="shared" si="3"/>
        <v>873.68466666666666</v>
      </c>
      <c r="H14" s="54">
        <f t="shared" si="0"/>
        <v>-7.0127806011583189</v>
      </c>
      <c r="I14" s="53">
        <f t="shared" ref="I14" si="4">IF(OR(OR(G14=0,F14=0),F14=""),"",(F14/E14-1)*100)</f>
        <v>36.770162466198329</v>
      </c>
      <c r="J14" s="54">
        <f t="shared" si="1"/>
        <v>99.235061474494358</v>
      </c>
      <c r="K14" s="53">
        <f t="shared" si="2"/>
        <v>99.051069163648393</v>
      </c>
      <c r="L14" s="18"/>
    </row>
    <row r="15" spans="1:15">
      <c r="A15" s="16"/>
      <c r="B15" s="11" t="s">
        <v>24</v>
      </c>
      <c r="C15" s="25">
        <v>2.3996666666666671</v>
      </c>
      <c r="D15" s="25">
        <v>1.2046666666666666</v>
      </c>
      <c r="E15" s="25">
        <v>1.1459999999999999</v>
      </c>
      <c r="F15" s="25">
        <v>2.746</v>
      </c>
      <c r="G15" s="26">
        <v>2.0996666666666668</v>
      </c>
      <c r="H15" s="28">
        <f t="shared" si="0"/>
        <v>-23.53726632677834</v>
      </c>
      <c r="I15" s="27">
        <f>IF(OR(OR(G15=0,F15=0),F15=""),"",(F15/E15-1)*100)</f>
        <v>139.61605584642234</v>
      </c>
      <c r="J15" s="28">
        <f t="shared" si="1"/>
        <v>0.23848484320728988</v>
      </c>
      <c r="K15" s="27">
        <f t="shared" si="2"/>
        <v>0.28948645496461539</v>
      </c>
      <c r="L15" s="18"/>
    </row>
    <row r="16" spans="1:15">
      <c r="A16" s="16"/>
      <c r="B16" s="11" t="s">
        <v>23</v>
      </c>
      <c r="C16" s="55">
        <v>1.46</v>
      </c>
      <c r="D16" s="55">
        <v>0.56133333333333335</v>
      </c>
      <c r="E16" s="55">
        <v>0.46300000000000002</v>
      </c>
      <c r="F16" s="55">
        <v>0.39566666666666661</v>
      </c>
      <c r="G16" s="56">
        <v>1.0983333333333334</v>
      </c>
      <c r="H16" s="54">
        <f t="shared" si="0"/>
        <v>177.59056444818876</v>
      </c>
      <c r="I16" s="53">
        <f t="shared" ref="I16:I25" si="5">IF(OR(OR(G16=0,F16=0),F16=""),"",(F16/E16-1)*100)</f>
        <v>-14.542836573074169</v>
      </c>
      <c r="J16" s="54">
        <f t="shared" si="1"/>
        <v>0.12475116024258139</v>
      </c>
      <c r="K16" s="53">
        <f t="shared" si="2"/>
        <v>4.1711631711944454E-2</v>
      </c>
      <c r="L16" s="18"/>
      <c r="N16" s="23" t="s">
        <v>5</v>
      </c>
      <c r="O16" s="180">
        <f>+J17</f>
        <v>8.0794833371067867E-2</v>
      </c>
    </row>
    <row r="17" spans="1:15">
      <c r="A17" s="16"/>
      <c r="B17" s="12" t="s">
        <v>5</v>
      </c>
      <c r="C17" s="29">
        <v>1.3356666666666666</v>
      </c>
      <c r="D17" s="29">
        <v>0</v>
      </c>
      <c r="E17" s="29">
        <v>2.5816666666666666</v>
      </c>
      <c r="F17" s="29">
        <v>0</v>
      </c>
      <c r="G17" s="109">
        <v>0.71133333333333326</v>
      </c>
      <c r="H17" s="50" t="str">
        <f t="shared" si="0"/>
        <v/>
      </c>
      <c r="I17" s="36" t="str">
        <f t="shared" si="5"/>
        <v/>
      </c>
      <c r="J17" s="50">
        <f t="shared" si="1"/>
        <v>8.0794833371067867E-2</v>
      </c>
      <c r="K17" s="36" t="str">
        <f t="shared" si="2"/>
        <v/>
      </c>
      <c r="L17" s="18"/>
      <c r="N17" s="23" t="s">
        <v>41</v>
      </c>
      <c r="O17" s="180">
        <f>+J14</f>
        <v>99.235061474494358</v>
      </c>
    </row>
    <row r="18" spans="1:15">
      <c r="A18" s="16"/>
      <c r="B18" s="11" t="s">
        <v>22</v>
      </c>
      <c r="C18" s="55">
        <v>1.5490000000000002</v>
      </c>
      <c r="D18" s="55">
        <v>1.004</v>
      </c>
      <c r="E18" s="55">
        <v>0.61833333333333329</v>
      </c>
      <c r="F18" s="55">
        <v>1.1919999999999999</v>
      </c>
      <c r="G18" s="56">
        <v>0.505</v>
      </c>
      <c r="H18" s="54">
        <f t="shared" si="0"/>
        <v>-57.634228187919454</v>
      </c>
      <c r="I18" s="53">
        <f t="shared" si="5"/>
        <v>92.776280323450138</v>
      </c>
      <c r="J18" s="54">
        <f t="shared" si="1"/>
        <v>5.7359031188925894E-2</v>
      </c>
      <c r="K18" s="53">
        <f t="shared" si="2"/>
        <v>0.12566200084407195</v>
      </c>
      <c r="L18" s="18"/>
    </row>
    <row r="19" spans="1:15">
      <c r="A19" s="16"/>
      <c r="B19" s="11" t="s">
        <v>25</v>
      </c>
      <c r="C19" s="25">
        <v>1.0423333333333333</v>
      </c>
      <c r="D19" s="25">
        <v>0</v>
      </c>
      <c r="E19" s="25">
        <v>0</v>
      </c>
      <c r="F19" s="25">
        <v>0.73033333333333328</v>
      </c>
      <c r="G19" s="26">
        <v>0.49066666666666664</v>
      </c>
      <c r="H19" s="28">
        <f t="shared" si="0"/>
        <v>-32.816065723413971</v>
      </c>
      <c r="I19" s="53"/>
      <c r="J19" s="28">
        <f t="shared" si="1"/>
        <v>5.5731019082573531E-2</v>
      </c>
      <c r="K19" s="27">
        <f t="shared" si="2"/>
        <v>7.6992573783378523E-2</v>
      </c>
      <c r="L19" s="18"/>
    </row>
    <row r="20" spans="1:15">
      <c r="A20" s="16"/>
      <c r="B20" s="11" t="s">
        <v>20</v>
      </c>
      <c r="C20" s="25">
        <v>1.0463333333333333</v>
      </c>
      <c r="D20" s="25">
        <v>0.39100000000000001</v>
      </c>
      <c r="E20" s="25">
        <v>0.64233333333333331</v>
      </c>
      <c r="F20" s="25">
        <v>1.1743333333333335</v>
      </c>
      <c r="G20" s="26">
        <v>0.40799999999999997</v>
      </c>
      <c r="H20" s="28">
        <f t="shared" si="0"/>
        <v>-65.256883338064156</v>
      </c>
      <c r="I20" s="27">
        <f t="shared" si="5"/>
        <v>82.823040996367439</v>
      </c>
      <c r="J20" s="28">
        <f t="shared" si="1"/>
        <v>4.6341553911052991E-2</v>
      </c>
      <c r="K20" s="27">
        <f t="shared" si="2"/>
        <v>0.12379956067496238</v>
      </c>
      <c r="L20" s="18"/>
    </row>
    <row r="21" spans="1:15">
      <c r="A21" s="16"/>
      <c r="B21" s="11" t="s">
        <v>21</v>
      </c>
      <c r="C21" s="25">
        <v>0.13766666666666666</v>
      </c>
      <c r="D21" s="25">
        <v>0.17900000000000002</v>
      </c>
      <c r="E21" s="25">
        <v>0.58399999999999996</v>
      </c>
      <c r="F21" s="25">
        <v>0.90666666666666662</v>
      </c>
      <c r="G21" s="26">
        <v>0.40366666666666667</v>
      </c>
      <c r="H21" s="28">
        <f t="shared" si="0"/>
        <v>-55.47794117647058</v>
      </c>
      <c r="I21" s="27">
        <f t="shared" si="5"/>
        <v>55.251141552511406</v>
      </c>
      <c r="J21" s="28">
        <f t="shared" si="1"/>
        <v>4.5849364204481359E-2</v>
      </c>
      <c r="K21" s="27">
        <f t="shared" si="2"/>
        <v>9.5581835093924969E-2</v>
      </c>
      <c r="L21" s="18"/>
    </row>
    <row r="22" spans="1:15">
      <c r="A22" s="16"/>
      <c r="B22" s="11" t="s">
        <v>8</v>
      </c>
      <c r="C22" s="25">
        <v>1.1186666666666667</v>
      </c>
      <c r="D22" s="25">
        <v>0.97933333333333328</v>
      </c>
      <c r="E22" s="25">
        <v>0.81866666666666665</v>
      </c>
      <c r="F22" s="25">
        <v>1.0730000000000002</v>
      </c>
      <c r="G22" s="26">
        <v>0.38966666666666666</v>
      </c>
      <c r="H22" s="28">
        <f t="shared" si="0"/>
        <v>-63.684374029201621</v>
      </c>
      <c r="I22" s="27">
        <f t="shared" si="5"/>
        <v>31.066775244299706</v>
      </c>
      <c r="J22" s="28">
        <f t="shared" si="1"/>
        <v>4.4259212844788356E-2</v>
      </c>
      <c r="K22" s="27">
        <f t="shared" si="2"/>
        <v>0.1131168849879943</v>
      </c>
      <c r="L22" s="18"/>
    </row>
    <row r="23" spans="1:15">
      <c r="A23" s="16"/>
      <c r="B23" s="11" t="s">
        <v>26</v>
      </c>
      <c r="C23" s="25">
        <v>0.23633333333333331</v>
      </c>
      <c r="D23" s="25">
        <v>0.72633333333333328</v>
      </c>
      <c r="E23" s="25">
        <v>1.2373333333333332</v>
      </c>
      <c r="F23" s="25">
        <v>0.33433333333333332</v>
      </c>
      <c r="G23" s="26">
        <v>0.29199999999999998</v>
      </c>
      <c r="H23" s="28">
        <f t="shared" si="0"/>
        <v>-12.662013958125629</v>
      </c>
      <c r="I23" s="27">
        <f t="shared" si="5"/>
        <v>-72.979525862068968</v>
      </c>
      <c r="J23" s="28">
        <f t="shared" si="1"/>
        <v>3.3166014073596747E-2</v>
      </c>
      <c r="K23" s="27">
        <f t="shared" si="2"/>
        <v>3.5245801690884829E-2</v>
      </c>
      <c r="L23" s="18"/>
    </row>
    <row r="24" spans="1:15">
      <c r="A24" s="16"/>
      <c r="B24" s="11" t="s">
        <v>11</v>
      </c>
      <c r="C24" s="25">
        <v>0.29833333333333334</v>
      </c>
      <c r="D24" s="25">
        <v>0.36733333333333329</v>
      </c>
      <c r="E24" s="25">
        <v>0.20366666666666666</v>
      </c>
      <c r="F24" s="25">
        <v>0.27</v>
      </c>
      <c r="G24" s="26">
        <v>0.29133333333333333</v>
      </c>
      <c r="H24" s="28">
        <f t="shared" si="0"/>
        <v>7.9012345679012164</v>
      </c>
      <c r="I24" s="27">
        <f t="shared" si="5"/>
        <v>32.569558101473021</v>
      </c>
      <c r="J24" s="28">
        <f t="shared" si="1"/>
        <v>3.3090292580278034E-2</v>
      </c>
      <c r="K24" s="27">
        <f t="shared" si="2"/>
        <v>2.846370824488207E-2</v>
      </c>
      <c r="L24" s="18"/>
    </row>
    <row r="25" spans="1:15">
      <c r="A25" s="16"/>
      <c r="B25" s="11" t="s">
        <v>9</v>
      </c>
      <c r="C25" s="25">
        <v>0.3833333333333333</v>
      </c>
      <c r="D25" s="25">
        <v>0.27166666666666667</v>
      </c>
      <c r="E25" s="25">
        <v>0.47099999999999992</v>
      </c>
      <c r="F25" s="25">
        <v>0.17900000000000002</v>
      </c>
      <c r="G25" s="26">
        <v>4.4999999999999998E-2</v>
      </c>
      <c r="H25" s="54">
        <f t="shared" si="0"/>
        <v>-74.860335195530723</v>
      </c>
      <c r="I25" s="53">
        <f t="shared" si="5"/>
        <v>-61.995753715498921</v>
      </c>
      <c r="J25" s="54">
        <f t="shared" si="1"/>
        <v>5.1112007990131974E-3</v>
      </c>
      <c r="K25" s="53">
        <f t="shared" si="2"/>
        <v>1.8870384354940338E-2</v>
      </c>
      <c r="L25" s="18"/>
    </row>
    <row r="26" spans="1:15">
      <c r="A26" s="16"/>
      <c r="B26" s="11" t="s">
        <v>6</v>
      </c>
      <c r="C26" s="169">
        <v>0</v>
      </c>
      <c r="D26" s="169">
        <v>0</v>
      </c>
      <c r="E26" s="169">
        <v>0</v>
      </c>
      <c r="F26" s="169">
        <v>0</v>
      </c>
      <c r="G26" s="170">
        <v>0</v>
      </c>
      <c r="H26" s="54" t="str">
        <f t="shared" ref="H26:H27" si="6">IF(OR(OR(G26=0,F26=0),G26=""),"",(G26/F26-1)*100)</f>
        <v/>
      </c>
      <c r="I26" s="53" t="str">
        <f t="shared" ref="I26:I27" si="7">IF(OR(OR(G26=0,F26=0),F26=""),"",(F26/E26-1)*100)</f>
        <v/>
      </c>
      <c r="J26" s="54" t="str">
        <f t="shared" ref="J26:J27" si="8">IF(G26=0,"",G26/$G$13*100)</f>
        <v/>
      </c>
      <c r="K26" s="53" t="str">
        <f t="shared" ref="K26:K27" si="9">IF(F26=0,"",F26/$F$13*100)</f>
        <v/>
      </c>
      <c r="L26" s="18"/>
    </row>
    <row r="27" spans="1:15">
      <c r="A27" s="16"/>
      <c r="B27" s="11" t="s">
        <v>27</v>
      </c>
      <c r="C27" s="25">
        <v>0</v>
      </c>
      <c r="D27" s="25">
        <v>0</v>
      </c>
      <c r="E27" s="25">
        <v>0</v>
      </c>
      <c r="F27" s="25">
        <v>0</v>
      </c>
      <c r="G27" s="26">
        <v>0</v>
      </c>
      <c r="H27" s="54" t="str">
        <f t="shared" si="6"/>
        <v/>
      </c>
      <c r="I27" s="53" t="str">
        <f t="shared" si="7"/>
        <v/>
      </c>
      <c r="J27" s="54" t="str">
        <f t="shared" si="8"/>
        <v/>
      </c>
      <c r="K27" s="53" t="str">
        <f t="shared" si="9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H15" sqref="H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89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49.641333333333336</v>
      </c>
      <c r="D13" s="26">
        <v>34.204333333333331</v>
      </c>
      <c r="E13" s="26">
        <v>5.0659999999999998</v>
      </c>
      <c r="F13" s="26">
        <v>17.53533333333333</v>
      </c>
      <c r="G13" s="26">
        <v>25.239666666666665</v>
      </c>
      <c r="H13" s="28">
        <f t="shared" ref="H13:H27" si="0">IF(OR(OR(G13=0,F13=0),G13=""),"",(G13/F13-1)*100)</f>
        <v>43.936052921719963</v>
      </c>
      <c r="I13" s="27">
        <f>IF(OR(OR(G13=0,F13=0),F13=""),"",(F13/E13-1)*100)</f>
        <v>246.13764969074873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20.28833333333333</v>
      </c>
      <c r="D14" s="25">
        <f t="shared" ref="D14:G14" si="3">D13-SUM(D15:D27)</f>
        <v>21.449333333333328</v>
      </c>
      <c r="E14" s="25">
        <f t="shared" si="3"/>
        <v>2.8039999999999998</v>
      </c>
      <c r="F14" s="25">
        <f t="shared" si="3"/>
        <v>7.770999999999999</v>
      </c>
      <c r="G14" s="26">
        <f t="shared" si="3"/>
        <v>12.829333333333333</v>
      </c>
      <c r="H14" s="28">
        <f>IF(OR(OR(G14=0,F14=0),G14=""),"",(G14/F14-1)*100)</f>
        <v>65.09243769570628</v>
      </c>
      <c r="I14" s="27">
        <f>IF(OR(OR(G14=0,F14=0),F14=""),"",(F14/E14-1)*100)</f>
        <v>177.13980028530668</v>
      </c>
      <c r="J14" s="28">
        <f t="shared" si="1"/>
        <v>50.830042657721307</v>
      </c>
      <c r="K14" s="27">
        <f t="shared" si="2"/>
        <v>44.316237691518076</v>
      </c>
      <c r="L14" s="18"/>
    </row>
    <row r="15" spans="1:15">
      <c r="A15" s="16"/>
      <c r="B15" s="12" t="s">
        <v>5</v>
      </c>
      <c r="C15" s="29">
        <v>10.088666666666667</v>
      </c>
      <c r="D15" s="29">
        <v>2.1360000000000001</v>
      </c>
      <c r="E15" s="29">
        <v>0.80066666666666675</v>
      </c>
      <c r="F15" s="29">
        <v>4.1173333333333337</v>
      </c>
      <c r="G15" s="109">
        <v>4.0490000000000004</v>
      </c>
      <c r="H15" s="50">
        <f t="shared" si="0"/>
        <v>-1.6596502590673579</v>
      </c>
      <c r="I15" s="36"/>
      <c r="J15" s="50">
        <f t="shared" si="1"/>
        <v>16.042208692666307</v>
      </c>
      <c r="K15" s="36">
        <f t="shared" si="2"/>
        <v>23.480211382732012</v>
      </c>
      <c r="L15" s="18"/>
    </row>
    <row r="16" spans="1:15">
      <c r="A16" s="16"/>
      <c r="B16" s="11" t="s">
        <v>26</v>
      </c>
      <c r="C16" s="55">
        <v>2.8480000000000003</v>
      </c>
      <c r="D16" s="55">
        <v>2.3513333333333333</v>
      </c>
      <c r="E16" s="55">
        <v>0.254</v>
      </c>
      <c r="F16" s="55">
        <v>1.5873333333333335</v>
      </c>
      <c r="G16" s="56">
        <v>2.2410000000000001</v>
      </c>
      <c r="H16" s="54">
        <f t="shared" si="0"/>
        <v>41.180176396472071</v>
      </c>
      <c r="I16" s="53">
        <f t="shared" ref="I16:I27" si="4">IF(OR(OR(G16=0,F16=0),F16=""),"",(F16/E16-1)*100)</f>
        <v>524.93438320209975</v>
      </c>
      <c r="J16" s="54">
        <f t="shared" si="1"/>
        <v>8.8788811262694978</v>
      </c>
      <c r="K16" s="53">
        <f t="shared" si="2"/>
        <v>9.0521993688932856</v>
      </c>
      <c r="L16" s="18"/>
      <c r="N16" s="23" t="s">
        <v>5</v>
      </c>
      <c r="O16" s="34">
        <f>J15</f>
        <v>16.042208692666307</v>
      </c>
    </row>
    <row r="17" spans="1:15">
      <c r="A17" s="16"/>
      <c r="B17" s="11" t="s">
        <v>21</v>
      </c>
      <c r="C17" s="55">
        <v>1.8973333333333333</v>
      </c>
      <c r="D17" s="55">
        <v>0.71466666666666667</v>
      </c>
      <c r="E17" s="55">
        <v>0.54600000000000004</v>
      </c>
      <c r="F17" s="55">
        <v>0.53700000000000003</v>
      </c>
      <c r="G17" s="56">
        <v>1.6606666666666667</v>
      </c>
      <c r="H17" s="28">
        <f t="shared" si="0"/>
        <v>209.24891371818742</v>
      </c>
      <c r="I17" s="27">
        <f t="shared" si="4"/>
        <v>-1.6483516483516536</v>
      </c>
      <c r="J17" s="28">
        <f t="shared" si="1"/>
        <v>6.5795903273947101</v>
      </c>
      <c r="K17" s="27">
        <f t="shared" si="2"/>
        <v>3.0623883207238722</v>
      </c>
      <c r="L17" s="18"/>
      <c r="N17" s="23" t="s">
        <v>41</v>
      </c>
      <c r="O17" s="34">
        <f>100-O16</f>
        <v>83.957791307333693</v>
      </c>
    </row>
    <row r="18" spans="1:15">
      <c r="A18" s="16"/>
      <c r="B18" s="11" t="s">
        <v>25</v>
      </c>
      <c r="C18" s="25">
        <v>6.1129999999999995</v>
      </c>
      <c r="D18" s="25">
        <v>2.7473333333333336</v>
      </c>
      <c r="E18" s="25">
        <v>0.27</v>
      </c>
      <c r="F18" s="25">
        <v>0</v>
      </c>
      <c r="G18" s="26">
        <v>1.0039999999999998</v>
      </c>
      <c r="H18" s="28" t="str">
        <f t="shared" si="0"/>
        <v/>
      </c>
      <c r="I18" s="27" t="str">
        <f t="shared" si="4"/>
        <v/>
      </c>
      <c r="J18" s="28">
        <f t="shared" si="1"/>
        <v>3.9778655291274312</v>
      </c>
      <c r="K18" s="27" t="str">
        <f t="shared" si="2"/>
        <v/>
      </c>
      <c r="L18" s="18"/>
    </row>
    <row r="19" spans="1:15">
      <c r="A19" s="16"/>
      <c r="B19" s="11" t="s">
        <v>22</v>
      </c>
      <c r="C19" s="25">
        <v>5.3273333333333337</v>
      </c>
      <c r="D19" s="25">
        <v>2.7793333333333332</v>
      </c>
      <c r="E19" s="25">
        <v>0</v>
      </c>
      <c r="F19" s="25">
        <v>1.9883333333333333</v>
      </c>
      <c r="G19" s="26">
        <v>0.84666666666666668</v>
      </c>
      <c r="H19" s="28">
        <f t="shared" si="0"/>
        <v>-57.418273260687336</v>
      </c>
      <c r="I19" s="27"/>
      <c r="J19" s="28">
        <f t="shared" si="1"/>
        <v>3.3545081155324294</v>
      </c>
      <c r="K19" s="27">
        <f t="shared" si="2"/>
        <v>11.339010759228987</v>
      </c>
      <c r="L19" s="18"/>
    </row>
    <row r="20" spans="1:15">
      <c r="A20" s="16"/>
      <c r="B20" s="11" t="s">
        <v>27</v>
      </c>
      <c r="C20" s="25">
        <v>1.2636666666666667</v>
      </c>
      <c r="D20" s="25">
        <v>0.56700000000000006</v>
      </c>
      <c r="E20" s="25">
        <v>0</v>
      </c>
      <c r="F20" s="25">
        <v>0.98766666666666669</v>
      </c>
      <c r="G20" s="26">
        <v>0.71966666666666657</v>
      </c>
      <c r="H20" s="28">
        <f t="shared" si="0"/>
        <v>-27.134660816739796</v>
      </c>
      <c r="I20" s="27"/>
      <c r="J20" s="28">
        <f t="shared" si="1"/>
        <v>2.8513318982025644</v>
      </c>
      <c r="K20" s="27">
        <f t="shared" si="2"/>
        <v>5.632437364559177</v>
      </c>
      <c r="L20" s="18"/>
    </row>
    <row r="21" spans="1:15">
      <c r="A21" s="16"/>
      <c r="B21" s="11" t="s">
        <v>8</v>
      </c>
      <c r="C21" s="25">
        <v>0.60166666666666668</v>
      </c>
      <c r="D21" s="25">
        <v>9.0666666666666673E-2</v>
      </c>
      <c r="E21" s="25">
        <v>0.25</v>
      </c>
      <c r="F21" s="25">
        <v>0.18033333333333332</v>
      </c>
      <c r="G21" s="26">
        <v>0.60699999999999998</v>
      </c>
      <c r="H21" s="28">
        <f t="shared" si="0"/>
        <v>236.59889094269872</v>
      </c>
      <c r="I21" s="27">
        <f t="shared" si="4"/>
        <v>-27.866666666666674</v>
      </c>
      <c r="J21" s="28">
        <f t="shared" si="1"/>
        <v>2.4049445977891946</v>
      </c>
      <c r="K21" s="27">
        <f t="shared" si="2"/>
        <v>1.0283998023039198</v>
      </c>
      <c r="L21" s="18"/>
    </row>
    <row r="22" spans="1:15">
      <c r="A22" s="16"/>
      <c r="B22" s="11" t="s">
        <v>9</v>
      </c>
      <c r="C22" s="25">
        <v>0.19799999999999998</v>
      </c>
      <c r="D22" s="25">
        <v>0.28233333333333333</v>
      </c>
      <c r="E22" s="25">
        <v>0</v>
      </c>
      <c r="F22" s="25">
        <v>0.11166666666666665</v>
      </c>
      <c r="G22" s="26">
        <v>0.38599999999999995</v>
      </c>
      <c r="H22" s="28">
        <f t="shared" si="0"/>
        <v>245.67164179104478</v>
      </c>
      <c r="I22" s="27"/>
      <c r="J22" s="28">
        <f t="shared" si="1"/>
        <v>1.5293387392860445</v>
      </c>
      <c r="K22" s="27">
        <f t="shared" si="2"/>
        <v>0.63680948941185422</v>
      </c>
      <c r="L22" s="18"/>
    </row>
    <row r="23" spans="1:15">
      <c r="A23" s="16"/>
      <c r="B23" s="11" t="s">
        <v>20</v>
      </c>
      <c r="C23" s="25">
        <v>0.4506666666666666</v>
      </c>
      <c r="D23" s="25">
        <v>0.10366666666666667</v>
      </c>
      <c r="E23" s="25">
        <v>0</v>
      </c>
      <c r="F23" s="25">
        <v>0.12466666666666666</v>
      </c>
      <c r="G23" s="26">
        <v>0.26233333333333331</v>
      </c>
      <c r="H23" s="28">
        <f t="shared" si="0"/>
        <v>110.427807486631</v>
      </c>
      <c r="I23" s="27"/>
      <c r="J23" s="28">
        <f t="shared" si="1"/>
        <v>1.0393692468204809</v>
      </c>
      <c r="K23" s="27">
        <f t="shared" si="2"/>
        <v>0.71094551952248808</v>
      </c>
      <c r="L23" s="18"/>
    </row>
    <row r="24" spans="1:15">
      <c r="A24" s="16"/>
      <c r="B24" s="11" t="s">
        <v>6</v>
      </c>
      <c r="C24" s="25">
        <v>0.22700000000000001</v>
      </c>
      <c r="D24" s="25">
        <v>0</v>
      </c>
      <c r="E24" s="25">
        <v>0</v>
      </c>
      <c r="F24" s="25">
        <v>0</v>
      </c>
      <c r="G24" s="26">
        <v>0.23666666666666666</v>
      </c>
      <c r="H24" s="28" t="str">
        <f t="shared" si="0"/>
        <v/>
      </c>
      <c r="I24" s="27" t="str">
        <f t="shared" si="4"/>
        <v/>
      </c>
      <c r="J24" s="28">
        <f t="shared" si="1"/>
        <v>0.93767746536536412</v>
      </c>
      <c r="K24" s="27" t="str">
        <f t="shared" si="2"/>
        <v/>
      </c>
      <c r="L24" s="18"/>
    </row>
    <row r="25" spans="1:15">
      <c r="A25" s="16"/>
      <c r="B25" s="11" t="s">
        <v>11</v>
      </c>
      <c r="C25" s="25">
        <v>0.16200000000000001</v>
      </c>
      <c r="D25" s="25">
        <v>0.50233333333333341</v>
      </c>
      <c r="E25" s="25">
        <v>4.6000000000000006E-2</v>
      </c>
      <c r="F25" s="25">
        <v>6.7999999999999991E-2</v>
      </c>
      <c r="G25" s="26">
        <v>0.21166666666666667</v>
      </c>
      <c r="H25" s="28">
        <f t="shared" si="0"/>
        <v>211.2745098039216</v>
      </c>
      <c r="I25" s="27">
        <f t="shared" si="4"/>
        <v>47.826086956521706</v>
      </c>
      <c r="J25" s="28">
        <f t="shared" si="1"/>
        <v>0.83862702888310736</v>
      </c>
      <c r="K25" s="27">
        <f t="shared" si="2"/>
        <v>0.38778846519408439</v>
      </c>
      <c r="L25" s="18"/>
    </row>
    <row r="26" spans="1:15">
      <c r="A26" s="16"/>
      <c r="B26" s="11" t="s">
        <v>24</v>
      </c>
      <c r="C26" s="25">
        <v>0.123</v>
      </c>
      <c r="D26" s="25">
        <v>0.21866666666666668</v>
      </c>
      <c r="E26" s="25">
        <v>9.5333333333333325E-2</v>
      </c>
      <c r="F26" s="25">
        <v>0</v>
      </c>
      <c r="G26" s="26">
        <v>0.18566666666666665</v>
      </c>
      <c r="H26" s="28" t="str">
        <f t="shared" si="0"/>
        <v/>
      </c>
      <c r="I26" s="27" t="str">
        <f t="shared" si="4"/>
        <v/>
      </c>
      <c r="J26" s="28">
        <f t="shared" si="1"/>
        <v>0.73561457494156024</v>
      </c>
      <c r="K26" s="27" t="str">
        <f t="shared" si="2"/>
        <v/>
      </c>
      <c r="L26" s="18"/>
    </row>
    <row r="27" spans="1:15">
      <c r="A27" s="16"/>
      <c r="B27" s="11" t="s">
        <v>23</v>
      </c>
      <c r="C27" s="25">
        <v>5.2666666666666667E-2</v>
      </c>
      <c r="D27" s="25">
        <v>0.26166666666666666</v>
      </c>
      <c r="E27" s="25">
        <v>0</v>
      </c>
      <c r="F27" s="25">
        <v>6.2E-2</v>
      </c>
      <c r="G27" s="26">
        <v>0</v>
      </c>
      <c r="H27" s="28" t="str">
        <f t="shared" si="0"/>
        <v/>
      </c>
      <c r="I27" s="27" t="str">
        <f t="shared" si="4"/>
        <v/>
      </c>
      <c r="J27" s="28" t="str">
        <f t="shared" si="1"/>
        <v/>
      </c>
      <c r="K27" s="27">
        <f t="shared" si="2"/>
        <v>0.35357183591225338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90" t="s">
        <v>187</v>
      </c>
      <c r="C7" s="190"/>
      <c r="D7" s="190"/>
      <c r="E7" s="190"/>
      <c r="F7" s="190"/>
      <c r="G7" s="190"/>
      <c r="H7" s="190"/>
      <c r="I7" s="190"/>
      <c r="J7" s="18"/>
    </row>
    <row r="8" spans="1:13">
      <c r="A8" s="16"/>
      <c r="B8" s="190" t="s">
        <v>185</v>
      </c>
      <c r="C8" s="190"/>
      <c r="D8" s="190"/>
      <c r="E8" s="190"/>
      <c r="F8" s="190"/>
      <c r="G8" s="190"/>
      <c r="H8" s="190"/>
      <c r="I8" s="190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91" t="s">
        <v>2</v>
      </c>
      <c r="D10" s="191"/>
      <c r="E10" s="191"/>
      <c r="F10" s="191"/>
      <c r="G10" s="192" t="s">
        <v>113</v>
      </c>
      <c r="H10" s="192"/>
      <c r="I10" s="192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112</v>
      </c>
      <c r="H11" s="76" t="s">
        <v>114</v>
      </c>
      <c r="I11" s="192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193</v>
      </c>
      <c r="M12" s="34">
        <f>SUM(F13:F14)</f>
        <v>3600.8436666666662</v>
      </c>
    </row>
    <row r="13" spans="1:13">
      <c r="A13" s="16"/>
      <c r="B13" s="11" t="s">
        <v>120</v>
      </c>
      <c r="C13" s="25">
        <v>2009.2706666666668</v>
      </c>
      <c r="D13" s="25">
        <v>1864.154</v>
      </c>
      <c r="E13" s="25">
        <v>1908.0913333333333</v>
      </c>
      <c r="F13" s="93">
        <v>1989.0736666666667</v>
      </c>
      <c r="G13" s="73">
        <f>IF(OR(OR(F13=0,E13=0),F13=""),"",(F13/E13-1)*100)</f>
        <v>4.2441539311360632</v>
      </c>
      <c r="H13" s="26">
        <f>F13-E13</f>
        <v>80.982333333333372</v>
      </c>
      <c r="I13" s="28">
        <f>IF(F13=0,"",F13/$M$12*100)</f>
        <v>55.239100910703257</v>
      </c>
      <c r="J13" s="18"/>
      <c r="L13" s="23" t="s">
        <v>115</v>
      </c>
    </row>
    <row r="14" spans="1:13">
      <c r="A14" s="16"/>
      <c r="B14" s="11" t="s">
        <v>78</v>
      </c>
      <c r="C14" s="25">
        <v>1167.076</v>
      </c>
      <c r="D14" s="25">
        <v>1498.3269999999998</v>
      </c>
      <c r="E14" s="25">
        <v>1523.5843333333332</v>
      </c>
      <c r="F14" s="93">
        <v>1611.7699999999995</v>
      </c>
      <c r="G14" s="73">
        <f t="shared" ref="G14" si="0">IF(OR(OR(F14=0,E14=0),F14=""),"",(F14/E14-1)*100)</f>
        <v>5.788039738747619</v>
      </c>
      <c r="H14" s="26">
        <f t="shared" ref="H14" si="1">F14-E14</f>
        <v>88.185666666666293</v>
      </c>
      <c r="I14" s="28">
        <f>IF(F14=0,"",F14/$M$12*100)</f>
        <v>44.76089908929675</v>
      </c>
      <c r="J14" s="18"/>
      <c r="L14" s="23" t="s">
        <v>116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90" t="s">
        <v>186</v>
      </c>
      <c r="C25" s="190"/>
      <c r="D25" s="190"/>
      <c r="E25" s="190"/>
      <c r="F25" s="190"/>
      <c r="G25" s="190"/>
      <c r="H25" s="190"/>
      <c r="I25" s="190"/>
      <c r="J25" s="91"/>
      <c r="K25" s="80"/>
      <c r="L25" s="23"/>
      <c r="M25" s="23"/>
    </row>
    <row r="26" spans="1:13" s="58" customFormat="1">
      <c r="A26" s="89"/>
      <c r="B26" s="190" t="s">
        <v>181</v>
      </c>
      <c r="C26" s="190"/>
      <c r="D26" s="190"/>
      <c r="E26" s="190"/>
      <c r="F26" s="190"/>
      <c r="G26" s="190"/>
      <c r="H26" s="190"/>
      <c r="I26" s="190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91" t="s">
        <v>2</v>
      </c>
      <c r="D28" s="191"/>
      <c r="E28" s="191"/>
      <c r="F28" s="191"/>
      <c r="G28" s="191"/>
      <c r="H28" s="3"/>
      <c r="I28" s="3"/>
      <c r="J28" s="18"/>
    </row>
    <row r="29" spans="1:13">
      <c r="A29" s="16"/>
      <c r="B29" s="11"/>
      <c r="C29" s="75">
        <v>2006</v>
      </c>
      <c r="D29" s="75">
        <v>2007</v>
      </c>
      <c r="E29" s="75">
        <v>2008</v>
      </c>
      <c r="F29" s="75">
        <v>2009</v>
      </c>
      <c r="G29" s="75">
        <v>2010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79</v>
      </c>
      <c r="C31" s="52">
        <v>59.277426404108411</v>
      </c>
      <c r="D31" s="52">
        <v>63.257285099023619</v>
      </c>
      <c r="E31" s="52">
        <v>55.439837429564662</v>
      </c>
      <c r="F31" s="52">
        <v>55.602321392649095</v>
      </c>
      <c r="G31" s="36">
        <v>55.23910091070325</v>
      </c>
      <c r="H31" s="8"/>
      <c r="I31" s="87"/>
      <c r="J31" s="18"/>
    </row>
    <row r="32" spans="1:13">
      <c r="A32" s="16"/>
      <c r="B32" s="11" t="s">
        <v>80</v>
      </c>
      <c r="C32" s="52">
        <v>59.277426404108411</v>
      </c>
      <c r="D32" s="52">
        <v>36.742714900976381</v>
      </c>
      <c r="E32" s="52">
        <v>44.560162570435338</v>
      </c>
      <c r="F32" s="52">
        <v>44.397678607350905</v>
      </c>
      <c r="G32" s="36">
        <v>44.76089908929675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189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121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8:I8"/>
    <mergeCell ref="B25:I25"/>
    <mergeCell ref="B26:I26"/>
    <mergeCell ref="C28:G2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86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86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86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93" t="s">
        <v>90</v>
      </c>
      <c r="D7" s="193"/>
      <c r="E7" s="193"/>
      <c r="F7" s="193"/>
      <c r="G7" s="193"/>
      <c r="H7" s="193"/>
      <c r="I7" s="193"/>
      <c r="J7" s="193"/>
      <c r="K7" s="193"/>
      <c r="L7" s="18"/>
      <c r="M7" s="16"/>
    </row>
    <row r="8" spans="1:15">
      <c r="A8" s="67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  <c r="M10" s="16"/>
    </row>
    <row r="11" spans="1:15">
      <c r="A11" s="67"/>
      <c r="B11" s="11"/>
      <c r="C11" s="60">
        <v>2006</v>
      </c>
      <c r="D11" s="60">
        <v>2007</v>
      </c>
      <c r="E11" s="60">
        <v>2008</v>
      </c>
      <c r="F11" s="60">
        <v>2009</v>
      </c>
      <c r="G11" s="60">
        <v>2010</v>
      </c>
      <c r="H11" s="192"/>
      <c r="I11" s="192"/>
      <c r="J11" s="192"/>
      <c r="K11" s="192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28</v>
      </c>
      <c r="C13" s="26">
        <v>7207.1563333333324</v>
      </c>
      <c r="D13" s="26">
        <v>7781.5443333333333</v>
      </c>
      <c r="E13" s="26">
        <v>7245.0076666666682</v>
      </c>
      <c r="F13" s="26">
        <v>7191.6469999999999</v>
      </c>
      <c r="G13" s="26">
        <v>7425.3519999999999</v>
      </c>
      <c r="H13" s="28">
        <f t="shared" ref="H13:H27" si="0">IF(OR(OR(G13=0,F13=0),G13=""),"",(G13/F13-1)*100)</f>
        <v>3.2496728496268057</v>
      </c>
      <c r="I13" s="27">
        <f>IF(OR(OR(G13=0,F13=0),F13=""),"",(F13/E13-1)*100)</f>
        <v>-0.73651635887389544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32</v>
      </c>
      <c r="C14" s="25">
        <f>C13-SUM(C15:C27)</f>
        <v>2778.3516666666646</v>
      </c>
      <c r="D14" s="25">
        <f t="shared" ref="D14:G14" si="3">D13-SUM(D15:D27)</f>
        <v>3118.6696666666676</v>
      </c>
      <c r="E14" s="25">
        <f t="shared" si="3"/>
        <v>2911.1413333333348</v>
      </c>
      <c r="F14" s="25">
        <f t="shared" si="3"/>
        <v>2694.436333333334</v>
      </c>
      <c r="G14" s="26">
        <f t="shared" si="3"/>
        <v>2786.3186666666661</v>
      </c>
      <c r="H14" s="54">
        <f t="shared" ref="H14" si="4">IF(OR(OR(G14=0,F14=0),G14=""),"",(G14/F14-1)*100)</f>
        <v>3.4100762447655475</v>
      </c>
      <c r="I14" s="53">
        <f t="shared" ref="I14" si="5">IF(OR(OR(G14=0,F14=0),F14=""),"",(F14/E14-1)*100)</f>
        <v>-7.4439876044035236</v>
      </c>
      <c r="J14" s="54">
        <f t="shared" ref="J14" si="6">IF(G14=0,"",G14/$G$13*100)</f>
        <v>37.524398394401587</v>
      </c>
      <c r="K14" s="53">
        <f t="shared" ref="K14" si="7">IF(F14=0,"",F14/$F$13*100)</f>
        <v>37.466192839183208</v>
      </c>
      <c r="L14" s="18"/>
      <c r="M14" s="16"/>
    </row>
    <row r="15" spans="1:15">
      <c r="A15" s="67"/>
      <c r="B15" s="12" t="s">
        <v>5</v>
      </c>
      <c r="C15" s="29">
        <v>1902.4270000000001</v>
      </c>
      <c r="D15" s="29">
        <v>2009.2706666666668</v>
      </c>
      <c r="E15" s="29">
        <v>1864.154</v>
      </c>
      <c r="F15" s="29">
        <v>1908.0913333333333</v>
      </c>
      <c r="G15" s="109">
        <v>1989.0736666666667</v>
      </c>
      <c r="H15" s="50">
        <f t="shared" si="0"/>
        <v>4.2441539311360632</v>
      </c>
      <c r="I15" s="36">
        <f>IF(OR(OR(G15=0,F15=0),F15=""),"",(F15/E15-1)*100)</f>
        <v>2.356958348577054</v>
      </c>
      <c r="J15" s="50">
        <f t="shared" si="1"/>
        <v>26.787601000823486</v>
      </c>
      <c r="K15" s="36">
        <f t="shared" si="2"/>
        <v>26.532049380807116</v>
      </c>
      <c r="L15" s="18"/>
      <c r="M15" s="16"/>
    </row>
    <row r="16" spans="1:15">
      <c r="A16" s="67"/>
      <c r="B16" s="11" t="s">
        <v>25</v>
      </c>
      <c r="C16" s="55">
        <v>809.06099999999992</v>
      </c>
      <c r="D16" s="55">
        <v>841.97966666666662</v>
      </c>
      <c r="E16" s="55">
        <v>787.50733333333324</v>
      </c>
      <c r="F16" s="55">
        <v>833.25766666666664</v>
      </c>
      <c r="G16" s="56">
        <v>850.55633333333321</v>
      </c>
      <c r="H16" s="54">
        <f t="shared" si="0"/>
        <v>2.0760285033881054</v>
      </c>
      <c r="I16" s="53">
        <f t="shared" ref="I16:I27" si="8">IF(OR(OR(G16=0,F16=0),F16=""),"",(F16/E16-1)*100)</f>
        <v>5.809512038406428</v>
      </c>
      <c r="J16" s="54">
        <f t="shared" si="1"/>
        <v>11.454761112110688</v>
      </c>
      <c r="K16" s="53">
        <f t="shared" si="2"/>
        <v>11.586465056845347</v>
      </c>
      <c r="L16" s="18"/>
      <c r="M16" s="16"/>
      <c r="N16" s="23" t="s">
        <v>5</v>
      </c>
      <c r="O16" s="34">
        <f>J15</f>
        <v>26.787601000823486</v>
      </c>
    </row>
    <row r="17" spans="1:15">
      <c r="A17" s="67"/>
      <c r="B17" s="11" t="s">
        <v>26</v>
      </c>
      <c r="C17" s="55">
        <v>543.14733333333334</v>
      </c>
      <c r="D17" s="55">
        <v>531.47733333333338</v>
      </c>
      <c r="E17" s="55">
        <v>497.14866666666666</v>
      </c>
      <c r="F17" s="55">
        <v>504.83933333333334</v>
      </c>
      <c r="G17" s="56">
        <v>521.56799999999998</v>
      </c>
      <c r="H17" s="28">
        <f t="shared" si="0"/>
        <v>3.3136615081497789</v>
      </c>
      <c r="I17" s="27">
        <f t="shared" si="8"/>
        <v>1.5469551026319417</v>
      </c>
      <c r="J17" s="28">
        <f t="shared" si="1"/>
        <v>7.0241518516563257</v>
      </c>
      <c r="K17" s="27">
        <f t="shared" si="2"/>
        <v>7.0198013519480771</v>
      </c>
      <c r="L17" s="18"/>
      <c r="M17" s="16"/>
      <c r="N17" s="23" t="s">
        <v>41</v>
      </c>
      <c r="O17" s="34">
        <f>100-O16</f>
        <v>73.212398999176514</v>
      </c>
    </row>
    <row r="18" spans="1:15">
      <c r="A18" s="67"/>
      <c r="B18" s="11" t="s">
        <v>27</v>
      </c>
      <c r="C18" s="25">
        <v>238.56233333333336</v>
      </c>
      <c r="D18" s="25">
        <v>266.45366666666666</v>
      </c>
      <c r="E18" s="25">
        <v>258.56066666666669</v>
      </c>
      <c r="F18" s="25">
        <v>273.267</v>
      </c>
      <c r="G18" s="26">
        <v>291.38166666666672</v>
      </c>
      <c r="H18" s="28">
        <f t="shared" si="0"/>
        <v>6.6289258002856899</v>
      </c>
      <c r="I18" s="27">
        <f t="shared" si="8"/>
        <v>5.6877689568663348</v>
      </c>
      <c r="J18" s="28">
        <f t="shared" si="1"/>
        <v>3.9241461774023199</v>
      </c>
      <c r="K18" s="27">
        <f t="shared" si="2"/>
        <v>3.7997832763482413</v>
      </c>
      <c r="L18" s="18"/>
      <c r="M18" s="16"/>
    </row>
    <row r="19" spans="1:15">
      <c r="A19" s="67"/>
      <c r="B19" s="11" t="s">
        <v>21</v>
      </c>
      <c r="C19" s="25">
        <v>206.577</v>
      </c>
      <c r="D19" s="25">
        <v>221.05100000000004</v>
      </c>
      <c r="E19" s="25">
        <v>199.70966666666669</v>
      </c>
      <c r="F19" s="25">
        <v>196.79666666666665</v>
      </c>
      <c r="G19" s="26">
        <v>204.57433333333333</v>
      </c>
      <c r="H19" s="28">
        <f t="shared" si="0"/>
        <v>3.9521333355917232</v>
      </c>
      <c r="I19" s="27">
        <f t="shared" si="8"/>
        <v>-1.4586174262971929</v>
      </c>
      <c r="J19" s="28">
        <f t="shared" si="1"/>
        <v>2.7550792653780363</v>
      </c>
      <c r="K19" s="27">
        <f t="shared" si="2"/>
        <v>2.7364617126878819</v>
      </c>
      <c r="L19" s="18"/>
      <c r="M19" s="16"/>
    </row>
    <row r="20" spans="1:15">
      <c r="A20" s="67"/>
      <c r="B20" s="11" t="s">
        <v>6</v>
      </c>
      <c r="C20" s="25">
        <v>117.15333333333334</v>
      </c>
      <c r="D20" s="25">
        <v>123.22666666666667</v>
      </c>
      <c r="E20" s="25">
        <v>115.27566666666667</v>
      </c>
      <c r="F20" s="25">
        <v>143.25433333333334</v>
      </c>
      <c r="G20" s="26">
        <v>141.297</v>
      </c>
      <c r="H20" s="28">
        <f t="shared" si="0"/>
        <v>-1.3663344680672873</v>
      </c>
      <c r="I20" s="27">
        <f t="shared" si="8"/>
        <v>24.271095085114823</v>
      </c>
      <c r="J20" s="28">
        <f t="shared" si="1"/>
        <v>1.9028996874491606</v>
      </c>
      <c r="K20" s="27">
        <f t="shared" si="2"/>
        <v>1.9919544623551926</v>
      </c>
      <c r="L20" s="18"/>
      <c r="M20" s="16"/>
    </row>
    <row r="21" spans="1:15">
      <c r="A21" s="67"/>
      <c r="B21" s="11" t="s">
        <v>22</v>
      </c>
      <c r="C21" s="25">
        <v>131.773</v>
      </c>
      <c r="D21" s="25">
        <v>151.82033333333334</v>
      </c>
      <c r="E21" s="25">
        <v>95.288333333333341</v>
      </c>
      <c r="F21" s="25">
        <v>128.84566666666666</v>
      </c>
      <c r="G21" s="26">
        <v>133.268</v>
      </c>
      <c r="H21" s="28">
        <f t="shared" si="0"/>
        <v>3.432271684211341</v>
      </c>
      <c r="I21" s="27">
        <f t="shared" si="8"/>
        <v>35.216623231245507</v>
      </c>
      <c r="J21" s="28">
        <f t="shared" si="1"/>
        <v>1.7947701334562995</v>
      </c>
      <c r="K21" s="27">
        <f t="shared" si="2"/>
        <v>1.7916016549013969</v>
      </c>
      <c r="L21" s="18"/>
      <c r="M21" s="16"/>
    </row>
    <row r="22" spans="1:15">
      <c r="A22" s="67"/>
      <c r="B22" s="11" t="s">
        <v>24</v>
      </c>
      <c r="C22" s="25">
        <v>130.386</v>
      </c>
      <c r="D22" s="25">
        <v>129.25299999999999</v>
      </c>
      <c r="E22" s="25">
        <v>138.12333333333333</v>
      </c>
      <c r="F22" s="25">
        <v>130.27966666666669</v>
      </c>
      <c r="G22" s="26">
        <v>130.90966666666665</v>
      </c>
      <c r="H22" s="28">
        <f t="shared" si="0"/>
        <v>0.48357507822911483</v>
      </c>
      <c r="I22" s="27">
        <f t="shared" si="8"/>
        <v>-5.6787412216135262</v>
      </c>
      <c r="J22" s="28">
        <f t="shared" si="1"/>
        <v>1.7630095740466805</v>
      </c>
      <c r="K22" s="27">
        <f t="shared" si="2"/>
        <v>1.8115414545050206</v>
      </c>
      <c r="L22" s="18"/>
      <c r="M22" s="16"/>
    </row>
    <row r="23" spans="1:15">
      <c r="A23" s="67"/>
      <c r="B23" s="11" t="s">
        <v>8</v>
      </c>
      <c r="C23" s="25">
        <v>91.289000000000001</v>
      </c>
      <c r="D23" s="25">
        <v>108.33433333333333</v>
      </c>
      <c r="E23" s="25">
        <v>101.74566666666668</v>
      </c>
      <c r="F23" s="25">
        <v>101.47533333333332</v>
      </c>
      <c r="G23" s="26">
        <v>97.35466666666666</v>
      </c>
      <c r="H23" s="28">
        <f t="shared" si="0"/>
        <v>-4.0607569655679914</v>
      </c>
      <c r="I23" s="27">
        <f t="shared" si="8"/>
        <v>-0.26569518112157242</v>
      </c>
      <c r="J23" s="28">
        <f t="shared" si="1"/>
        <v>1.3111118054291118</v>
      </c>
      <c r="K23" s="27">
        <f t="shared" si="2"/>
        <v>1.4110166048658022</v>
      </c>
      <c r="L23" s="18"/>
      <c r="M23" s="16"/>
    </row>
    <row r="24" spans="1:15">
      <c r="A24" s="67"/>
      <c r="B24" s="11" t="s">
        <v>23</v>
      </c>
      <c r="C24" s="25">
        <v>83.845666666666659</v>
      </c>
      <c r="D24" s="25">
        <v>92.668333333333337</v>
      </c>
      <c r="E24" s="25">
        <v>92.865000000000009</v>
      </c>
      <c r="F24" s="25">
        <v>92.07</v>
      </c>
      <c r="G24" s="26">
        <v>87.957333333333338</v>
      </c>
      <c r="H24" s="28">
        <f t="shared" si="0"/>
        <v>-4.4668911335577928</v>
      </c>
      <c r="I24" s="27">
        <f t="shared" si="8"/>
        <v>-0.85608140849622316</v>
      </c>
      <c r="J24" s="28">
        <f t="shared" si="1"/>
        <v>1.1845543932911644</v>
      </c>
      <c r="K24" s="27">
        <f t="shared" si="2"/>
        <v>1.2802352507012649</v>
      </c>
      <c r="L24" s="18"/>
      <c r="M24" s="16"/>
    </row>
    <row r="25" spans="1:15">
      <c r="A25" s="67"/>
      <c r="B25" s="11" t="s">
        <v>20</v>
      </c>
      <c r="C25" s="25">
        <v>66.015666666666675</v>
      </c>
      <c r="D25" s="25">
        <v>76.541666666666657</v>
      </c>
      <c r="E25" s="25">
        <v>72.120333333333321</v>
      </c>
      <c r="F25" s="25">
        <v>75.103000000000009</v>
      </c>
      <c r="G25" s="26">
        <v>76.563999999999993</v>
      </c>
      <c r="H25" s="28">
        <f t="shared" si="0"/>
        <v>1.9453284156424999</v>
      </c>
      <c r="I25" s="27">
        <f t="shared" si="8"/>
        <v>4.1356806448482164</v>
      </c>
      <c r="J25" s="28">
        <f t="shared" si="1"/>
        <v>1.0311161006239165</v>
      </c>
      <c r="K25" s="27">
        <f t="shared" si="2"/>
        <v>1.0443087654330088</v>
      </c>
      <c r="L25" s="18"/>
      <c r="M25" s="16"/>
    </row>
    <row r="26" spans="1:15">
      <c r="A26" s="67"/>
      <c r="B26" s="11" t="s">
        <v>11</v>
      </c>
      <c r="C26" s="25">
        <v>61.814</v>
      </c>
      <c r="D26" s="25">
        <v>60.375333333333337</v>
      </c>
      <c r="E26" s="25">
        <v>60.849666666666678</v>
      </c>
      <c r="F26" s="25">
        <v>62.030666666666669</v>
      </c>
      <c r="G26" s="26">
        <v>64.816333333333333</v>
      </c>
      <c r="H26" s="28">
        <f t="shared" si="0"/>
        <v>4.4907895019667743</v>
      </c>
      <c r="I26" s="27">
        <f t="shared" si="8"/>
        <v>1.9408487584155365</v>
      </c>
      <c r="J26" s="28">
        <f t="shared" si="1"/>
        <v>0.87290586807646731</v>
      </c>
      <c r="K26" s="27">
        <f t="shared" si="2"/>
        <v>0.86253770056659707</v>
      </c>
      <c r="L26" s="18"/>
      <c r="M26" s="16"/>
    </row>
    <row r="27" spans="1:15">
      <c r="A27" s="67"/>
      <c r="B27" s="11" t="s">
        <v>9</v>
      </c>
      <c r="C27" s="25">
        <v>46.75333333333333</v>
      </c>
      <c r="D27" s="25">
        <v>50.422666666666665</v>
      </c>
      <c r="E27" s="25">
        <v>50.518000000000001</v>
      </c>
      <c r="F27" s="25">
        <v>47.9</v>
      </c>
      <c r="G27" s="26">
        <v>49.712333333333333</v>
      </c>
      <c r="H27" s="28">
        <f t="shared" si="0"/>
        <v>3.7835768963117689</v>
      </c>
      <c r="I27" s="27">
        <f t="shared" si="8"/>
        <v>-5.1823112553941231</v>
      </c>
      <c r="J27" s="28">
        <f t="shared" si="1"/>
        <v>0.66949463585474911</v>
      </c>
      <c r="K27" s="27">
        <f t="shared" si="2"/>
        <v>0.66605048885185825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91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2"/>
      <c r="I11" s="192"/>
      <c r="J11" s="192"/>
      <c r="K11" s="192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9920.7029999999977</v>
      </c>
      <c r="D13" s="26">
        <v>9214.086666666668</v>
      </c>
      <c r="E13" s="26">
        <v>10007.333666666666</v>
      </c>
      <c r="F13" s="26">
        <v>11204.309666666664</v>
      </c>
      <c r="G13" s="26">
        <v>11721.051333333333</v>
      </c>
      <c r="H13" s="28">
        <f t="shared" ref="H13:H27" si="0">IF(OR(OR(G13=0,F13=0),G13=""),"",(G13/F13-1)*100)</f>
        <v>4.6119902255468581</v>
      </c>
      <c r="I13" s="27">
        <f>IF(OR(OR(G13=0,F13=0),F13=""),"",(F13/E13-1)*100)</f>
        <v>11.960988209946422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6209.7899999999981</v>
      </c>
      <c r="D14" s="25">
        <f t="shared" ref="D14:G14" si="3">D13-SUM(D15:D27)</f>
        <v>5546.094000000001</v>
      </c>
      <c r="E14" s="25">
        <f t="shared" si="3"/>
        <v>5753.4916666666659</v>
      </c>
      <c r="F14" s="25">
        <f t="shared" si="3"/>
        <v>6801.97033333333</v>
      </c>
      <c r="G14" s="26">
        <f t="shared" si="3"/>
        <v>7143.7756666666646</v>
      </c>
      <c r="H14" s="54">
        <f t="shared" si="0"/>
        <v>5.0250929742857497</v>
      </c>
      <c r="I14" s="53">
        <f t="shared" ref="I14" si="4">IF(OR(OR(G14=0,F14=0),F14=""),"",(F14/E14-1)*100)</f>
        <v>18.223345533654168</v>
      </c>
      <c r="J14" s="54">
        <f t="shared" si="1"/>
        <v>60.948249977803457</v>
      </c>
      <c r="K14" s="53">
        <f t="shared" si="2"/>
        <v>60.708517844428236</v>
      </c>
      <c r="L14" s="18"/>
    </row>
    <row r="15" spans="1:15">
      <c r="A15" s="16"/>
      <c r="B15" s="12" t="s">
        <v>5</v>
      </c>
      <c r="C15" s="29">
        <v>1306.9346666666661</v>
      </c>
      <c r="D15" s="29">
        <v>1167.076</v>
      </c>
      <c r="E15" s="29">
        <v>1498.3269999999998</v>
      </c>
      <c r="F15" s="29">
        <v>1523.5843333333332</v>
      </c>
      <c r="G15" s="109">
        <v>1611.7699999999995</v>
      </c>
      <c r="H15" s="50">
        <f t="shared" si="0"/>
        <v>5.788039738747619</v>
      </c>
      <c r="I15" s="36">
        <f>IF(OR(OR(G15=0,F15=0),F15=""),"",(F15/E15-1)*100)</f>
        <v>1.6857023422345963</v>
      </c>
      <c r="J15" s="50">
        <f t="shared" si="1"/>
        <v>13.751070225384215</v>
      </c>
      <c r="K15" s="36">
        <f t="shared" si="2"/>
        <v>13.598199073933726</v>
      </c>
      <c r="L15" s="18"/>
    </row>
    <row r="16" spans="1:15">
      <c r="A16" s="16"/>
      <c r="B16" s="11" t="s">
        <v>25</v>
      </c>
      <c r="C16" s="55">
        <v>498.20700000000011</v>
      </c>
      <c r="D16" s="55">
        <v>572.72733333333349</v>
      </c>
      <c r="E16" s="55">
        <v>649.16766666666672</v>
      </c>
      <c r="F16" s="55">
        <v>634.49700000000007</v>
      </c>
      <c r="G16" s="56">
        <v>695.22400000000016</v>
      </c>
      <c r="H16" s="54">
        <f t="shared" si="0"/>
        <v>9.5708884360367499</v>
      </c>
      <c r="I16" s="53">
        <f t="shared" ref="I16:I27" si="5">IF(OR(OR(G16=0,F16=0),F16=""),"",(F16/E16-1)*100)</f>
        <v>-2.259919496914764</v>
      </c>
      <c r="J16" s="54">
        <f t="shared" si="1"/>
        <v>5.931413319749419</v>
      </c>
      <c r="K16" s="53">
        <f t="shared" si="2"/>
        <v>5.662972721002685</v>
      </c>
      <c r="L16" s="18"/>
      <c r="N16" s="23" t="s">
        <v>5</v>
      </c>
      <c r="O16" s="34">
        <f>J15</f>
        <v>13.751070225384215</v>
      </c>
    </row>
    <row r="17" spans="1:15">
      <c r="A17" s="16"/>
      <c r="B17" s="11" t="s">
        <v>26</v>
      </c>
      <c r="C17" s="55">
        <v>454.90800000000002</v>
      </c>
      <c r="D17" s="55">
        <v>474.60833333333335</v>
      </c>
      <c r="E17" s="55">
        <v>523.4526666666668</v>
      </c>
      <c r="F17" s="55">
        <v>551.84133333333352</v>
      </c>
      <c r="G17" s="56">
        <v>558.52466666666669</v>
      </c>
      <c r="H17" s="28">
        <f t="shared" si="0"/>
        <v>1.2110969094980994</v>
      </c>
      <c r="I17" s="27">
        <f t="shared" si="5"/>
        <v>5.4233493254404408</v>
      </c>
      <c r="J17" s="28">
        <f t="shared" si="1"/>
        <v>4.7651413749744975</v>
      </c>
      <c r="K17" s="27">
        <f t="shared" si="2"/>
        <v>4.9252595630687255</v>
      </c>
      <c r="L17" s="18"/>
      <c r="N17" s="23" t="s">
        <v>41</v>
      </c>
      <c r="O17" s="34">
        <f>100-O16</f>
        <v>86.248929774615789</v>
      </c>
    </row>
    <row r="18" spans="1:15">
      <c r="A18" s="16"/>
      <c r="B18" s="11" t="s">
        <v>27</v>
      </c>
      <c r="C18" s="25">
        <v>375.84399999999999</v>
      </c>
      <c r="D18" s="25">
        <v>374.82299999999998</v>
      </c>
      <c r="E18" s="25">
        <v>376.93133333333327</v>
      </c>
      <c r="F18" s="25">
        <v>406.70766666666663</v>
      </c>
      <c r="G18" s="26">
        <v>396.16499999999991</v>
      </c>
      <c r="H18" s="28">
        <f t="shared" si="0"/>
        <v>-2.5921976718740747</v>
      </c>
      <c r="I18" s="27">
        <f t="shared" si="5"/>
        <v>7.8996704970136111</v>
      </c>
      <c r="J18" s="28">
        <f t="shared" si="1"/>
        <v>3.3799442450469597</v>
      </c>
      <c r="K18" s="27">
        <f t="shared" si="2"/>
        <v>3.6299216887644632</v>
      </c>
      <c r="L18" s="18"/>
    </row>
    <row r="19" spans="1:15">
      <c r="A19" s="16"/>
      <c r="B19" s="11" t="s">
        <v>21</v>
      </c>
      <c r="C19" s="25">
        <v>194.82299999999998</v>
      </c>
      <c r="D19" s="25">
        <v>195.64533333333327</v>
      </c>
      <c r="E19" s="25">
        <v>256.64033333333333</v>
      </c>
      <c r="F19" s="25">
        <v>306.46699999999998</v>
      </c>
      <c r="G19" s="26">
        <v>317.12400000000002</v>
      </c>
      <c r="H19" s="28">
        <f t="shared" si="0"/>
        <v>3.4773727677042121</v>
      </c>
      <c r="I19" s="27">
        <f t="shared" si="5"/>
        <v>19.414978939397677</v>
      </c>
      <c r="J19" s="28">
        <f t="shared" si="1"/>
        <v>2.705593474351021</v>
      </c>
      <c r="K19" s="27">
        <f t="shared" si="2"/>
        <v>2.7352599947478549</v>
      </c>
      <c r="L19" s="18"/>
    </row>
    <row r="20" spans="1:15">
      <c r="A20" s="16"/>
      <c r="B20" s="11" t="s">
        <v>6</v>
      </c>
      <c r="C20" s="25">
        <v>205.18633333333335</v>
      </c>
      <c r="D20" s="25">
        <v>206.95133333333325</v>
      </c>
      <c r="E20" s="25">
        <v>192.48200000000003</v>
      </c>
      <c r="F20" s="25">
        <v>192.79566666666668</v>
      </c>
      <c r="G20" s="26">
        <v>212.04233333333335</v>
      </c>
      <c r="H20" s="28">
        <f t="shared" si="0"/>
        <v>9.982935301104634</v>
      </c>
      <c r="I20" s="27">
        <f t="shared" si="5"/>
        <v>0.16295896066471638</v>
      </c>
      <c r="J20" s="28">
        <f t="shared" si="1"/>
        <v>1.8090726446211285</v>
      </c>
      <c r="K20" s="27">
        <f t="shared" si="2"/>
        <v>1.7207277592500199</v>
      </c>
      <c r="L20" s="18"/>
    </row>
    <row r="21" spans="1:15">
      <c r="A21" s="16"/>
      <c r="B21" s="11" t="s">
        <v>22</v>
      </c>
      <c r="C21" s="25">
        <v>154.36766666666668</v>
      </c>
      <c r="D21" s="25">
        <v>160.36133333333333</v>
      </c>
      <c r="E21" s="25">
        <v>219.22766666666666</v>
      </c>
      <c r="F21" s="25">
        <v>191.33966666666669</v>
      </c>
      <c r="G21" s="26">
        <v>182.67066666666668</v>
      </c>
      <c r="H21" s="28">
        <f t="shared" si="0"/>
        <v>-4.5306862664824754</v>
      </c>
      <c r="I21" s="27">
        <f t="shared" si="5"/>
        <v>-12.721022133763515</v>
      </c>
      <c r="J21" s="28">
        <f t="shared" si="1"/>
        <v>1.5584836331803458</v>
      </c>
      <c r="K21" s="27">
        <f t="shared" si="2"/>
        <v>1.7077327596175869</v>
      </c>
      <c r="L21" s="18"/>
    </row>
    <row r="22" spans="1:15">
      <c r="A22" s="16"/>
      <c r="B22" s="11" t="s">
        <v>24</v>
      </c>
      <c r="C22" s="25">
        <v>105.45033333333333</v>
      </c>
      <c r="D22" s="25">
        <v>102.11033333333336</v>
      </c>
      <c r="E22" s="25">
        <v>100.49233333333333</v>
      </c>
      <c r="F22" s="25">
        <v>114.59133333333332</v>
      </c>
      <c r="G22" s="26">
        <v>118.60766666666669</v>
      </c>
      <c r="H22" s="28">
        <f t="shared" si="0"/>
        <v>3.5049189292966076</v>
      </c>
      <c r="I22" s="27">
        <f t="shared" si="5"/>
        <v>14.029925997671455</v>
      </c>
      <c r="J22" s="28">
        <f t="shared" si="1"/>
        <v>1.0119200342494876</v>
      </c>
      <c r="K22" s="27">
        <f t="shared" si="2"/>
        <v>1.0227433616392076</v>
      </c>
      <c r="L22" s="18"/>
    </row>
    <row r="23" spans="1:15">
      <c r="A23" s="16"/>
      <c r="B23" s="11" t="s">
        <v>8</v>
      </c>
      <c r="C23" s="25">
        <v>106.12333333333335</v>
      </c>
      <c r="D23" s="25">
        <v>107.72966666666666</v>
      </c>
      <c r="E23" s="25">
        <v>109.32933333333331</v>
      </c>
      <c r="F23" s="25">
        <v>128.1686666666667</v>
      </c>
      <c r="G23" s="26">
        <v>118.54</v>
      </c>
      <c r="H23" s="28">
        <f t="shared" si="0"/>
        <v>-7.5124965540199762</v>
      </c>
      <c r="I23" s="27">
        <f t="shared" si="5"/>
        <v>17.231727990048462</v>
      </c>
      <c r="J23" s="28">
        <f t="shared" si="1"/>
        <v>1.0113427253994338</v>
      </c>
      <c r="K23" s="27">
        <f t="shared" si="2"/>
        <v>1.1439229232299279</v>
      </c>
      <c r="L23" s="18"/>
    </row>
    <row r="24" spans="1:15">
      <c r="A24" s="16"/>
      <c r="B24" s="11" t="s">
        <v>20</v>
      </c>
      <c r="C24" s="25">
        <v>91.748666666666651</v>
      </c>
      <c r="D24" s="25">
        <v>90.491000000000014</v>
      </c>
      <c r="E24" s="25">
        <v>98.807999999999993</v>
      </c>
      <c r="F24" s="25">
        <v>106.40633333333332</v>
      </c>
      <c r="G24" s="26">
        <v>104.488</v>
      </c>
      <c r="H24" s="28">
        <f t="shared" si="0"/>
        <v>-1.80283755039643</v>
      </c>
      <c r="I24" s="27">
        <f t="shared" si="5"/>
        <v>7.6899981108142335</v>
      </c>
      <c r="J24" s="28">
        <f t="shared" si="1"/>
        <v>0.89145586883360928</v>
      </c>
      <c r="K24" s="27">
        <f t="shared" si="2"/>
        <v>0.94969111439232223</v>
      </c>
      <c r="L24" s="18"/>
    </row>
    <row r="25" spans="1:15">
      <c r="A25" s="16"/>
      <c r="B25" s="11" t="s">
        <v>9</v>
      </c>
      <c r="C25" s="25">
        <v>76.937666666666658</v>
      </c>
      <c r="D25" s="25">
        <v>75.781666666666666</v>
      </c>
      <c r="E25" s="25">
        <v>86.796666666666653</v>
      </c>
      <c r="F25" s="25">
        <v>88.450999999999993</v>
      </c>
      <c r="G25" s="26">
        <v>95.845666666666659</v>
      </c>
      <c r="H25" s="28">
        <f t="shared" si="0"/>
        <v>8.3601843581945445</v>
      </c>
      <c r="I25" s="27">
        <f t="shared" si="5"/>
        <v>1.905987173086543</v>
      </c>
      <c r="J25" s="28">
        <f t="shared" si="1"/>
        <v>0.81772243752650853</v>
      </c>
      <c r="K25" s="27">
        <f t="shared" si="2"/>
        <v>0.78943730253320088</v>
      </c>
      <c r="L25" s="18"/>
    </row>
    <row r="26" spans="1:15">
      <c r="A26" s="16"/>
      <c r="B26" s="11" t="s">
        <v>11</v>
      </c>
      <c r="C26" s="25">
        <v>72.626666666666665</v>
      </c>
      <c r="D26" s="25">
        <v>73.320333333333309</v>
      </c>
      <c r="E26" s="25">
        <v>79.715000000000003</v>
      </c>
      <c r="F26" s="25">
        <v>83.802333333333337</v>
      </c>
      <c r="G26" s="26">
        <v>91.734333333333339</v>
      </c>
      <c r="H26" s="28">
        <f t="shared" si="0"/>
        <v>9.4651302469700447</v>
      </c>
      <c r="I26" s="27">
        <f t="shared" si="5"/>
        <v>5.1274331472537682</v>
      </c>
      <c r="J26" s="28">
        <f t="shared" si="1"/>
        <v>0.78264594808531684</v>
      </c>
      <c r="K26" s="27">
        <f t="shared" si="2"/>
        <v>0.74794731515364243</v>
      </c>
      <c r="L26" s="18"/>
    </row>
    <row r="27" spans="1:15">
      <c r="A27" s="16"/>
      <c r="B27" s="11" t="s">
        <v>23</v>
      </c>
      <c r="C27" s="25">
        <v>67.755666666666684</v>
      </c>
      <c r="D27" s="25">
        <v>66.367000000000004</v>
      </c>
      <c r="E27" s="25">
        <v>62.47199999999998</v>
      </c>
      <c r="F27" s="25">
        <v>73.686999999999983</v>
      </c>
      <c r="G27" s="26">
        <v>74.539333333333303</v>
      </c>
      <c r="H27" s="28">
        <f t="shared" si="0"/>
        <v>1.156694306096484</v>
      </c>
      <c r="I27" s="27">
        <f t="shared" si="5"/>
        <v>17.952042515046763</v>
      </c>
      <c r="J27" s="28">
        <f t="shared" si="1"/>
        <v>0.63594409079458547</v>
      </c>
      <c r="K27" s="27">
        <f t="shared" si="2"/>
        <v>0.65766657823839147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SheetLayoutView="100" workbookViewId="0">
      <pane ySplit="11" topLeftCell="A12" activePane="bottomLeft" state="frozen"/>
      <selection activeCell="B50" sqref="B50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93" t="s">
        <v>92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6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4" t="s">
        <v>2</v>
      </c>
      <c r="D10" s="194"/>
      <c r="E10" s="194"/>
      <c r="F10" s="194"/>
      <c r="G10" s="194"/>
      <c r="H10" s="194"/>
      <c r="I10" s="194"/>
      <c r="J10" s="194"/>
      <c r="K10" s="192" t="s">
        <v>55</v>
      </c>
      <c r="L10" s="18"/>
    </row>
    <row r="11" spans="1:16" ht="15.75" customHeight="1">
      <c r="A11" s="16"/>
      <c r="B11" s="11"/>
      <c r="C11" s="75">
        <v>2003</v>
      </c>
      <c r="D11" s="7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2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157" t="s">
        <v>5</v>
      </c>
      <c r="C13" s="139">
        <v>55.594175952922392</v>
      </c>
      <c r="D13" s="139">
        <v>59.797508262723575</v>
      </c>
      <c r="E13" s="139">
        <v>60.051764755344564</v>
      </c>
      <c r="F13" s="139">
        <v>59.277426404108411</v>
      </c>
      <c r="G13" s="140">
        <v>63.257285099023619</v>
      </c>
      <c r="H13" s="140">
        <v>55.439837429564662</v>
      </c>
      <c r="I13" s="140">
        <v>55.602321392649095</v>
      </c>
      <c r="J13" s="155">
        <v>55.23910091070325</v>
      </c>
      <c r="K13" s="151">
        <v>1</v>
      </c>
      <c r="L13" s="18"/>
    </row>
    <row r="14" spans="1:16" s="51" customFormat="1">
      <c r="A14" s="94"/>
      <c r="B14" s="68" t="s">
        <v>25</v>
      </c>
      <c r="C14" s="141">
        <v>54.611832230653256</v>
      </c>
      <c r="D14" s="141">
        <v>57.241530333153477</v>
      </c>
      <c r="E14" s="141">
        <v>59.90751452855725</v>
      </c>
      <c r="F14" s="141">
        <v>61.889451895097245</v>
      </c>
      <c r="G14" s="142">
        <v>59.51618721520898</v>
      </c>
      <c r="H14" s="142">
        <v>54.814577641661003</v>
      </c>
      <c r="I14" s="143">
        <v>56.7709090347524</v>
      </c>
      <c r="J14" s="155">
        <v>55.024398680191936</v>
      </c>
      <c r="K14" s="152">
        <v>2</v>
      </c>
      <c r="L14" s="95"/>
      <c r="N14" s="81"/>
      <c r="O14" s="81"/>
      <c r="P14" s="81"/>
    </row>
    <row r="15" spans="1:16">
      <c r="A15" s="16"/>
      <c r="B15" s="68" t="s">
        <v>23</v>
      </c>
      <c r="C15" s="144">
        <v>48.210637517679729</v>
      </c>
      <c r="D15" s="144">
        <v>53.975615947746491</v>
      </c>
      <c r="E15" s="144">
        <v>52.30796741591675</v>
      </c>
      <c r="F15" s="144">
        <v>55.306681559528933</v>
      </c>
      <c r="G15" s="145">
        <v>58.269021978344433</v>
      </c>
      <c r="H15" s="145">
        <v>59.782923579057147</v>
      </c>
      <c r="I15" s="143">
        <v>55.545165513371991</v>
      </c>
      <c r="J15" s="155">
        <v>54.128700075899005</v>
      </c>
      <c r="K15" s="152">
        <v>3</v>
      </c>
      <c r="L15" s="18"/>
    </row>
    <row r="16" spans="1:16">
      <c r="A16" s="16"/>
      <c r="B16" s="68" t="s">
        <v>24</v>
      </c>
      <c r="C16" s="144">
        <v>54.391141886104606</v>
      </c>
      <c r="D16" s="144">
        <v>53.731619694977013</v>
      </c>
      <c r="E16" s="144">
        <v>54.861217327463699</v>
      </c>
      <c r="F16" s="144">
        <v>55.286646530291492</v>
      </c>
      <c r="G16" s="145">
        <v>55.865809909377738</v>
      </c>
      <c r="H16" s="145">
        <v>57.885274367287984</v>
      </c>
      <c r="I16" s="143">
        <v>53.203387361780969</v>
      </c>
      <c r="J16" s="155">
        <v>52.465159401083689</v>
      </c>
      <c r="K16" s="152">
        <v>4</v>
      </c>
      <c r="L16" s="18"/>
    </row>
    <row r="17" spans="1:16">
      <c r="A17" s="16"/>
      <c r="B17" s="68" t="s">
        <v>26</v>
      </c>
      <c r="C17" s="144">
        <v>52.065431273586888</v>
      </c>
      <c r="D17" s="144">
        <v>53.968870046031903</v>
      </c>
      <c r="E17" s="144">
        <v>54.479261397529953</v>
      </c>
      <c r="F17" s="144">
        <v>54.420563188547334</v>
      </c>
      <c r="G17" s="145">
        <v>52.826250382257044</v>
      </c>
      <c r="H17" s="145">
        <v>48.711347950423999</v>
      </c>
      <c r="I17" s="143">
        <v>47.775960066144229</v>
      </c>
      <c r="J17" s="155">
        <v>48.289190001598627</v>
      </c>
      <c r="K17" s="152">
        <v>5</v>
      </c>
      <c r="L17" s="18"/>
    </row>
    <row r="18" spans="1:16">
      <c r="A18" s="16"/>
      <c r="B18" s="68" t="s">
        <v>8</v>
      </c>
      <c r="C18" s="144">
        <v>43.240046740820738</v>
      </c>
      <c r="D18" s="144">
        <v>44.76012278402429</v>
      </c>
      <c r="E18" s="144">
        <v>47.522534526005607</v>
      </c>
      <c r="F18" s="144">
        <v>46.242804823069136</v>
      </c>
      <c r="G18" s="145">
        <v>50.139927675750393</v>
      </c>
      <c r="H18" s="145">
        <v>48.203561135457385</v>
      </c>
      <c r="I18" s="143">
        <v>44.188105647582049</v>
      </c>
      <c r="J18" s="155">
        <v>45.093595024734277</v>
      </c>
      <c r="K18" s="152">
        <v>6</v>
      </c>
      <c r="L18" s="18"/>
    </row>
    <row r="19" spans="1:16">
      <c r="A19" s="16"/>
      <c r="B19" s="68" t="s">
        <v>27</v>
      </c>
      <c r="C19" s="144">
        <v>40.457531425324895</v>
      </c>
      <c r="D19" s="144">
        <v>39.761752261568795</v>
      </c>
      <c r="E19" s="144">
        <v>38.355946854712009</v>
      </c>
      <c r="F19" s="144">
        <v>38.828104528002378</v>
      </c>
      <c r="G19" s="145">
        <v>41.550500823877371</v>
      </c>
      <c r="H19" s="145">
        <v>40.686691046727056</v>
      </c>
      <c r="I19" s="143">
        <v>40.187820722732809</v>
      </c>
      <c r="J19" s="155">
        <v>42.379911181786461</v>
      </c>
      <c r="K19" s="152">
        <v>7</v>
      </c>
      <c r="L19" s="18"/>
    </row>
    <row r="20" spans="1:16">
      <c r="A20" s="16"/>
      <c r="B20" s="68" t="s">
        <v>20</v>
      </c>
      <c r="C20" s="144">
        <v>40.369714150720533</v>
      </c>
      <c r="D20" s="144">
        <v>38.531398677503475</v>
      </c>
      <c r="E20" s="144">
        <v>39.226198059433436</v>
      </c>
      <c r="F20" s="144">
        <v>41.844481114235798</v>
      </c>
      <c r="G20" s="145">
        <v>45.824369684173547</v>
      </c>
      <c r="H20" s="145">
        <v>42.193316887194435</v>
      </c>
      <c r="I20" s="143">
        <v>41.376935621308739</v>
      </c>
      <c r="J20" s="155">
        <v>42.288403331639529</v>
      </c>
      <c r="K20" s="152">
        <v>8</v>
      </c>
      <c r="L20" s="18"/>
    </row>
    <row r="21" spans="1:16">
      <c r="A21" s="16"/>
      <c r="B21" s="68" t="s">
        <v>22</v>
      </c>
      <c r="C21" s="146">
        <v>41.872330842412822</v>
      </c>
      <c r="D21" s="146">
        <v>45.360224508530386</v>
      </c>
      <c r="E21" s="146">
        <v>47.748265690066511</v>
      </c>
      <c r="F21" s="146">
        <v>46.051825326005151</v>
      </c>
      <c r="G21" s="147">
        <v>48.632046511379592</v>
      </c>
      <c r="H21" s="147">
        <v>30.296815848266331</v>
      </c>
      <c r="I21" s="143">
        <v>40.24096460799786</v>
      </c>
      <c r="J21" s="155">
        <v>42.18160486845548</v>
      </c>
      <c r="K21" s="152">
        <v>9</v>
      </c>
      <c r="L21" s="18"/>
    </row>
    <row r="22" spans="1:16" s="51" customFormat="1">
      <c r="A22" s="94"/>
      <c r="B22" s="68" t="s">
        <v>11</v>
      </c>
      <c r="C22" s="144">
        <v>43.184518057541908</v>
      </c>
      <c r="D22" s="144">
        <v>45.04864650208485</v>
      </c>
      <c r="E22" s="144">
        <v>41.564894969582454</v>
      </c>
      <c r="F22" s="144">
        <v>45.978647333892027</v>
      </c>
      <c r="G22" s="145">
        <v>45.158781012598268</v>
      </c>
      <c r="H22" s="145">
        <v>43.289446850085611</v>
      </c>
      <c r="I22" s="143">
        <v>42.535411509512024</v>
      </c>
      <c r="J22" s="155">
        <v>41.402783337449854</v>
      </c>
      <c r="K22" s="152">
        <v>10</v>
      </c>
      <c r="L22" s="95"/>
      <c r="N22" s="81"/>
      <c r="O22" s="81"/>
      <c r="P22" s="81"/>
    </row>
    <row r="23" spans="1:16">
      <c r="A23" s="16"/>
      <c r="B23" s="68" t="s">
        <v>6</v>
      </c>
      <c r="C23" s="144">
        <v>37.494604119747059</v>
      </c>
      <c r="D23" s="144">
        <v>33.835418282809151</v>
      </c>
      <c r="E23" s="144">
        <v>39.655570660761462</v>
      </c>
      <c r="F23" s="144">
        <v>36.344684023788574</v>
      </c>
      <c r="G23" s="145">
        <v>37.321283267409306</v>
      </c>
      <c r="H23" s="145">
        <v>37.456635253061656</v>
      </c>
      <c r="I23" s="143">
        <v>42.628874671427866</v>
      </c>
      <c r="J23" s="155">
        <v>39.98903792199755</v>
      </c>
      <c r="K23" s="152">
        <v>11</v>
      </c>
      <c r="L23" s="18"/>
      <c r="O23" s="78"/>
    </row>
    <row r="24" spans="1:16" s="51" customFormat="1">
      <c r="A24" s="94"/>
      <c r="B24" s="68" t="s">
        <v>21</v>
      </c>
      <c r="C24" s="144">
        <v>48.24891808296519</v>
      </c>
      <c r="D24" s="144">
        <v>49.143969714439955</v>
      </c>
      <c r="E24" s="144">
        <v>50.134547323959758</v>
      </c>
      <c r="F24" s="144">
        <v>51.464125560538122</v>
      </c>
      <c r="G24" s="145">
        <v>53.048462949438019</v>
      </c>
      <c r="H24" s="145">
        <v>43.762389978452219</v>
      </c>
      <c r="I24" s="143">
        <v>39.104087916804374</v>
      </c>
      <c r="J24" s="155">
        <v>39.213146805784952</v>
      </c>
      <c r="K24" s="152">
        <v>12</v>
      </c>
      <c r="L24" s="95"/>
      <c r="N24" s="81"/>
      <c r="O24" s="138"/>
      <c r="P24" s="81"/>
    </row>
    <row r="25" spans="1:16">
      <c r="A25" s="16"/>
      <c r="B25" s="157" t="s">
        <v>28</v>
      </c>
      <c r="C25" s="148">
        <v>38.947568879328557</v>
      </c>
      <c r="D25" s="148">
        <v>39.951123705184514</v>
      </c>
      <c r="E25" s="148">
        <v>41.595775419917231</v>
      </c>
      <c r="F25" s="148">
        <v>42.078558639882964</v>
      </c>
      <c r="G25" s="149">
        <v>45.785557084249078</v>
      </c>
      <c r="H25" s="149">
        <v>41.994344574371212</v>
      </c>
      <c r="I25" s="150">
        <v>39.093628726747383</v>
      </c>
      <c r="J25" s="156">
        <v>38.781967927483684</v>
      </c>
      <c r="K25" s="152" t="s">
        <v>64</v>
      </c>
      <c r="L25" s="18"/>
    </row>
    <row r="26" spans="1:16">
      <c r="A26" s="16"/>
      <c r="B26" s="68" t="s">
        <v>9</v>
      </c>
      <c r="C26" s="144">
        <v>31.897733056654008</v>
      </c>
      <c r="D26" s="144">
        <v>33.550198448493589</v>
      </c>
      <c r="E26" s="144">
        <v>36.767132225725284</v>
      </c>
      <c r="F26" s="144">
        <v>37.798492479916355</v>
      </c>
      <c r="G26" s="145">
        <v>39.953197592264395</v>
      </c>
      <c r="H26" s="145">
        <v>36.789952032315078</v>
      </c>
      <c r="I26" s="143">
        <v>35.12992203944232</v>
      </c>
      <c r="J26" s="155">
        <v>34.1529378895927</v>
      </c>
      <c r="K26" s="152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189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111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109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197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47"/>
  <sheetViews>
    <sheetView zoomScaleSheetLayoutView="100" workbookViewId="0">
      <pane ySplit="11" topLeftCell="A12" activePane="bottomLeft" state="frozen"/>
      <selection activeCell="B50" sqref="B50"/>
      <selection pane="bottomLeft" activeCell="J14" sqref="J14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93" t="s">
        <v>93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6">
      <c r="A8" s="16"/>
      <c r="B8" s="10"/>
      <c r="C8" s="190" t="s">
        <v>188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91" t="s">
        <v>2</v>
      </c>
      <c r="D10" s="191"/>
      <c r="E10" s="191"/>
      <c r="F10" s="191"/>
      <c r="G10" s="191"/>
      <c r="H10" s="191"/>
      <c r="I10" s="191"/>
      <c r="J10" s="191"/>
      <c r="K10" s="195" t="s">
        <v>55</v>
      </c>
      <c r="L10" s="18"/>
    </row>
    <row r="11" spans="1:16">
      <c r="A11" s="16"/>
      <c r="C11" s="125">
        <v>2003</v>
      </c>
      <c r="D11" s="12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6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68" t="s">
        <v>9</v>
      </c>
      <c r="C13" s="144">
        <v>68.102266943345995</v>
      </c>
      <c r="D13" s="144">
        <v>66.449801551506411</v>
      </c>
      <c r="E13" s="144">
        <v>63.232867774274709</v>
      </c>
      <c r="F13" s="144">
        <v>62.201507520083645</v>
      </c>
      <c r="G13" s="145">
        <v>60.046802407735605</v>
      </c>
      <c r="H13" s="145">
        <v>63.210047967684929</v>
      </c>
      <c r="I13" s="145">
        <v>64.870077960557666</v>
      </c>
      <c r="J13" s="140">
        <v>65.847062110407308</v>
      </c>
      <c r="K13" s="174">
        <v>1</v>
      </c>
      <c r="L13" s="18"/>
    </row>
    <row r="14" spans="1:16" s="12" customFormat="1">
      <c r="A14" s="94"/>
      <c r="B14" s="157" t="s">
        <v>28</v>
      </c>
      <c r="C14" s="175">
        <v>61.052431120671436</v>
      </c>
      <c r="D14" s="175">
        <v>60.048876294815493</v>
      </c>
      <c r="E14" s="175">
        <v>58.404224580082769</v>
      </c>
      <c r="F14" s="175">
        <v>57.921441360117036</v>
      </c>
      <c r="G14" s="176">
        <v>54.214442915750915</v>
      </c>
      <c r="H14" s="176">
        <v>58.005655425628795</v>
      </c>
      <c r="I14" s="150">
        <v>60.906371273252603</v>
      </c>
      <c r="J14" s="188">
        <v>61.218032072516323</v>
      </c>
      <c r="K14" s="153" t="s">
        <v>64</v>
      </c>
      <c r="L14" s="95"/>
      <c r="N14" s="82"/>
      <c r="O14" s="82"/>
      <c r="P14" s="82"/>
    </row>
    <row r="15" spans="1:16">
      <c r="A15" s="16"/>
      <c r="B15" s="68" t="s">
        <v>21</v>
      </c>
      <c r="C15" s="144">
        <v>51.751081917034803</v>
      </c>
      <c r="D15" s="144">
        <v>50.856030285560045</v>
      </c>
      <c r="E15" s="144">
        <v>49.865452676040249</v>
      </c>
      <c r="F15" s="144">
        <v>48.535874439461885</v>
      </c>
      <c r="G15" s="145">
        <v>46.951537050561981</v>
      </c>
      <c r="H15" s="145">
        <v>56.237610021547788</v>
      </c>
      <c r="I15" s="143">
        <v>60.895912083195618</v>
      </c>
      <c r="J15" s="154">
        <v>60.786853194215048</v>
      </c>
      <c r="K15" s="153">
        <v>2</v>
      </c>
      <c r="L15" s="18"/>
    </row>
    <row r="16" spans="1:16">
      <c r="A16" s="16"/>
      <c r="B16" s="68" t="s">
        <v>6</v>
      </c>
      <c r="C16" s="144">
        <v>62.505395880252948</v>
      </c>
      <c r="D16" s="144">
        <v>66.164581717190856</v>
      </c>
      <c r="E16" s="144">
        <v>60.344429339238538</v>
      </c>
      <c r="F16" s="144">
        <v>63.655315976211433</v>
      </c>
      <c r="G16" s="145">
        <v>62.678716732590686</v>
      </c>
      <c r="H16" s="145">
        <v>62.543364746938344</v>
      </c>
      <c r="I16" s="143">
        <v>57.371125328572141</v>
      </c>
      <c r="J16" s="154">
        <v>60.01096207800245</v>
      </c>
      <c r="K16" s="153">
        <v>3</v>
      </c>
      <c r="L16" s="18"/>
    </row>
    <row r="17" spans="1:16">
      <c r="A17" s="16"/>
      <c r="B17" s="68" t="s">
        <v>11</v>
      </c>
      <c r="C17" s="144">
        <v>56.815481942458092</v>
      </c>
      <c r="D17" s="144">
        <v>54.951353497915143</v>
      </c>
      <c r="E17" s="144">
        <v>58.435105030417539</v>
      </c>
      <c r="F17" s="144">
        <v>54.021352666107973</v>
      </c>
      <c r="G17" s="145">
        <v>54.841218987401724</v>
      </c>
      <c r="H17" s="145">
        <v>56.710553149914389</v>
      </c>
      <c r="I17" s="143">
        <v>57.464588490487984</v>
      </c>
      <c r="J17" s="154">
        <v>58.597216662550146</v>
      </c>
      <c r="K17" s="153">
        <v>4</v>
      </c>
      <c r="L17" s="18"/>
    </row>
    <row r="18" spans="1:16">
      <c r="A18" s="16"/>
      <c r="B18" s="68" t="s">
        <v>22</v>
      </c>
      <c r="C18" s="144">
        <v>58.127669157587192</v>
      </c>
      <c r="D18" s="144">
        <v>54.639775491469607</v>
      </c>
      <c r="E18" s="144">
        <v>52.251734309933489</v>
      </c>
      <c r="F18" s="144">
        <v>53.948174673994849</v>
      </c>
      <c r="G18" s="145">
        <v>51.367953488620408</v>
      </c>
      <c r="H18" s="145">
        <v>69.703184151733666</v>
      </c>
      <c r="I18" s="143">
        <v>59.759035392002133</v>
      </c>
      <c r="J18" s="154">
        <v>57.818395131544527</v>
      </c>
      <c r="K18" s="153">
        <v>5</v>
      </c>
      <c r="L18" s="18"/>
    </row>
    <row r="19" spans="1:16">
      <c r="A19" s="16"/>
      <c r="B19" s="68" t="s">
        <v>20</v>
      </c>
      <c r="C19" s="144">
        <v>59.630285849279467</v>
      </c>
      <c r="D19" s="144">
        <v>61.468601322496518</v>
      </c>
      <c r="E19" s="144">
        <v>60.773801940566564</v>
      </c>
      <c r="F19" s="144">
        <v>58.155518885764202</v>
      </c>
      <c r="G19" s="145">
        <v>54.17563031582646</v>
      </c>
      <c r="H19" s="145">
        <v>57.806683112805565</v>
      </c>
      <c r="I19" s="143">
        <v>58.623064378691261</v>
      </c>
      <c r="J19" s="154">
        <v>57.711596668360471</v>
      </c>
      <c r="K19" s="153">
        <v>6</v>
      </c>
      <c r="L19" s="18"/>
    </row>
    <row r="20" spans="1:16">
      <c r="A20" s="16"/>
      <c r="B20" s="68" t="s">
        <v>27</v>
      </c>
      <c r="C20" s="144">
        <v>59.542468574675098</v>
      </c>
      <c r="D20" s="144">
        <v>60.238247738431212</v>
      </c>
      <c r="E20" s="144">
        <v>61.644053145287991</v>
      </c>
      <c r="F20" s="144">
        <v>61.17189547199763</v>
      </c>
      <c r="G20" s="145">
        <v>58.449499176122629</v>
      </c>
      <c r="H20" s="145">
        <v>59.313308953272937</v>
      </c>
      <c r="I20" s="143">
        <v>59.812179277267191</v>
      </c>
      <c r="J20" s="154">
        <v>57.620088818213546</v>
      </c>
      <c r="K20" s="153">
        <v>7</v>
      </c>
      <c r="L20" s="18"/>
    </row>
    <row r="21" spans="1:16">
      <c r="A21" s="16"/>
      <c r="B21" s="68" t="s">
        <v>8</v>
      </c>
      <c r="C21" s="146">
        <v>56.759953259179269</v>
      </c>
      <c r="D21" s="146">
        <v>55.239877215975724</v>
      </c>
      <c r="E21" s="146">
        <v>52.477465473994393</v>
      </c>
      <c r="F21" s="146">
        <v>53.757195176930864</v>
      </c>
      <c r="G21" s="147">
        <v>49.8600723242496</v>
      </c>
      <c r="H21" s="147">
        <v>51.796438864542608</v>
      </c>
      <c r="I21" s="143">
        <v>55.811894352417951</v>
      </c>
      <c r="J21" s="154">
        <v>54.906404975265716</v>
      </c>
      <c r="K21" s="153">
        <v>8</v>
      </c>
      <c r="L21" s="18"/>
    </row>
    <row r="22" spans="1:16" s="12" customFormat="1">
      <c r="A22" s="94"/>
      <c r="B22" s="68" t="s">
        <v>26</v>
      </c>
      <c r="C22" s="144">
        <v>47.934568726413112</v>
      </c>
      <c r="D22" s="144">
        <v>46.031129953968104</v>
      </c>
      <c r="E22" s="144">
        <v>45.520738602470054</v>
      </c>
      <c r="F22" s="144">
        <v>45.579436811452673</v>
      </c>
      <c r="G22" s="145">
        <v>47.173749617742956</v>
      </c>
      <c r="H22" s="145">
        <v>51.288652049576008</v>
      </c>
      <c r="I22" s="143">
        <v>52.224039933855778</v>
      </c>
      <c r="J22" s="154">
        <v>51.710809998401373</v>
      </c>
      <c r="K22" s="153">
        <v>9</v>
      </c>
      <c r="L22" s="95"/>
      <c r="N22" s="82"/>
      <c r="O22" s="82"/>
      <c r="P22" s="82"/>
    </row>
    <row r="23" spans="1:16">
      <c r="A23" s="16"/>
      <c r="B23" s="68" t="s">
        <v>24</v>
      </c>
      <c r="C23" s="144">
        <v>45.608858113895394</v>
      </c>
      <c r="D23" s="144">
        <v>46.268380305022994</v>
      </c>
      <c r="E23" s="144">
        <v>45.138782672536294</v>
      </c>
      <c r="F23" s="144">
        <v>44.713353469708508</v>
      </c>
      <c r="G23" s="145">
        <v>44.134190090622262</v>
      </c>
      <c r="H23" s="145">
        <v>42.114725632712016</v>
      </c>
      <c r="I23" s="143">
        <v>46.796612638219031</v>
      </c>
      <c r="J23" s="154">
        <v>47.534840598916311</v>
      </c>
      <c r="K23" s="153">
        <v>10</v>
      </c>
      <c r="L23" s="18"/>
      <c r="O23" s="83"/>
    </row>
    <row r="24" spans="1:16">
      <c r="A24" s="16"/>
      <c r="B24" s="68" t="s">
        <v>23</v>
      </c>
      <c r="C24" s="144">
        <v>51.789362482320271</v>
      </c>
      <c r="D24" s="144">
        <v>46.024384052253517</v>
      </c>
      <c r="E24" s="144">
        <v>47.69203258408325</v>
      </c>
      <c r="F24" s="144">
        <v>44.693318440471067</v>
      </c>
      <c r="G24" s="145">
        <v>41.730978021655567</v>
      </c>
      <c r="H24" s="145">
        <v>40.217076420942846</v>
      </c>
      <c r="I24" s="143">
        <v>44.454834486628009</v>
      </c>
      <c r="J24" s="154">
        <v>45.871299924100995</v>
      </c>
      <c r="K24" s="153">
        <v>11</v>
      </c>
      <c r="L24" s="18"/>
      <c r="O24" s="83"/>
    </row>
    <row r="25" spans="1:16">
      <c r="A25" s="16"/>
      <c r="B25" s="68" t="s">
        <v>25</v>
      </c>
      <c r="C25" s="144">
        <v>45.388167769346751</v>
      </c>
      <c r="D25" s="144">
        <v>42.758469666846523</v>
      </c>
      <c r="E25" s="144">
        <v>40.092485471442757</v>
      </c>
      <c r="F25" s="144">
        <v>38.110548104902755</v>
      </c>
      <c r="G25" s="145">
        <v>40.48381278479102</v>
      </c>
      <c r="H25" s="145">
        <v>45.18542235833899</v>
      </c>
      <c r="I25" s="143">
        <v>43.2290909652476</v>
      </c>
      <c r="J25" s="154">
        <v>44.975601319808071</v>
      </c>
      <c r="K25" s="153">
        <v>12</v>
      </c>
      <c r="L25" s="18"/>
    </row>
    <row r="26" spans="1:16">
      <c r="A26" s="16"/>
      <c r="B26" s="157" t="s">
        <v>5</v>
      </c>
      <c r="C26" s="139">
        <v>44.405824047077601</v>
      </c>
      <c r="D26" s="139">
        <v>40.202491737276425</v>
      </c>
      <c r="E26" s="139">
        <v>39.948235244655436</v>
      </c>
      <c r="F26" s="139">
        <v>40.722573595891589</v>
      </c>
      <c r="G26" s="140">
        <v>36.742714900976381</v>
      </c>
      <c r="H26" s="140">
        <v>44.560162570435338</v>
      </c>
      <c r="I26" s="154">
        <v>44.397678607350905</v>
      </c>
      <c r="J26" s="154">
        <v>44.76089908929675</v>
      </c>
      <c r="K26" s="132">
        <v>13</v>
      </c>
      <c r="L26" s="18"/>
    </row>
    <row r="27" spans="1:16">
      <c r="A27" s="16"/>
      <c r="C27" s="4"/>
      <c r="D27" s="4"/>
      <c r="E27" s="4"/>
      <c r="F27" s="5"/>
      <c r="G27" s="5"/>
      <c r="H27" s="5"/>
      <c r="I27" s="8"/>
      <c r="J27" s="8"/>
      <c r="K27" s="8"/>
      <c r="L27" s="18"/>
      <c r="N27" s="61" t="str">
        <f>IF(F27="","",1)</f>
        <v/>
      </c>
    </row>
    <row r="28" spans="1:16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  <c r="N28" s="61" t="str">
        <f>IF(F28="","",1)</f>
        <v/>
      </c>
    </row>
    <row r="29" spans="1:16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  <c r="N29" s="61" t="str">
        <f>IF(F29="","",1)</f>
        <v/>
      </c>
    </row>
    <row r="30" spans="1:16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  <c r="N30" s="61" t="str">
        <f>IF(F30="","",1)</f>
        <v/>
      </c>
    </row>
    <row r="31" spans="1:16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  <c r="N32" s="61" t="str">
        <f>IF(F32="","",1)</f>
        <v/>
      </c>
    </row>
    <row r="33" spans="1:14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  <c r="N33" s="61" t="str">
        <f>IF(F33="","",1)</f>
        <v/>
      </c>
    </row>
    <row r="34" spans="1:14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  <c r="N34" s="61" t="str">
        <f>IF(F34="","",1)</f>
        <v/>
      </c>
    </row>
    <row r="35" spans="1:14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  <c r="N35" s="61" t="str">
        <f>IF(F35="","",1)</f>
        <v/>
      </c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6"/>
      <c r="L38" s="18"/>
    </row>
    <row r="39" spans="1:14">
      <c r="A39" s="16"/>
      <c r="L39" s="18"/>
    </row>
    <row r="40" spans="1:14">
      <c r="A40" s="16"/>
      <c r="L40" s="18"/>
    </row>
    <row r="41" spans="1:14">
      <c r="A41" s="16"/>
      <c r="B41" s="74" t="s">
        <v>189</v>
      </c>
      <c r="L41" s="18"/>
    </row>
    <row r="42" spans="1:14">
      <c r="A42" s="16"/>
      <c r="B42" s="74" t="s">
        <v>111</v>
      </c>
      <c r="L42" s="18"/>
    </row>
    <row r="43" spans="1:14">
      <c r="A43" s="16"/>
      <c r="B43" s="74" t="s">
        <v>108</v>
      </c>
      <c r="L43" s="18"/>
    </row>
    <row r="44" spans="1:14">
      <c r="A44" s="16"/>
      <c r="B44" s="74" t="s">
        <v>109</v>
      </c>
      <c r="L44" s="18"/>
    </row>
    <row r="45" spans="1:14">
      <c r="A45" s="20"/>
      <c r="B45" s="92" t="s">
        <v>197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  <row r="46" spans="1:14">
      <c r="B46" s="63"/>
      <c r="C46" s="63"/>
      <c r="D46" s="63"/>
      <c r="E46" s="63"/>
    </row>
    <row r="47" spans="1:14">
      <c r="B47" s="63"/>
      <c r="C47" s="63"/>
      <c r="D47" s="63"/>
      <c r="E47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64"/>
      <c r="G2" s="164"/>
      <c r="H2" s="164"/>
      <c r="I2" s="10"/>
      <c r="J2" s="17"/>
      <c r="K2" s="33"/>
    </row>
    <row r="3" spans="1:22">
      <c r="A3" s="16"/>
      <c r="B3" s="10"/>
      <c r="C3" s="10"/>
      <c r="D3" s="11"/>
      <c r="E3" s="10"/>
      <c r="F3" s="164"/>
      <c r="G3" s="164"/>
      <c r="H3" s="164"/>
      <c r="I3" s="10"/>
      <c r="J3" s="17"/>
      <c r="K3" s="33"/>
    </row>
    <row r="4" spans="1:22">
      <c r="A4" s="16"/>
      <c r="B4" s="10"/>
      <c r="C4" s="10"/>
      <c r="D4" s="11"/>
      <c r="E4" s="10"/>
      <c r="F4" s="164"/>
      <c r="G4" s="164"/>
      <c r="H4" s="164"/>
      <c r="I4" s="10"/>
      <c r="J4" s="18"/>
    </row>
    <row r="5" spans="1:22">
      <c r="A5" s="16"/>
      <c r="B5" s="10"/>
      <c r="C5" s="10"/>
      <c r="D5" s="10"/>
      <c r="E5" s="10"/>
      <c r="F5" s="164"/>
      <c r="G5" s="164"/>
      <c r="H5" s="164"/>
      <c r="I5" s="10"/>
      <c r="J5" s="18"/>
    </row>
    <row r="6" spans="1:22">
      <c r="A6" s="16"/>
      <c r="B6" s="10"/>
      <c r="C6" s="10"/>
      <c r="D6" s="10"/>
      <c r="E6" s="10"/>
      <c r="F6" s="164"/>
      <c r="G6" s="164"/>
      <c r="H6" s="164"/>
      <c r="I6" s="10"/>
      <c r="J6" s="18"/>
    </row>
    <row r="7" spans="1:22">
      <c r="A7" s="16"/>
      <c r="B7" s="190" t="s">
        <v>182</v>
      </c>
      <c r="C7" s="190"/>
      <c r="D7" s="190"/>
      <c r="E7" s="190"/>
      <c r="F7" s="190"/>
      <c r="G7" s="190"/>
      <c r="H7" s="190"/>
      <c r="I7" s="190"/>
      <c r="J7" s="18"/>
    </row>
    <row r="8" spans="1:22">
      <c r="A8" s="16"/>
      <c r="B8" s="190" t="s">
        <v>191</v>
      </c>
      <c r="C8" s="190"/>
      <c r="D8" s="190"/>
      <c r="E8" s="190"/>
      <c r="F8" s="190"/>
      <c r="G8" s="190"/>
      <c r="H8" s="190"/>
      <c r="I8" s="190"/>
      <c r="J8" s="18"/>
    </row>
    <row r="9" spans="1:22">
      <c r="A9" s="16"/>
      <c r="B9" s="10"/>
      <c r="C9" s="119"/>
      <c r="D9" s="10"/>
      <c r="E9" s="10"/>
      <c r="F9" s="164"/>
      <c r="G9" s="164"/>
      <c r="H9" s="164"/>
      <c r="I9" s="10"/>
      <c r="J9" s="18"/>
    </row>
    <row r="10" spans="1:22" ht="15.75" customHeight="1">
      <c r="A10" s="16"/>
      <c r="B10" s="11"/>
      <c r="C10" s="191" t="s">
        <v>2</v>
      </c>
      <c r="D10" s="191"/>
      <c r="E10" s="191"/>
      <c r="F10" s="191"/>
      <c r="G10" s="192" t="s">
        <v>113</v>
      </c>
      <c r="H10" s="192"/>
      <c r="I10" s="192" t="s">
        <v>29</v>
      </c>
      <c r="J10" s="18"/>
    </row>
    <row r="11" spans="1:22" ht="15.75" customHeight="1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63" t="s">
        <v>112</v>
      </c>
      <c r="H11" s="163" t="s">
        <v>114</v>
      </c>
      <c r="I11" s="192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62"/>
      <c r="H12" s="162"/>
      <c r="I12" s="162"/>
      <c r="J12" s="18"/>
    </row>
    <row r="13" spans="1:22">
      <c r="A13" s="16"/>
      <c r="B13" s="120" t="s">
        <v>127</v>
      </c>
      <c r="C13" s="27">
        <v>0.74366666666666659</v>
      </c>
      <c r="D13" s="27">
        <v>4.6506666666666669</v>
      </c>
      <c r="E13" s="27">
        <v>6.9946666666666673</v>
      </c>
      <c r="F13" s="36">
        <v>0.12933333333333333</v>
      </c>
      <c r="G13" s="28">
        <f>IF(OR(OR(F13=0,E13=0),F13=""),"",(F13/E13-1)*100)</f>
        <v>-98.150972169271824</v>
      </c>
      <c r="H13" s="26">
        <f>F13-E13</f>
        <v>-6.865333333333334</v>
      </c>
      <c r="I13" s="28">
        <f>IF(F13=0,"",F13/$L$13*100)</f>
        <v>3.5960904565042195E-3</v>
      </c>
      <c r="J13" s="18"/>
      <c r="K13" s="179" t="s">
        <v>193</v>
      </c>
      <c r="L13" s="87">
        <f>SUM(F13:F23)</f>
        <v>3596.4983333333334</v>
      </c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164</v>
      </c>
      <c r="C14" s="27">
        <v>23.649000000000001</v>
      </c>
      <c r="D14" s="27">
        <v>32.884</v>
      </c>
      <c r="E14" s="27">
        <v>20.741</v>
      </c>
      <c r="F14" s="36">
        <v>24.272000000000002</v>
      </c>
      <c r="G14" s="28">
        <f>IF(OR(OR(F14=0,E14=0),F14=""),"",(F14/E14-1)*100)</f>
        <v>17.024251482570762</v>
      </c>
      <c r="H14" s="26">
        <f>F14-E14</f>
        <v>3.5310000000000024</v>
      </c>
      <c r="I14" s="28">
        <f t="shared" ref="I14:I23" si="0">IF(F14=0,"",F14/$L$13*100)</f>
        <v>0.67487866670312191</v>
      </c>
      <c r="J14" s="18"/>
      <c r="K14" s="120"/>
      <c r="L14" s="23"/>
      <c r="M14" s="34"/>
    </row>
    <row r="15" spans="1:22">
      <c r="A15" s="16"/>
      <c r="B15" s="120" t="s">
        <v>129</v>
      </c>
      <c r="C15" s="53">
        <v>9.9660000000000011</v>
      </c>
      <c r="D15" s="53">
        <v>11.660666666666666</v>
      </c>
      <c r="E15" s="53">
        <v>7.894333333333333</v>
      </c>
      <c r="F15" s="36">
        <v>19.03533333333333</v>
      </c>
      <c r="G15" s="28">
        <f t="shared" ref="G15:G23" si="1">IF(OR(OR(F15=0,E15=0),F15=""),"",(F15/E15-1)*100)</f>
        <v>141.12654646793055</v>
      </c>
      <c r="H15" s="26">
        <f t="shared" ref="H15:H23" si="2">F15-E15</f>
        <v>11.140999999999998</v>
      </c>
      <c r="I15" s="28">
        <f t="shared" si="0"/>
        <v>0.52927407631219059</v>
      </c>
      <c r="J15" s="18"/>
      <c r="K15" s="120"/>
      <c r="M15" s="34"/>
    </row>
    <row r="16" spans="1:22">
      <c r="A16" s="16"/>
      <c r="B16" s="121" t="s">
        <v>130</v>
      </c>
      <c r="C16" s="27">
        <v>594.07399999999996</v>
      </c>
      <c r="D16" s="27">
        <v>592.03200000000004</v>
      </c>
      <c r="E16" s="27">
        <v>587.17433333333327</v>
      </c>
      <c r="F16" s="36">
        <v>539.43200000000013</v>
      </c>
      <c r="G16" s="28">
        <f t="shared" si="1"/>
        <v>-8.1308617599656348</v>
      </c>
      <c r="H16" s="26">
        <f t="shared" si="2"/>
        <v>-47.742333333333136</v>
      </c>
      <c r="I16" s="28">
        <f t="shared" si="0"/>
        <v>14.998811343811738</v>
      </c>
      <c r="J16" s="18"/>
      <c r="K16" s="121"/>
    </row>
    <row r="17" spans="1:12">
      <c r="A17" s="16"/>
      <c r="B17" s="120" t="s">
        <v>166</v>
      </c>
      <c r="C17" s="27">
        <v>21.554333333333332</v>
      </c>
      <c r="D17" s="27">
        <v>17.579000000000001</v>
      </c>
      <c r="E17" s="27">
        <v>11.717999999999998</v>
      </c>
      <c r="F17" s="36">
        <v>8.8826666666666672</v>
      </c>
      <c r="G17" s="28">
        <f t="shared" si="1"/>
        <v>-24.196393013597294</v>
      </c>
      <c r="H17" s="26">
        <f t="shared" si="2"/>
        <v>-2.835333333333331</v>
      </c>
      <c r="I17" s="28">
        <f t="shared" si="0"/>
        <v>0.24698097547660941</v>
      </c>
      <c r="J17" s="18"/>
      <c r="K17" s="120"/>
    </row>
    <row r="18" spans="1:12">
      <c r="A18" s="16"/>
      <c r="B18" s="120" t="s">
        <v>132</v>
      </c>
      <c r="C18" s="27">
        <v>182.75699999999998</v>
      </c>
      <c r="D18" s="27">
        <v>157.47900000000001</v>
      </c>
      <c r="E18" s="27">
        <v>186.46933333333334</v>
      </c>
      <c r="F18" s="36">
        <v>244.76466666666667</v>
      </c>
      <c r="G18" s="28">
        <f t="shared" si="1"/>
        <v>31.26269198867373</v>
      </c>
      <c r="H18" s="26">
        <f t="shared" si="2"/>
        <v>58.295333333333332</v>
      </c>
      <c r="I18" s="28">
        <f t="shared" si="0"/>
        <v>6.8056382620317253</v>
      </c>
      <c r="J18" s="18"/>
      <c r="K18" s="120"/>
    </row>
    <row r="19" spans="1:12">
      <c r="A19" s="16"/>
      <c r="B19" s="120" t="s">
        <v>133</v>
      </c>
      <c r="C19" s="27">
        <v>793.85399999999993</v>
      </c>
      <c r="D19" s="27">
        <v>930.30433333333337</v>
      </c>
      <c r="E19" s="27">
        <v>908.2446666666666</v>
      </c>
      <c r="F19" s="36">
        <v>1013.4326666666667</v>
      </c>
      <c r="G19" s="28">
        <f t="shared" si="1"/>
        <v>11.58146079580613</v>
      </c>
      <c r="H19" s="26">
        <f t="shared" si="2"/>
        <v>105.1880000000001</v>
      </c>
      <c r="I19" s="28">
        <f t="shared" si="0"/>
        <v>28.178316037961</v>
      </c>
      <c r="J19" s="18"/>
      <c r="K19" s="120"/>
    </row>
    <row r="20" spans="1:12">
      <c r="A20" s="16"/>
      <c r="B20" s="120" t="s">
        <v>168</v>
      </c>
      <c r="C20" s="27">
        <v>300.47166666666664</v>
      </c>
      <c r="D20" s="27">
        <v>302.88600000000002</v>
      </c>
      <c r="E20" s="27">
        <v>342.36400000000003</v>
      </c>
      <c r="F20" s="36">
        <v>360.18066666666664</v>
      </c>
      <c r="G20" s="28">
        <f t="shared" si="1"/>
        <v>5.2040128829744292</v>
      </c>
      <c r="H20" s="26">
        <f t="shared" si="2"/>
        <v>17.816666666666606</v>
      </c>
      <c r="I20" s="28">
        <f t="shared" si="0"/>
        <v>10.014759726938099</v>
      </c>
      <c r="J20" s="18"/>
      <c r="K20" s="120"/>
    </row>
    <row r="21" spans="1:12">
      <c r="A21" s="16"/>
      <c r="B21" s="120" t="s">
        <v>135</v>
      </c>
      <c r="C21" s="27">
        <v>83.896666666666675</v>
      </c>
      <c r="D21" s="27">
        <v>100.82100000000001</v>
      </c>
      <c r="E21" s="27">
        <v>92.352666666666664</v>
      </c>
      <c r="F21" s="36">
        <v>95.395666666666671</v>
      </c>
      <c r="G21" s="28">
        <f t="shared" si="1"/>
        <v>3.2949779468558926</v>
      </c>
      <c r="H21" s="26">
        <f t="shared" si="2"/>
        <v>3.0430000000000064</v>
      </c>
      <c r="I21" s="28">
        <f t="shared" si="0"/>
        <v>2.6524596378236422</v>
      </c>
      <c r="J21" s="18"/>
      <c r="K21" s="120"/>
    </row>
    <row r="22" spans="1:12">
      <c r="A22" s="16"/>
      <c r="B22" s="120" t="s">
        <v>136</v>
      </c>
      <c r="C22" s="27">
        <v>374.65033333333332</v>
      </c>
      <c r="D22" s="27">
        <v>423.07833333333338</v>
      </c>
      <c r="E22" s="27">
        <v>485.1583333333333</v>
      </c>
      <c r="F22" s="36">
        <v>464.91199999999998</v>
      </c>
      <c r="G22" s="28">
        <f t="shared" si="1"/>
        <v>-4.1731393531321377</v>
      </c>
      <c r="H22" s="26">
        <f t="shared" si="2"/>
        <v>-20.246333333333325</v>
      </c>
      <c r="I22" s="28">
        <f t="shared" si="0"/>
        <v>12.926795925110488</v>
      </c>
      <c r="J22" s="18"/>
      <c r="K22" s="120"/>
    </row>
    <row r="23" spans="1:12">
      <c r="A23" s="16"/>
      <c r="B23" s="120" t="s">
        <v>170</v>
      </c>
      <c r="C23" s="27">
        <v>790.72966666666662</v>
      </c>
      <c r="D23" s="27">
        <v>789.10633333333328</v>
      </c>
      <c r="E23" s="27">
        <v>782.56366666666656</v>
      </c>
      <c r="F23" s="36">
        <v>826.06133333333344</v>
      </c>
      <c r="G23" s="28">
        <f t="shared" si="1"/>
        <v>5.5583549964625112</v>
      </c>
      <c r="H23" s="26">
        <f t="shared" si="2"/>
        <v>43.497666666666873</v>
      </c>
      <c r="I23" s="28">
        <f t="shared" si="0"/>
        <v>22.968489257374884</v>
      </c>
      <c r="J23" s="18"/>
      <c r="K23" s="120"/>
    </row>
    <row r="24" spans="1:12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2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2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2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2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2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2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2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2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165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167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169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171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31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109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197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B8:I8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52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160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1397.0130000000001</v>
      </c>
      <c r="D13" s="28">
        <v>8.7933333333333348</v>
      </c>
      <c r="E13" s="28">
        <v>26.221999999999998</v>
      </c>
      <c r="F13" s="28">
        <v>16.617666666666665</v>
      </c>
      <c r="G13" s="28">
        <v>9.7589999999999986</v>
      </c>
      <c r="H13" s="28">
        <f t="shared" ref="H13:H27" si="0">IF(OR(OR(G13=0,F13=0),G13=""),"",(G13/F13-1)*100)</f>
        <v>-41.273343630273004</v>
      </c>
      <c r="I13" s="27">
        <f>IF(OR(OR(G13=0,F13=0),F13=""),"",(F13/E13-1)*100)</f>
        <v>-36.627005313604357</v>
      </c>
      <c r="J13" s="28">
        <f>IF(G13=0,"",G13/$G$13*100)</f>
        <v>100</v>
      </c>
      <c r="K13" s="27">
        <f>IF(F13=0,"",F13/$F$13*100)</f>
        <v>100</v>
      </c>
      <c r="L13" s="18"/>
      <c r="N13" s="182">
        <f>SUM(G15:G27)</f>
        <v>5.6280000000000001</v>
      </c>
    </row>
    <row r="14" spans="1:15">
      <c r="A14" s="16"/>
      <c r="B14" s="11" t="s">
        <v>32</v>
      </c>
      <c r="C14" s="25">
        <f>C13-SUM(C15:C27)</f>
        <v>1382.8670000000002</v>
      </c>
      <c r="D14" s="27">
        <f>D13-SUM(D15:D27)</f>
        <v>5.163000000000002</v>
      </c>
      <c r="E14" s="27">
        <f>E13-SUM(E15:E27)</f>
        <v>11.359666666666662</v>
      </c>
      <c r="F14" s="27">
        <f>F13-SUM(F15:F27)</f>
        <v>4.1649999999999974</v>
      </c>
      <c r="G14" s="28">
        <f>G13-SUM(G15:G27)</f>
        <v>4.1309999999999985</v>
      </c>
      <c r="H14" s="28">
        <f>IF(OR(OR(G14=0,F14=0),G14=""),"",(G14/F14-1)*100)</f>
        <v>-0.81632653061222138</v>
      </c>
      <c r="I14" s="27">
        <f>IF(OR(OR(G14=0,F14=0),F14=""),"",(F14/E14-1)*100)</f>
        <v>-63.335191760321607</v>
      </c>
      <c r="J14" s="28">
        <f>IF(G14=0,"",G14/$G$13*100)</f>
        <v>42.330156778358429</v>
      </c>
      <c r="K14" s="27">
        <f t="shared" ref="K14:K27" si="1">IF(F14=0,"",F14/$F$13*100)</f>
        <v>25.06368724048702</v>
      </c>
      <c r="L14" s="18"/>
      <c r="N14" s="124"/>
    </row>
    <row r="15" spans="1:15">
      <c r="A15" s="16"/>
      <c r="B15" s="12" t="s">
        <v>5</v>
      </c>
      <c r="C15" s="36">
        <v>1.3160000000000001</v>
      </c>
      <c r="D15" s="36">
        <v>0.74366666666666659</v>
      </c>
      <c r="E15" s="36">
        <v>4.6506666666666669</v>
      </c>
      <c r="F15" s="36">
        <v>6.9946666666666673</v>
      </c>
      <c r="G15" s="50">
        <v>4.4740000000000002</v>
      </c>
      <c r="H15" s="50">
        <f t="shared" si="0"/>
        <v>-36.036980556614559</v>
      </c>
      <c r="I15" s="36">
        <f t="shared" ref="I15:I27" si="2">IF(OR(OR(G15=0,F15=0),F15=""),"",(F15/E15-1)*100)</f>
        <v>50.401376146788991</v>
      </c>
      <c r="J15" s="50">
        <f>IF(G15=0,"",G15/$G$13*100)</f>
        <v>45.844861153806747</v>
      </c>
      <c r="K15" s="36">
        <f t="shared" si="1"/>
        <v>42.091749744248098</v>
      </c>
      <c r="L15" s="18"/>
      <c r="N15" s="23" t="s">
        <v>5</v>
      </c>
      <c r="O15" s="34">
        <f>J15</f>
        <v>45.844861153806747</v>
      </c>
    </row>
    <row r="16" spans="1:15">
      <c r="A16" s="16"/>
      <c r="B16" s="11" t="s">
        <v>21</v>
      </c>
      <c r="C16" s="53">
        <v>5.0469999999999997</v>
      </c>
      <c r="D16" s="53">
        <v>0.92733333333333334</v>
      </c>
      <c r="E16" s="53">
        <v>3.6029999999999998</v>
      </c>
      <c r="F16" s="53">
        <v>2.6046666666666667</v>
      </c>
      <c r="G16" s="54">
        <v>0.38766666666666666</v>
      </c>
      <c r="H16" s="28">
        <f t="shared" si="0"/>
        <v>-85.116457640133092</v>
      </c>
      <c r="I16" s="27">
        <f t="shared" si="2"/>
        <v>-27.708391155518541</v>
      </c>
      <c r="J16" s="28">
        <f t="shared" ref="J16:J27" si="3">IF(G16=0,"",G16/$G$13*100)</f>
        <v>3.9724015438740317</v>
      </c>
      <c r="K16" s="27">
        <f t="shared" si="1"/>
        <v>15.674081800493452</v>
      </c>
      <c r="L16" s="18"/>
      <c r="N16" s="23" t="s">
        <v>41</v>
      </c>
      <c r="O16" s="34">
        <f>100-O15</f>
        <v>54.155138846193253</v>
      </c>
    </row>
    <row r="17" spans="1:14">
      <c r="A17" s="16"/>
      <c r="B17" s="11" t="s">
        <v>6</v>
      </c>
      <c r="C17" s="27">
        <v>0.18333333333333335</v>
      </c>
      <c r="D17" s="27">
        <v>0.14966666666666667</v>
      </c>
      <c r="E17" s="27">
        <v>1.173</v>
      </c>
      <c r="F17" s="27">
        <v>0.71833333333333338</v>
      </c>
      <c r="G17" s="28">
        <v>0.24933333333333332</v>
      </c>
      <c r="H17" s="28">
        <f t="shared" si="0"/>
        <v>-65.290023201856144</v>
      </c>
      <c r="I17" s="27">
        <f t="shared" si="2"/>
        <v>-38.761011651037222</v>
      </c>
      <c r="J17" s="28">
        <f t="shared" si="3"/>
        <v>2.5549065819585342</v>
      </c>
      <c r="K17" s="27">
        <f t="shared" si="1"/>
        <v>4.3227087637654709</v>
      </c>
      <c r="L17" s="18"/>
    </row>
    <row r="18" spans="1:14">
      <c r="A18" s="16"/>
      <c r="B18" s="11" t="s">
        <v>22</v>
      </c>
      <c r="C18" s="27">
        <v>0.20799999999999999</v>
      </c>
      <c r="D18" s="27">
        <v>0</v>
      </c>
      <c r="E18" s="27">
        <v>0.80166666666666675</v>
      </c>
      <c r="F18" s="27">
        <v>5.6666666666666671E-2</v>
      </c>
      <c r="G18" s="28">
        <v>0.23699999999999999</v>
      </c>
      <c r="H18" s="28">
        <f t="shared" si="0"/>
        <v>318.23529411764702</v>
      </c>
      <c r="I18" s="27">
        <f t="shared" si="2"/>
        <v>-92.931392931392935</v>
      </c>
      <c r="J18" s="28">
        <f t="shared" si="3"/>
        <v>2.4285275130648634</v>
      </c>
      <c r="K18" s="27">
        <f t="shared" si="1"/>
        <v>0.34100254748961956</v>
      </c>
      <c r="L18" s="18"/>
      <c r="N18" s="181"/>
    </row>
    <row r="19" spans="1:14">
      <c r="A19" s="16"/>
      <c r="B19" s="11" t="s">
        <v>8</v>
      </c>
      <c r="C19" s="27">
        <v>0.309</v>
      </c>
      <c r="D19" s="27">
        <v>8.4000000000000005E-2</v>
      </c>
      <c r="E19" s="27">
        <v>0.10599999999999998</v>
      </c>
      <c r="F19" s="27">
        <v>0.14966666666666667</v>
      </c>
      <c r="G19" s="28">
        <v>0.12933333333333333</v>
      </c>
      <c r="H19" s="28">
        <f t="shared" si="0"/>
        <v>-13.585746102449892</v>
      </c>
      <c r="I19" s="27"/>
      <c r="J19" s="28">
        <f t="shared" si="3"/>
        <v>1.3252723981282237</v>
      </c>
      <c r="K19" s="27">
        <f t="shared" si="1"/>
        <v>0.90064790484023038</v>
      </c>
      <c r="L19" s="18"/>
      <c r="N19" s="181"/>
    </row>
    <row r="20" spans="1:14">
      <c r="A20" s="16"/>
      <c r="B20" s="11" t="s">
        <v>23</v>
      </c>
      <c r="C20" s="27">
        <v>9.3333333333333338E-2</v>
      </c>
      <c r="D20" s="27">
        <v>4.4999999999999998E-2</v>
      </c>
      <c r="E20" s="27">
        <v>7.3999999999999996E-2</v>
      </c>
      <c r="F20" s="27">
        <v>0.13566666666666666</v>
      </c>
      <c r="G20" s="28">
        <v>9.0666666666666673E-2</v>
      </c>
      <c r="H20" s="28">
        <f t="shared" si="0"/>
        <v>-33.16953316953316</v>
      </c>
      <c r="I20" s="27">
        <f t="shared" si="2"/>
        <v>83.333333333333329</v>
      </c>
      <c r="J20" s="28">
        <f t="shared" si="3"/>
        <v>0.92905693889401253</v>
      </c>
      <c r="K20" s="27">
        <f t="shared" si="1"/>
        <v>0.81640021663691253</v>
      </c>
      <c r="L20" s="18"/>
    </row>
    <row r="21" spans="1:14">
      <c r="A21" s="16"/>
      <c r="B21" s="11" t="s">
        <v>9</v>
      </c>
      <c r="C21" s="27">
        <v>0.41033333333333338</v>
      </c>
      <c r="D21" s="27">
        <v>0</v>
      </c>
      <c r="E21" s="27">
        <v>6.5666666666666665E-2</v>
      </c>
      <c r="F21" s="27">
        <v>0.13733333333333334</v>
      </c>
      <c r="G21" s="28">
        <v>0.06</v>
      </c>
      <c r="H21" s="28">
        <f t="shared" si="0"/>
        <v>-56.310679611650485</v>
      </c>
      <c r="I21" s="27">
        <f t="shared" si="2"/>
        <v>109.13705583756345</v>
      </c>
      <c r="J21" s="28">
        <f t="shared" si="3"/>
        <v>0.61481709191515532</v>
      </c>
      <c r="K21" s="27">
        <f t="shared" si="1"/>
        <v>0.82642970332778376</v>
      </c>
      <c r="L21" s="18"/>
    </row>
    <row r="22" spans="1:14">
      <c r="A22" s="16"/>
      <c r="B22" s="11" t="s">
        <v>11</v>
      </c>
      <c r="C22" s="27">
        <v>0.27500000000000002</v>
      </c>
      <c r="D22" s="27">
        <v>0.28166666666666668</v>
      </c>
      <c r="E22" s="27">
        <v>0.42066666666666669</v>
      </c>
      <c r="F22" s="27">
        <v>0.34666666666666668</v>
      </c>
      <c r="G22" s="28">
        <v>0</v>
      </c>
      <c r="H22" s="27" t="str">
        <f t="shared" si="0"/>
        <v/>
      </c>
      <c r="I22" s="27" t="str">
        <f t="shared" si="2"/>
        <v/>
      </c>
      <c r="J22" s="28" t="str">
        <f t="shared" si="3"/>
        <v/>
      </c>
      <c r="K22" s="27">
        <f t="shared" si="1"/>
        <v>2.0861332317012016</v>
      </c>
      <c r="L22" s="18"/>
    </row>
    <row r="23" spans="1:14">
      <c r="A23" s="16"/>
      <c r="B23" s="11" t="s">
        <v>24</v>
      </c>
      <c r="C23" s="27">
        <v>0.18533333333333335</v>
      </c>
      <c r="D23" s="27">
        <v>0.11366666666666668</v>
      </c>
      <c r="E23" s="27">
        <v>0</v>
      </c>
      <c r="F23" s="27">
        <v>8.0666666666666664E-2</v>
      </c>
      <c r="G23" s="28">
        <v>0</v>
      </c>
      <c r="H23" s="27" t="str">
        <f t="shared" si="0"/>
        <v/>
      </c>
      <c r="I23" s="27" t="str">
        <f t="shared" si="2"/>
        <v/>
      </c>
      <c r="J23" s="28" t="str">
        <f t="shared" si="3"/>
        <v/>
      </c>
      <c r="K23" s="27">
        <f t="shared" si="1"/>
        <v>0.48542715583816426</v>
      </c>
      <c r="L23" s="18"/>
    </row>
    <row r="24" spans="1:14">
      <c r="A24" s="16"/>
      <c r="B24" s="11" t="s">
        <v>20</v>
      </c>
      <c r="C24" s="27">
        <v>0.92500000000000004</v>
      </c>
      <c r="D24" s="27">
        <v>6.3333333333333339E-2</v>
      </c>
      <c r="E24" s="27">
        <v>0.31633333333333336</v>
      </c>
      <c r="F24" s="27">
        <v>6.8333333333333329E-2</v>
      </c>
      <c r="G24" s="28">
        <v>0</v>
      </c>
      <c r="H24" s="27" t="str">
        <f t="shared" si="0"/>
        <v/>
      </c>
      <c r="I24" s="27" t="str">
        <f t="shared" si="2"/>
        <v/>
      </c>
      <c r="J24" s="28" t="str">
        <f t="shared" si="3"/>
        <v/>
      </c>
      <c r="K24" s="27">
        <f t="shared" si="1"/>
        <v>0.41120895432571763</v>
      </c>
      <c r="L24" s="18"/>
    </row>
    <row r="25" spans="1:14">
      <c r="A25" s="16"/>
      <c r="B25" s="11" t="s">
        <v>25</v>
      </c>
      <c r="C25" s="27">
        <v>0.35633333333333334</v>
      </c>
      <c r="D25" s="27">
        <v>0</v>
      </c>
      <c r="E25" s="27">
        <v>0.112</v>
      </c>
      <c r="F25" s="27">
        <v>0</v>
      </c>
      <c r="G25" s="28">
        <v>0</v>
      </c>
      <c r="H25" s="27" t="str">
        <f t="shared" si="0"/>
        <v/>
      </c>
      <c r="I25" s="27" t="str">
        <f t="shared" si="2"/>
        <v/>
      </c>
      <c r="J25" s="28" t="str">
        <f t="shared" si="3"/>
        <v/>
      </c>
      <c r="K25" s="27" t="str">
        <f t="shared" si="1"/>
        <v/>
      </c>
      <c r="L25" s="18"/>
    </row>
    <row r="26" spans="1:14" s="23" customFormat="1">
      <c r="A26" s="16"/>
      <c r="B26" s="11" t="s">
        <v>26</v>
      </c>
      <c r="C26" s="27">
        <v>3.7486666666666664</v>
      </c>
      <c r="D26" s="27">
        <v>0.76066666666666671</v>
      </c>
      <c r="E26" s="27">
        <v>2.6660000000000004</v>
      </c>
      <c r="F26" s="27">
        <v>0.6343333333333333</v>
      </c>
      <c r="G26" s="28">
        <v>0</v>
      </c>
      <c r="H26" s="27" t="str">
        <f t="shared" si="0"/>
        <v/>
      </c>
      <c r="I26" s="27" t="str">
        <f t="shared" si="2"/>
        <v/>
      </c>
      <c r="J26" s="28" t="str">
        <f t="shared" si="3"/>
        <v/>
      </c>
      <c r="K26" s="27">
        <f t="shared" si="1"/>
        <v>3.8172226345455638</v>
      </c>
      <c r="L26" s="18"/>
      <c r="M26" s="9"/>
    </row>
    <row r="27" spans="1:14" s="23" customFormat="1">
      <c r="A27" s="16"/>
      <c r="B27" s="11" t="s">
        <v>27</v>
      </c>
      <c r="C27" s="27">
        <v>1.0886666666666667</v>
      </c>
      <c r="D27" s="27">
        <v>0.46133333333333332</v>
      </c>
      <c r="E27" s="27">
        <v>0.87333333333333341</v>
      </c>
      <c r="F27" s="27">
        <v>0.52566666666666662</v>
      </c>
      <c r="G27" s="28">
        <v>0</v>
      </c>
      <c r="H27" s="27" t="str">
        <f t="shared" si="0"/>
        <v/>
      </c>
      <c r="I27" s="27" t="str">
        <f t="shared" si="2"/>
        <v/>
      </c>
      <c r="J27" s="28" t="str">
        <f t="shared" si="3"/>
        <v/>
      </c>
      <c r="K27" s="27">
        <f t="shared" si="1"/>
        <v>3.1633001023007647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J15" sqref="J15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159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3155.9323333333336</v>
      </c>
      <c r="D13" s="26">
        <v>3036.7656666666662</v>
      </c>
      <c r="E13" s="26">
        <v>2938.869666666666</v>
      </c>
      <c r="F13" s="26">
        <v>3521.5353333333333</v>
      </c>
      <c r="G13" s="26">
        <v>3639.6210000000005</v>
      </c>
      <c r="H13" s="28">
        <f t="shared" ref="H13:H27" si="0">IF(OR(OR(G13=0,F13=0),G13=""),"",(G13/F13-1)*100)</f>
        <v>3.3532438408020226</v>
      </c>
      <c r="I13" s="27">
        <f>IF(OR(OR(G13=0,F13=0),F13=""),"",(F13/E13-1)*100)</f>
        <v>19.826182606033704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3053.2983333333336</v>
      </c>
      <c r="D14" s="25">
        <f>D13-SUM(D15:D27)</f>
        <v>2964.8309999999997</v>
      </c>
      <c r="E14" s="25">
        <f>E13-SUM(E15:E27)</f>
        <v>2844.7913333333327</v>
      </c>
      <c r="F14" s="25">
        <f>F13-SUM(F15:F27)</f>
        <v>3432.7336666666665</v>
      </c>
      <c r="G14" s="26">
        <f>G13-SUM(G15:G27)</f>
        <v>3544.9760000000006</v>
      </c>
      <c r="H14" s="28">
        <f t="shared" si="0"/>
        <v>3.2697652725947268</v>
      </c>
      <c r="I14" s="27">
        <f>IF(OR(OR(G14=0,F14=0),F14=""),"",(F14/E14-1)*100)</f>
        <v>20.667327211111242</v>
      </c>
      <c r="J14" s="28">
        <f t="shared" si="1"/>
        <v>97.399591880583174</v>
      </c>
      <c r="K14" s="27">
        <f t="shared" si="2"/>
        <v>97.478325268353601</v>
      </c>
      <c r="L14" s="18"/>
    </row>
    <row r="15" spans="1:15">
      <c r="A15" s="16"/>
      <c r="B15" s="12" t="s">
        <v>5</v>
      </c>
      <c r="C15" s="29">
        <v>35.411333333333339</v>
      </c>
      <c r="D15" s="29">
        <v>23.649000000000001</v>
      </c>
      <c r="E15" s="29">
        <v>32.884</v>
      </c>
      <c r="F15" s="29">
        <v>20.741</v>
      </c>
      <c r="G15" s="109">
        <v>24.272000000000002</v>
      </c>
      <c r="H15" s="50">
        <f t="shared" si="0"/>
        <v>17.024251482570762</v>
      </c>
      <c r="I15" s="36">
        <f t="shared" ref="I15:I27" si="3">IF(OR(OR(G15=0,F15=0),F15=""),"",(F15/E15-1)*100)</f>
        <v>-36.92677289867413</v>
      </c>
      <c r="J15" s="50">
        <f t="shared" si="1"/>
        <v>0.6668826232181867</v>
      </c>
      <c r="K15" s="36">
        <f t="shared" si="2"/>
        <v>0.58897605835939359</v>
      </c>
      <c r="L15" s="18"/>
      <c r="N15" s="23" t="s">
        <v>5</v>
      </c>
      <c r="O15" s="180">
        <f>J15</f>
        <v>0.6668826232181867</v>
      </c>
    </row>
    <row r="16" spans="1:15">
      <c r="A16" s="16"/>
      <c r="B16" s="11" t="s">
        <v>21</v>
      </c>
      <c r="C16" s="55">
        <v>10.84</v>
      </c>
      <c r="D16" s="55">
        <v>4.9716666666666667</v>
      </c>
      <c r="E16" s="55">
        <v>8.261000000000001</v>
      </c>
      <c r="F16" s="55">
        <v>9.7330000000000005</v>
      </c>
      <c r="G16" s="56">
        <v>15.582000000000003</v>
      </c>
      <c r="H16" s="28">
        <f t="shared" si="0"/>
        <v>60.094523785061149</v>
      </c>
      <c r="I16" s="27">
        <f t="shared" si="3"/>
        <v>17.818666021062811</v>
      </c>
      <c r="J16" s="28">
        <f t="shared" si="1"/>
        <v>0.42812149946381783</v>
      </c>
      <c r="K16" s="27">
        <f t="shared" si="2"/>
        <v>0.27638512974359858</v>
      </c>
      <c r="L16" s="18"/>
      <c r="N16" s="23" t="s">
        <v>41</v>
      </c>
      <c r="O16" s="180">
        <f>100-O15</f>
        <v>99.333117376781814</v>
      </c>
    </row>
    <row r="17" spans="1:14">
      <c r="A17" s="16"/>
      <c r="B17" s="11" t="s">
        <v>26</v>
      </c>
      <c r="C17" s="25">
        <v>7.2236666666666665</v>
      </c>
      <c r="D17" s="25">
        <v>3.8836666666666666</v>
      </c>
      <c r="E17" s="25">
        <v>9.7289999999999992</v>
      </c>
      <c r="F17" s="25">
        <v>12.535</v>
      </c>
      <c r="G17" s="26">
        <v>11.163000000000002</v>
      </c>
      <c r="H17" s="28">
        <f t="shared" si="0"/>
        <v>-10.945353011567594</v>
      </c>
      <c r="I17" s="27">
        <f t="shared" si="3"/>
        <v>28.841607565011842</v>
      </c>
      <c r="J17" s="28">
        <f t="shared" si="1"/>
        <v>0.30670775885730961</v>
      </c>
      <c r="K17" s="27">
        <f t="shared" si="2"/>
        <v>0.35595269714743738</v>
      </c>
      <c r="L17" s="18"/>
    </row>
    <row r="18" spans="1:14">
      <c r="A18" s="16"/>
      <c r="B18" s="11" t="s">
        <v>25</v>
      </c>
      <c r="C18" s="25">
        <v>10.353333333333333</v>
      </c>
      <c r="D18" s="25">
        <v>9.695666666666666</v>
      </c>
      <c r="E18" s="25">
        <v>13.527000000000001</v>
      </c>
      <c r="F18" s="25">
        <v>11.004666666666665</v>
      </c>
      <c r="G18" s="26">
        <v>9.7243333333333322</v>
      </c>
      <c r="H18" s="28">
        <f t="shared" si="0"/>
        <v>-11.634458108681168</v>
      </c>
      <c r="I18" s="27">
        <f t="shared" si="3"/>
        <v>-18.646657302678616</v>
      </c>
      <c r="J18" s="28">
        <f t="shared" si="1"/>
        <v>0.2671798336511777</v>
      </c>
      <c r="K18" s="27">
        <f t="shared" si="2"/>
        <v>0.31249627293246901</v>
      </c>
      <c r="L18" s="18"/>
    </row>
    <row r="19" spans="1:14">
      <c r="A19" s="16"/>
      <c r="B19" s="11" t="s">
        <v>24</v>
      </c>
      <c r="C19" s="25">
        <v>6.1930000000000005</v>
      </c>
      <c r="D19" s="25">
        <v>5.2896666666666663</v>
      </c>
      <c r="E19" s="25">
        <v>6.1523333333333339</v>
      </c>
      <c r="F19" s="25">
        <v>5.9163333333333332</v>
      </c>
      <c r="G19" s="26">
        <v>5.8360000000000012</v>
      </c>
      <c r="H19" s="28">
        <f t="shared" si="0"/>
        <v>-1.35782297594228</v>
      </c>
      <c r="I19" s="27">
        <f t="shared" si="3"/>
        <v>-3.8359430026548291</v>
      </c>
      <c r="J19" s="28">
        <f t="shared" si="1"/>
        <v>0.16034636573423441</v>
      </c>
      <c r="K19" s="27">
        <f t="shared" si="2"/>
        <v>0.1680043723353242</v>
      </c>
      <c r="L19" s="18"/>
    </row>
    <row r="20" spans="1:14">
      <c r="A20" s="16"/>
      <c r="B20" s="11" t="s">
        <v>8</v>
      </c>
      <c r="C20" s="25">
        <v>5.6420000000000003</v>
      </c>
      <c r="D20" s="25">
        <v>4.980666666666667</v>
      </c>
      <c r="E20" s="25">
        <v>3.89</v>
      </c>
      <c r="F20" s="25">
        <v>6.2266666666666666</v>
      </c>
      <c r="G20" s="26">
        <v>4.8103333333333333</v>
      </c>
      <c r="H20" s="28">
        <f t="shared" si="0"/>
        <v>-22.74625267665953</v>
      </c>
      <c r="I20" s="27">
        <f t="shared" si="3"/>
        <v>60.068551842330756</v>
      </c>
      <c r="J20" s="28">
        <f t="shared" si="1"/>
        <v>0.13216577586878778</v>
      </c>
      <c r="K20" s="27">
        <f t="shared" si="2"/>
        <v>0.17681681645297515</v>
      </c>
      <c r="L20" s="18"/>
    </row>
    <row r="21" spans="1:14">
      <c r="A21" s="16"/>
      <c r="B21" s="11" t="s">
        <v>27</v>
      </c>
      <c r="C21" s="25">
        <v>4.3926666666666669</v>
      </c>
      <c r="D21" s="25">
        <v>4.8220000000000001</v>
      </c>
      <c r="E21" s="25">
        <v>4.1280000000000001</v>
      </c>
      <c r="F21" s="25">
        <v>2.7850000000000001</v>
      </c>
      <c r="G21" s="26">
        <v>4.4463333333333326</v>
      </c>
      <c r="H21" s="28">
        <f t="shared" si="0"/>
        <v>59.652902453620563</v>
      </c>
      <c r="I21" s="27">
        <f t="shared" si="3"/>
        <v>-32.53391472868217</v>
      </c>
      <c r="J21" s="28">
        <f t="shared" si="1"/>
        <v>0.12216473455157369</v>
      </c>
      <c r="K21" s="27">
        <f t="shared" si="2"/>
        <v>7.908482341887621E-2</v>
      </c>
      <c r="L21" s="18"/>
    </row>
    <row r="22" spans="1:14">
      <c r="A22" s="16"/>
      <c r="B22" s="11" t="s">
        <v>23</v>
      </c>
      <c r="C22" s="25">
        <v>3.9323333333333337</v>
      </c>
      <c r="D22" s="25">
        <v>1.61</v>
      </c>
      <c r="E22" s="25">
        <v>2.3679999999999999</v>
      </c>
      <c r="F22" s="25">
        <v>2.1383333333333332</v>
      </c>
      <c r="G22" s="26">
        <v>4.1920000000000002</v>
      </c>
      <c r="H22" s="28">
        <f t="shared" si="0"/>
        <v>96.040530007794246</v>
      </c>
      <c r="I22" s="27">
        <f t="shared" si="3"/>
        <v>-9.6987612612612573</v>
      </c>
      <c r="J22" s="28">
        <f>IF(G22=0,"",G22/$G$13*100)</f>
        <v>0.11517682747736643</v>
      </c>
      <c r="K22" s="27">
        <f t="shared" si="2"/>
        <v>6.0721620853631454E-2</v>
      </c>
      <c r="L22" s="18"/>
    </row>
    <row r="23" spans="1:14">
      <c r="A23" s="16"/>
      <c r="B23" s="11" t="s">
        <v>11</v>
      </c>
      <c r="C23" s="25">
        <v>1.7253333333333334</v>
      </c>
      <c r="D23" s="25">
        <v>1.1516666666666666</v>
      </c>
      <c r="E23" s="25">
        <v>2.3756666666666666</v>
      </c>
      <c r="F23" s="25">
        <v>1.7313333333333334</v>
      </c>
      <c r="G23" s="26">
        <v>3.4873333333333334</v>
      </c>
      <c r="H23" s="28">
        <f t="shared" si="0"/>
        <v>101.42472083172893</v>
      </c>
      <c r="I23" s="27">
        <f t="shared" si="3"/>
        <v>-27.122211309106213</v>
      </c>
      <c r="J23" s="28">
        <f t="shared" si="1"/>
        <v>9.5815837235067411E-2</v>
      </c>
      <c r="K23" s="27">
        <f t="shared" si="2"/>
        <v>4.916416191952639E-2</v>
      </c>
      <c r="L23" s="18"/>
    </row>
    <row r="24" spans="1:14">
      <c r="A24" s="16"/>
      <c r="B24" s="11" t="s">
        <v>22</v>
      </c>
      <c r="C24" s="25">
        <v>4.3033333333333337</v>
      </c>
      <c r="D24" s="25">
        <v>3.4593333333333334</v>
      </c>
      <c r="E24" s="25">
        <v>2.7203333333333339</v>
      </c>
      <c r="F24" s="25">
        <v>4.8536666666666664</v>
      </c>
      <c r="G24" s="26">
        <v>3.3703333333333334</v>
      </c>
      <c r="H24" s="28">
        <f t="shared" si="0"/>
        <v>-30.561087837373801</v>
      </c>
      <c r="I24" s="27">
        <f t="shared" si="3"/>
        <v>78.421762038965753</v>
      </c>
      <c r="J24" s="28">
        <f t="shared" si="1"/>
        <v>9.260121681167717E-2</v>
      </c>
      <c r="K24" s="27">
        <f t="shared" si="2"/>
        <v>0.13782814049099415</v>
      </c>
      <c r="L24" s="18"/>
    </row>
    <row r="25" spans="1:14">
      <c r="A25" s="16"/>
      <c r="B25" s="11" t="s">
        <v>20</v>
      </c>
      <c r="C25" s="25">
        <v>5.344333333333334</v>
      </c>
      <c r="D25" s="25">
        <v>2.9733333333333332</v>
      </c>
      <c r="E25" s="25">
        <v>4.1766666666666667</v>
      </c>
      <c r="F25" s="25">
        <v>4.3576666666666668</v>
      </c>
      <c r="G25" s="26">
        <v>3.0353333333333326</v>
      </c>
      <c r="H25" s="28">
        <f t="shared" si="0"/>
        <v>-30.344985848695806</v>
      </c>
      <c r="I25" s="27">
        <f t="shared" si="3"/>
        <v>4.3335993615323254</v>
      </c>
      <c r="J25" s="28">
        <f t="shared" si="1"/>
        <v>8.3396961753252119E-2</v>
      </c>
      <c r="K25" s="27">
        <f t="shared" si="2"/>
        <v>0.12374337481208481</v>
      </c>
      <c r="L25" s="18"/>
    </row>
    <row r="26" spans="1:14">
      <c r="A26" s="16"/>
      <c r="B26" s="11" t="s">
        <v>9</v>
      </c>
      <c r="C26" s="25">
        <v>2.7556666666666665</v>
      </c>
      <c r="D26" s="25">
        <v>2.0943333333333332</v>
      </c>
      <c r="E26" s="25">
        <v>1.6393333333333333</v>
      </c>
      <c r="F26" s="25">
        <v>2.6873333333333331</v>
      </c>
      <c r="G26" s="26">
        <v>2.4900000000000002</v>
      </c>
      <c r="H26" s="28">
        <f t="shared" si="0"/>
        <v>-7.3430910444058366</v>
      </c>
      <c r="I26" s="27">
        <f t="shared" si="3"/>
        <v>63.928426189507917</v>
      </c>
      <c r="J26" s="28">
        <f t="shared" si="1"/>
        <v>6.8413716702920443E-2</v>
      </c>
      <c r="K26" s="27">
        <f t="shared" si="2"/>
        <v>7.6311411897424283E-2</v>
      </c>
      <c r="L26" s="18"/>
    </row>
    <row r="27" spans="1:14">
      <c r="A27" s="16"/>
      <c r="B27" s="11" t="s">
        <v>6</v>
      </c>
      <c r="C27" s="25">
        <v>4.5170000000000003</v>
      </c>
      <c r="D27" s="25">
        <v>3.3536666666666668</v>
      </c>
      <c r="E27" s="25">
        <v>2.2269999999999999</v>
      </c>
      <c r="F27" s="25">
        <v>4.0916666666666659</v>
      </c>
      <c r="G27" s="26">
        <v>2.2360000000000002</v>
      </c>
      <c r="H27" s="28">
        <f t="shared" si="0"/>
        <v>-45.352342158859457</v>
      </c>
      <c r="I27" s="27">
        <f t="shared" si="3"/>
        <v>83.729980541835019</v>
      </c>
      <c r="J27" s="28">
        <f t="shared" si="1"/>
        <v>6.1434968091457869E-2</v>
      </c>
      <c r="K27" s="27">
        <f t="shared" si="2"/>
        <v>0.11618985128266969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158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68.88666666666667</v>
      </c>
      <c r="D13" s="26">
        <v>65.794666666666672</v>
      </c>
      <c r="E13" s="26">
        <v>108.62633333333333</v>
      </c>
      <c r="F13" s="26">
        <v>177.917</v>
      </c>
      <c r="G13" s="26">
        <v>227.89533333333335</v>
      </c>
      <c r="H13" s="28">
        <f t="shared" ref="H13:H27" si="0">IF(OR(OR(G13=0,F13=0),G13=""),"",(G13/F13-1)*100)</f>
        <v>28.090813881379152</v>
      </c>
      <c r="I13" s="27">
        <f>IF(OR(OR(G13=0,F13=0),F13=""),"",(F13/E13-1)*100)</f>
        <v>63.788093126589928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50.659000000000006</v>
      </c>
      <c r="D14" s="25">
        <f>D13-SUM(D15:D27)</f>
        <v>46.819666666666663</v>
      </c>
      <c r="E14" s="25">
        <f>E13-SUM(E15:E27)</f>
        <v>86.62299999999999</v>
      </c>
      <c r="F14" s="25">
        <f>F13-SUM(F15:F27)</f>
        <v>159.90066666666667</v>
      </c>
      <c r="G14" s="26">
        <f>G13-SUM(G15:G27)</f>
        <v>197.99700000000001</v>
      </c>
      <c r="H14" s="28">
        <f t="shared" si="0"/>
        <v>23.824999687305869</v>
      </c>
      <c r="I14" s="27">
        <f>IF(OR(OR(G14=0,F14=0),F14=""),"",(F14/E14-1)*100)</f>
        <v>84.593776094878592</v>
      </c>
      <c r="J14" s="28">
        <f t="shared" si="1"/>
        <v>86.880673291540262</v>
      </c>
      <c r="K14" s="27">
        <f t="shared" si="2"/>
        <v>89.873742625306548</v>
      </c>
      <c r="L14" s="18"/>
    </row>
    <row r="15" spans="1:15">
      <c r="A15" s="16"/>
      <c r="B15" s="12" t="s">
        <v>5</v>
      </c>
      <c r="C15" s="29">
        <v>7.7969999999999997</v>
      </c>
      <c r="D15" s="29">
        <v>9.9660000000000011</v>
      </c>
      <c r="E15" s="29">
        <v>11.660666666666666</v>
      </c>
      <c r="F15" s="29">
        <v>7.894333333333333</v>
      </c>
      <c r="G15" s="109">
        <v>19.03533333333333</v>
      </c>
      <c r="H15" s="50">
        <f t="shared" si="0"/>
        <v>141.12654646793055</v>
      </c>
      <c r="I15" s="36">
        <f t="shared" ref="I15:I27" si="3">IF(OR(OR(G15=0,F15=0),F15=""),"",(F15/E15-1)*100)</f>
        <v>-32.299468297981818</v>
      </c>
      <c r="J15" s="50">
        <f t="shared" si="1"/>
        <v>8.352664819814942</v>
      </c>
      <c r="K15" s="36">
        <f t="shared" si="2"/>
        <v>4.4370877056904812</v>
      </c>
      <c r="L15" s="18"/>
      <c r="N15" s="23" t="s">
        <v>5</v>
      </c>
      <c r="O15" s="34">
        <f>J15</f>
        <v>8.352664819814942</v>
      </c>
    </row>
    <row r="16" spans="1:15">
      <c r="A16" s="16"/>
      <c r="B16" s="11" t="s">
        <v>21</v>
      </c>
      <c r="C16" s="55">
        <v>1.3390000000000002</v>
      </c>
      <c r="D16" s="55">
        <v>1.5353333333333332</v>
      </c>
      <c r="E16" s="55">
        <v>1.4903333333333333</v>
      </c>
      <c r="F16" s="55">
        <v>1.7923333333333336</v>
      </c>
      <c r="G16" s="56">
        <v>2.424666666666667</v>
      </c>
      <c r="H16" s="28">
        <f t="shared" si="0"/>
        <v>35.27989585270597</v>
      </c>
      <c r="I16" s="27">
        <f t="shared" si="3"/>
        <v>20.263923059718202</v>
      </c>
      <c r="J16" s="28">
        <f t="shared" si="1"/>
        <v>1.0639387087054584</v>
      </c>
      <c r="K16" s="27">
        <f t="shared" si="2"/>
        <v>1.0073985809862653</v>
      </c>
      <c r="L16" s="18"/>
      <c r="N16" s="23" t="s">
        <v>41</v>
      </c>
      <c r="O16" s="34">
        <f>100-O15</f>
        <v>91.647335180185053</v>
      </c>
    </row>
    <row r="17" spans="1:14">
      <c r="A17" s="16"/>
      <c r="B17" s="11" t="s">
        <v>26</v>
      </c>
      <c r="C17" s="25">
        <v>0.8763333333333333</v>
      </c>
      <c r="D17" s="25">
        <v>0.9906666666666667</v>
      </c>
      <c r="E17" s="25">
        <v>1.1953333333333334</v>
      </c>
      <c r="F17" s="25">
        <v>0.86133333333333317</v>
      </c>
      <c r="G17" s="26">
        <v>1.5123333333333333</v>
      </c>
      <c r="H17" s="28">
        <f t="shared" si="0"/>
        <v>75.58049535603719</v>
      </c>
      <c r="I17" s="27">
        <f t="shared" si="3"/>
        <v>-27.941996653653113</v>
      </c>
      <c r="J17" s="28">
        <f t="shared" si="1"/>
        <v>0.66360873266382514</v>
      </c>
      <c r="K17" s="27">
        <f t="shared" si="2"/>
        <v>0.48412087284145594</v>
      </c>
      <c r="L17" s="18"/>
    </row>
    <row r="18" spans="1:14">
      <c r="A18" s="16"/>
      <c r="B18" s="11" t="s">
        <v>6</v>
      </c>
      <c r="C18" s="25">
        <v>0.32733333333333331</v>
      </c>
      <c r="D18" s="25">
        <v>0.94833333333333325</v>
      </c>
      <c r="E18" s="25">
        <v>0.99633333333333329</v>
      </c>
      <c r="F18" s="25">
        <v>1.212</v>
      </c>
      <c r="G18" s="26">
        <v>1.4803333333333333</v>
      </c>
      <c r="H18" s="28">
        <f t="shared" si="0"/>
        <v>22.139713971397136</v>
      </c>
      <c r="I18" s="27">
        <f t="shared" si="3"/>
        <v>21.646035463365678</v>
      </c>
      <c r="J18" s="28">
        <f t="shared" si="1"/>
        <v>0.64956719897730819</v>
      </c>
      <c r="K18" s="27">
        <f t="shared" si="2"/>
        <v>0.68121652231096519</v>
      </c>
      <c r="L18" s="18"/>
    </row>
    <row r="19" spans="1:14">
      <c r="A19" s="16"/>
      <c r="B19" s="11" t="s">
        <v>20</v>
      </c>
      <c r="C19" s="25">
        <v>0.90966666666666673</v>
      </c>
      <c r="D19" s="25">
        <v>1.1563333333333332</v>
      </c>
      <c r="E19" s="25">
        <v>1.0006666666666666</v>
      </c>
      <c r="F19" s="25">
        <v>1.7476666666666667</v>
      </c>
      <c r="G19" s="26">
        <v>1.4560000000000002</v>
      </c>
      <c r="H19" s="28">
        <f t="shared" si="0"/>
        <v>-16.688918558077425</v>
      </c>
      <c r="I19" s="27">
        <f t="shared" si="3"/>
        <v>74.650233177881418</v>
      </c>
      <c r="J19" s="28">
        <f t="shared" si="1"/>
        <v>0.63888978273651942</v>
      </c>
      <c r="K19" s="27">
        <f t="shared" si="2"/>
        <v>0.98229324160516807</v>
      </c>
      <c r="L19" s="18"/>
    </row>
    <row r="20" spans="1:14">
      <c r="A20" s="16"/>
      <c r="B20" s="11" t="s">
        <v>22</v>
      </c>
      <c r="C20" s="25">
        <v>2.3010000000000002</v>
      </c>
      <c r="D20" s="25">
        <v>1.4189999999999998</v>
      </c>
      <c r="E20" s="25">
        <v>1.2729999999999999</v>
      </c>
      <c r="F20" s="25">
        <v>1.2223333333333333</v>
      </c>
      <c r="G20" s="26">
        <v>1.429</v>
      </c>
      <c r="H20" s="28">
        <f t="shared" si="0"/>
        <v>16.907553858740123</v>
      </c>
      <c r="I20" s="27">
        <f t="shared" si="3"/>
        <v>-3.9800995024875552</v>
      </c>
      <c r="J20" s="28">
        <f t="shared" si="1"/>
        <v>0.62704223868852071</v>
      </c>
      <c r="K20" s="27">
        <f t="shared" si="2"/>
        <v>0.68702447395883093</v>
      </c>
      <c r="L20" s="18"/>
    </row>
    <row r="21" spans="1:14">
      <c r="A21" s="16"/>
      <c r="B21" s="11" t="s">
        <v>9</v>
      </c>
      <c r="C21" s="25">
        <v>0.35</v>
      </c>
      <c r="D21" s="25">
        <v>0.35166666666666674</v>
      </c>
      <c r="E21" s="25">
        <v>0.24233333333333337</v>
      </c>
      <c r="F21" s="25">
        <v>0.76333333333333331</v>
      </c>
      <c r="G21" s="26">
        <v>0.98966666666666681</v>
      </c>
      <c r="H21" s="28">
        <f t="shared" si="0"/>
        <v>29.650655021834083</v>
      </c>
      <c r="I21" s="27">
        <f t="shared" si="3"/>
        <v>214.99312242090781</v>
      </c>
      <c r="J21" s="28">
        <f t="shared" si="1"/>
        <v>0.43426368245071573</v>
      </c>
      <c r="K21" s="27">
        <f t="shared" si="2"/>
        <v>0.42903900882621293</v>
      </c>
      <c r="L21" s="18"/>
    </row>
    <row r="22" spans="1:14">
      <c r="A22" s="16"/>
      <c r="B22" s="11" t="s">
        <v>25</v>
      </c>
      <c r="C22" s="25">
        <v>0.77233333333333343</v>
      </c>
      <c r="D22" s="25">
        <v>0.88666666666666671</v>
      </c>
      <c r="E22" s="25">
        <v>1.6796666666666669</v>
      </c>
      <c r="F22" s="25">
        <v>1.4446666666666665</v>
      </c>
      <c r="G22" s="26">
        <v>0.58599999999999997</v>
      </c>
      <c r="H22" s="28">
        <f t="shared" si="0"/>
        <v>-59.437009690816801</v>
      </c>
      <c r="I22" s="27">
        <f t="shared" si="3"/>
        <v>-13.990871204604105</v>
      </c>
      <c r="J22" s="28">
        <f t="shared" si="1"/>
        <v>0.25713558563434086</v>
      </c>
      <c r="K22" s="27">
        <f t="shared" si="2"/>
        <v>0.81198911102742666</v>
      </c>
      <c r="L22" s="18"/>
    </row>
    <row r="23" spans="1:14">
      <c r="A23" s="16"/>
      <c r="B23" s="11" t="s">
        <v>8</v>
      </c>
      <c r="C23" s="25">
        <v>1.1513333333333333</v>
      </c>
      <c r="D23" s="25">
        <v>0.59433333333333327</v>
      </c>
      <c r="E23" s="25">
        <v>0.68100000000000005</v>
      </c>
      <c r="F23" s="25">
        <v>0.29766666666666669</v>
      </c>
      <c r="G23" s="26">
        <v>0.58466666666666667</v>
      </c>
      <c r="H23" s="28">
        <f t="shared" si="0"/>
        <v>96.416573348264251</v>
      </c>
      <c r="I23" s="27">
        <f t="shared" si="3"/>
        <v>-56.289769946157605</v>
      </c>
      <c r="J23" s="28">
        <f t="shared" si="1"/>
        <v>0.256550521730736</v>
      </c>
      <c r="K23" s="27">
        <f t="shared" si="2"/>
        <v>0.16730647811432675</v>
      </c>
      <c r="L23" s="18"/>
    </row>
    <row r="24" spans="1:14">
      <c r="A24" s="16"/>
      <c r="B24" s="11" t="s">
        <v>11</v>
      </c>
      <c r="C24" s="25">
        <v>3.6666666666666667E-2</v>
      </c>
      <c r="D24" s="25">
        <v>0</v>
      </c>
      <c r="E24" s="25">
        <v>0</v>
      </c>
      <c r="F24" s="25">
        <v>6.933333333333333E-2</v>
      </c>
      <c r="G24" s="26">
        <v>0.11033333333333332</v>
      </c>
      <c r="H24" s="28">
        <f t="shared" si="0"/>
        <v>59.134615384615373</v>
      </c>
      <c r="I24" s="27"/>
      <c r="J24" s="28">
        <f t="shared" si="1"/>
        <v>4.8414038023303088E-2</v>
      </c>
      <c r="K24" s="27">
        <f t="shared" si="2"/>
        <v>3.8969482024389643E-2</v>
      </c>
      <c r="L24" s="18"/>
    </row>
    <row r="25" spans="1:14">
      <c r="A25" s="16"/>
      <c r="B25" s="11" t="s">
        <v>27</v>
      </c>
      <c r="C25" s="25">
        <v>1.1933333333333334</v>
      </c>
      <c r="D25" s="25">
        <v>0.17266666666666666</v>
      </c>
      <c r="E25" s="25">
        <v>1.2073333333333334</v>
      </c>
      <c r="F25" s="25">
        <v>0.16</v>
      </c>
      <c r="G25" s="26">
        <v>0.10633333333333334</v>
      </c>
      <c r="H25" s="28">
        <f t="shared" si="0"/>
        <v>-33.541666666666671</v>
      </c>
      <c r="I25" s="27">
        <f t="shared" si="3"/>
        <v>-86.74765323025953</v>
      </c>
      <c r="J25" s="28">
        <f t="shared" si="1"/>
        <v>4.6658846312488476E-2</v>
      </c>
      <c r="K25" s="27">
        <f t="shared" si="2"/>
        <v>8.9929573902437651E-2</v>
      </c>
      <c r="L25" s="18"/>
    </row>
    <row r="26" spans="1:14">
      <c r="A26" s="16"/>
      <c r="B26" s="11" t="s">
        <v>23</v>
      </c>
      <c r="C26" s="25">
        <v>0.57766666666666666</v>
      </c>
      <c r="D26" s="25">
        <v>0.27733333333333338</v>
      </c>
      <c r="E26" s="25">
        <v>0.23033333333333336</v>
      </c>
      <c r="F26" s="25">
        <v>0.17700000000000002</v>
      </c>
      <c r="G26" s="26">
        <v>0.10033333333333333</v>
      </c>
      <c r="H26" s="28">
        <f t="shared" si="0"/>
        <v>-43.314500941619592</v>
      </c>
      <c r="I26" s="27">
        <f t="shared" si="3"/>
        <v>-23.154848046309695</v>
      </c>
      <c r="J26" s="28">
        <f t="shared" si="1"/>
        <v>4.4026058746266555E-2</v>
      </c>
      <c r="K26" s="27">
        <f t="shared" si="2"/>
        <v>9.948459112957167E-2</v>
      </c>
      <c r="L26" s="18"/>
    </row>
    <row r="27" spans="1:14" s="23" customFormat="1">
      <c r="A27" s="16"/>
      <c r="B27" s="11" t="s">
        <v>24</v>
      </c>
      <c r="C27" s="25">
        <v>0.59599999999999997</v>
      </c>
      <c r="D27" s="25">
        <v>0.67666666666666664</v>
      </c>
      <c r="E27" s="25">
        <v>0.34633333333333333</v>
      </c>
      <c r="F27" s="25">
        <v>0.37433333333333335</v>
      </c>
      <c r="G27" s="26">
        <v>8.3333333333333329E-2</v>
      </c>
      <c r="H27" s="28">
        <f t="shared" si="0"/>
        <v>-77.738201246660736</v>
      </c>
      <c r="I27" s="27">
        <f t="shared" si="3"/>
        <v>8.0846968238691197</v>
      </c>
      <c r="J27" s="28">
        <f t="shared" si="1"/>
        <v>3.6566493975304447E-2</v>
      </c>
      <c r="K27" s="27">
        <f t="shared" si="2"/>
        <v>0.21039773227591146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2284.2466666666664</v>
      </c>
      <c r="D13" s="26">
        <v>2376.0549999999998</v>
      </c>
      <c r="E13" s="26">
        <v>2357.2863333333335</v>
      </c>
      <c r="F13" s="26">
        <v>2315.6786666666667</v>
      </c>
      <c r="G13" s="26">
        <v>2345.6463333333336</v>
      </c>
      <c r="H13" s="28">
        <f t="shared" ref="H13:H27" si="0">IF(OR(OR(G13=0,F13=0),G13=""),"",(G13/F13-1)*100)</f>
        <v>1.2941202550267539</v>
      </c>
      <c r="I13" s="27">
        <f>IF(OR(OR(G13=0,F13=0),F13=""),"",(F13/E13-1)*100)</f>
        <v>-1.765066300105822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723.71099999999979</v>
      </c>
      <c r="D14" s="25">
        <f>D13-SUM(D15:D27)</f>
        <v>783.25566666666623</v>
      </c>
      <c r="E14" s="25">
        <f>E13-SUM(E15:E27)</f>
        <v>771.47066666666683</v>
      </c>
      <c r="F14" s="25">
        <f>F13-SUM(F15:F27)</f>
        <v>763.9533333333336</v>
      </c>
      <c r="G14" s="26">
        <f>G13-SUM(G15:G27)</f>
        <v>789.33466666666686</v>
      </c>
      <c r="H14" s="28">
        <f t="shared" si="0"/>
        <v>3.3223669857670002</v>
      </c>
      <c r="I14" s="27">
        <f>IF(OR(OR(G14=0,F14=0),F14=""),"",(F14/E14-1)*100)</f>
        <v>-0.97441596396836694</v>
      </c>
      <c r="J14" s="28">
        <f t="shared" si="1"/>
        <v>33.651051970181925</v>
      </c>
      <c r="K14" s="27">
        <f t="shared" si="2"/>
        <v>32.990472483516726</v>
      </c>
      <c r="L14" s="18"/>
    </row>
    <row r="15" spans="1:15">
      <c r="A15" s="16"/>
      <c r="B15" s="12" t="s">
        <v>5</v>
      </c>
      <c r="C15" s="29">
        <v>577.78700000000003</v>
      </c>
      <c r="D15" s="29">
        <v>594.07399999999996</v>
      </c>
      <c r="E15" s="29">
        <v>592.03200000000004</v>
      </c>
      <c r="F15" s="29">
        <v>587.17433333333327</v>
      </c>
      <c r="G15" s="109">
        <v>539.43200000000013</v>
      </c>
      <c r="H15" s="50">
        <f t="shared" si="0"/>
        <v>-8.1308617599656348</v>
      </c>
      <c r="I15" s="36">
        <f t="shared" ref="I15:I27" si="3">IF(OR(OR(G15=0,F15=0),F15=""),"",(F15/E15-1)*100)</f>
        <v>-0.82050745004775827</v>
      </c>
      <c r="J15" s="50">
        <f t="shared" si="1"/>
        <v>22.997158281463008</v>
      </c>
      <c r="K15" s="36">
        <f t="shared" si="2"/>
        <v>25.356468571632561</v>
      </c>
      <c r="L15" s="18"/>
      <c r="N15" s="23" t="s">
        <v>5</v>
      </c>
      <c r="O15" s="34">
        <f>J15</f>
        <v>22.997158281463008</v>
      </c>
    </row>
    <row r="16" spans="1:15">
      <c r="A16" s="16"/>
      <c r="B16" s="11" t="s">
        <v>25</v>
      </c>
      <c r="C16" s="55">
        <v>330.69499999999999</v>
      </c>
      <c r="D16" s="55">
        <v>352.18700000000007</v>
      </c>
      <c r="E16" s="55">
        <v>329.87366666666668</v>
      </c>
      <c r="F16" s="55">
        <v>298.4546666666667</v>
      </c>
      <c r="G16" s="56">
        <v>332.98866666666669</v>
      </c>
      <c r="H16" s="28">
        <f t="shared" si="0"/>
        <v>11.570936512971253</v>
      </c>
      <c r="I16" s="27">
        <f t="shared" si="3"/>
        <v>-9.524555360082287</v>
      </c>
      <c r="J16" s="28">
        <f t="shared" si="1"/>
        <v>14.196030404697268</v>
      </c>
      <c r="K16" s="27">
        <f t="shared" si="2"/>
        <v>12.888431843450935</v>
      </c>
      <c r="L16" s="18"/>
      <c r="N16" s="23" t="s">
        <v>41</v>
      </c>
      <c r="O16" s="34">
        <f>100-O15</f>
        <v>77.002841718536985</v>
      </c>
    </row>
    <row r="17" spans="1:14">
      <c r="A17" s="16"/>
      <c r="B17" s="11" t="s">
        <v>26</v>
      </c>
      <c r="C17" s="25">
        <v>206.36766666666665</v>
      </c>
      <c r="D17" s="25">
        <v>206.38300000000001</v>
      </c>
      <c r="E17" s="25">
        <v>202.27733333333333</v>
      </c>
      <c r="F17" s="25">
        <v>205.80766666666668</v>
      </c>
      <c r="G17" s="26">
        <v>213.59</v>
      </c>
      <c r="H17" s="28">
        <f t="shared" si="0"/>
        <v>3.7813622103485045</v>
      </c>
      <c r="I17" s="27">
        <f t="shared" si="3"/>
        <v>1.7452935903182532</v>
      </c>
      <c r="J17" s="28">
        <f t="shared" si="1"/>
        <v>9.1058058056208822</v>
      </c>
      <c r="K17" s="27">
        <f t="shared" si="2"/>
        <v>8.887574499398017</v>
      </c>
      <c r="L17" s="18"/>
    </row>
    <row r="18" spans="1:14">
      <c r="A18" s="16"/>
      <c r="B18" s="11" t="s">
        <v>27</v>
      </c>
      <c r="C18" s="25">
        <v>98.284999999999997</v>
      </c>
      <c r="D18" s="25">
        <v>97.895666666666671</v>
      </c>
      <c r="E18" s="25">
        <v>102.71</v>
      </c>
      <c r="F18" s="25">
        <v>113.83933333333333</v>
      </c>
      <c r="G18" s="26">
        <v>112.01433333333334</v>
      </c>
      <c r="H18" s="28">
        <f t="shared" si="0"/>
        <v>-1.603136584308873</v>
      </c>
      <c r="I18" s="27">
        <f t="shared" si="3"/>
        <v>10.835686236328822</v>
      </c>
      <c r="J18" s="28">
        <f t="shared" si="1"/>
        <v>4.7754144237998934</v>
      </c>
      <c r="K18" s="27">
        <f t="shared" si="2"/>
        <v>4.9160246182688558</v>
      </c>
      <c r="L18" s="18"/>
    </row>
    <row r="19" spans="1:14">
      <c r="A19" s="16"/>
      <c r="B19" s="11" t="s">
        <v>21</v>
      </c>
      <c r="C19" s="25">
        <v>86.425333333333313</v>
      </c>
      <c r="D19" s="25">
        <v>86.704666666666682</v>
      </c>
      <c r="E19" s="25">
        <v>100.57366666666667</v>
      </c>
      <c r="F19" s="25">
        <v>96.559666666666672</v>
      </c>
      <c r="G19" s="26">
        <v>102.86066666666666</v>
      </c>
      <c r="H19" s="28">
        <f t="shared" si="0"/>
        <v>6.5254989143154862</v>
      </c>
      <c r="I19" s="27">
        <f t="shared" si="3"/>
        <v>-3.9911043646282396</v>
      </c>
      <c r="J19" s="28">
        <f t="shared" si="1"/>
        <v>4.3851737239728799</v>
      </c>
      <c r="K19" s="27">
        <f t="shared" si="2"/>
        <v>4.1698214893373233</v>
      </c>
      <c r="L19" s="18"/>
    </row>
    <row r="20" spans="1:14">
      <c r="A20" s="16"/>
      <c r="B20" s="11" t="s">
        <v>22</v>
      </c>
      <c r="C20" s="25">
        <v>71.602666666666664</v>
      </c>
      <c r="D20" s="25">
        <v>65.126666666666665</v>
      </c>
      <c r="E20" s="25">
        <v>64.557000000000002</v>
      </c>
      <c r="F20" s="25">
        <v>50.222000000000001</v>
      </c>
      <c r="G20" s="26">
        <v>53.123666666666672</v>
      </c>
      <c r="H20" s="28">
        <f t="shared" si="0"/>
        <v>5.777680432214316</v>
      </c>
      <c r="I20" s="27">
        <f t="shared" si="3"/>
        <v>-22.205183016559015</v>
      </c>
      <c r="J20" s="28">
        <f t="shared" si="1"/>
        <v>2.2647773413980143</v>
      </c>
      <c r="K20" s="27">
        <f t="shared" si="2"/>
        <v>2.1687810456142738</v>
      </c>
      <c r="L20" s="18"/>
    </row>
    <row r="21" spans="1:14">
      <c r="A21" s="16"/>
      <c r="B21" s="11" t="s">
        <v>6</v>
      </c>
      <c r="C21" s="25">
        <v>36.728333333333332</v>
      </c>
      <c r="D21" s="25">
        <v>35.916666666666664</v>
      </c>
      <c r="E21" s="25">
        <v>35.749333333333333</v>
      </c>
      <c r="F21" s="25">
        <v>36.848333333333329</v>
      </c>
      <c r="G21" s="26">
        <v>49.150666666666666</v>
      </c>
      <c r="H21" s="28">
        <f t="shared" si="0"/>
        <v>33.386403726989023</v>
      </c>
      <c r="I21" s="27">
        <f t="shared" si="3"/>
        <v>3.074183201551528</v>
      </c>
      <c r="J21" s="28">
        <f t="shared" si="1"/>
        <v>2.0953997185423945</v>
      </c>
      <c r="K21" s="27">
        <f t="shared" si="2"/>
        <v>1.591254169404045</v>
      </c>
      <c r="L21" s="18"/>
    </row>
    <row r="22" spans="1:14">
      <c r="A22" s="16"/>
      <c r="B22" s="11" t="s">
        <v>24</v>
      </c>
      <c r="C22" s="25">
        <v>42.576999999999998</v>
      </c>
      <c r="D22" s="25">
        <v>41.958666666666666</v>
      </c>
      <c r="E22" s="25">
        <v>44.335333333333331</v>
      </c>
      <c r="F22" s="25">
        <v>44.761000000000003</v>
      </c>
      <c r="G22" s="26">
        <v>41.215666666666664</v>
      </c>
      <c r="H22" s="28">
        <f t="shared" si="0"/>
        <v>-7.9205856288584675</v>
      </c>
      <c r="I22" s="27">
        <f t="shared" si="3"/>
        <v>0.96010706283928826</v>
      </c>
      <c r="J22" s="28">
        <f t="shared" si="1"/>
        <v>1.7571134267328445</v>
      </c>
      <c r="K22" s="27">
        <f t="shared" si="2"/>
        <v>1.93295385254949</v>
      </c>
      <c r="L22" s="18"/>
    </row>
    <row r="23" spans="1:14">
      <c r="A23" s="16"/>
      <c r="B23" s="11" t="s">
        <v>8</v>
      </c>
      <c r="C23" s="25">
        <v>34.612000000000002</v>
      </c>
      <c r="D23" s="25">
        <v>35.593000000000004</v>
      </c>
      <c r="E23" s="25">
        <v>34.774666666666661</v>
      </c>
      <c r="F23" s="25">
        <v>35.295999999999999</v>
      </c>
      <c r="G23" s="26">
        <v>32.025999999999996</v>
      </c>
      <c r="H23" s="28">
        <f t="shared" si="0"/>
        <v>-9.2645058930190487</v>
      </c>
      <c r="I23" s="27">
        <f t="shared" si="3"/>
        <v>1.4991756451056437</v>
      </c>
      <c r="J23" s="28">
        <f t="shared" si="1"/>
        <v>1.3653379686821212</v>
      </c>
      <c r="K23" s="27">
        <f t="shared" si="2"/>
        <v>1.5242183860858067</v>
      </c>
      <c r="L23" s="18"/>
    </row>
    <row r="24" spans="1:14">
      <c r="A24" s="16"/>
      <c r="B24" s="11" t="s">
        <v>23</v>
      </c>
      <c r="C24" s="25">
        <v>27.691333333333333</v>
      </c>
      <c r="D24" s="25">
        <v>30.804333333333332</v>
      </c>
      <c r="E24" s="25">
        <v>26.347999999999999</v>
      </c>
      <c r="F24" s="25">
        <v>26.573333333333334</v>
      </c>
      <c r="G24" s="26">
        <v>25.403999999999996</v>
      </c>
      <c r="H24" s="28">
        <f t="shared" si="0"/>
        <v>-4.4004014049172309</v>
      </c>
      <c r="I24" s="27">
        <f t="shared" si="3"/>
        <v>0.85521987753656159</v>
      </c>
      <c r="J24" s="28">
        <f t="shared" si="1"/>
        <v>1.0830277198651286</v>
      </c>
      <c r="K24" s="27">
        <f t="shared" si="2"/>
        <v>1.1475397565235015</v>
      </c>
      <c r="L24" s="18"/>
    </row>
    <row r="25" spans="1:14">
      <c r="A25" s="16"/>
      <c r="B25" s="11" t="s">
        <v>9</v>
      </c>
      <c r="C25" s="25">
        <v>15.477666666666664</v>
      </c>
      <c r="D25" s="25">
        <v>14.096333333333334</v>
      </c>
      <c r="E25" s="25">
        <v>19.663666666666668</v>
      </c>
      <c r="F25" s="25">
        <v>19.925000000000001</v>
      </c>
      <c r="G25" s="26">
        <v>19.255333333333333</v>
      </c>
      <c r="H25" s="28">
        <f t="shared" si="0"/>
        <v>-3.3609368465077449</v>
      </c>
      <c r="I25" s="27">
        <f t="shared" si="3"/>
        <v>1.3290162906206104</v>
      </c>
      <c r="J25" s="28">
        <f t="shared" si="1"/>
        <v>0.82089669954507194</v>
      </c>
      <c r="K25" s="27">
        <f t="shared" si="2"/>
        <v>0.86043889797029982</v>
      </c>
      <c r="L25" s="18"/>
    </row>
    <row r="26" spans="1:14">
      <c r="A26" s="16"/>
      <c r="B26" s="11" t="s">
        <v>20</v>
      </c>
      <c r="C26" s="25">
        <v>13.21</v>
      </c>
      <c r="D26" s="25">
        <v>16.806000000000001</v>
      </c>
      <c r="E26" s="25">
        <v>16.597666666666665</v>
      </c>
      <c r="F26" s="25">
        <v>17.976333333333333</v>
      </c>
      <c r="G26" s="26">
        <v>18.513333333333335</v>
      </c>
      <c r="H26" s="28">
        <f t="shared" si="0"/>
        <v>2.9872610283891987</v>
      </c>
      <c r="I26" s="27">
        <f t="shared" si="3"/>
        <v>8.3063884481754613</v>
      </c>
      <c r="J26" s="28">
        <f t="shared" si="1"/>
        <v>0.789263627267481</v>
      </c>
      <c r="K26" s="27">
        <f t="shared" si="2"/>
        <v>0.77628790177566376</v>
      </c>
      <c r="L26" s="18"/>
    </row>
    <row r="27" spans="1:14">
      <c r="A27" s="16"/>
      <c r="B27" s="11" t="s">
        <v>11</v>
      </c>
      <c r="C27" s="25">
        <v>19.076666666666664</v>
      </c>
      <c r="D27" s="25">
        <v>15.253333333333336</v>
      </c>
      <c r="E27" s="25">
        <v>16.323333333333334</v>
      </c>
      <c r="F27" s="25">
        <v>18.287666666666667</v>
      </c>
      <c r="G27" s="26">
        <v>16.737333333333332</v>
      </c>
      <c r="H27" s="28">
        <f t="shared" si="0"/>
        <v>-8.4774802690337765</v>
      </c>
      <c r="I27" s="27">
        <f t="shared" si="3"/>
        <v>12.033898305084744</v>
      </c>
      <c r="J27" s="28">
        <f t="shared" si="1"/>
        <v>0.71354888823109008</v>
      </c>
      <c r="K27" s="27">
        <f t="shared" si="2"/>
        <v>0.78973248447251465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156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63.859333333333325</v>
      </c>
      <c r="D13" s="26">
        <v>87.186333333333323</v>
      </c>
      <c r="E13" s="26">
        <v>91.27600000000001</v>
      </c>
      <c r="F13" s="26">
        <v>63.791333333333334</v>
      </c>
      <c r="G13" s="26">
        <v>93.918000000000006</v>
      </c>
      <c r="H13" s="28">
        <f t="shared" ref="H13:H27" si="0">IF(OR(OR(G13=0,F13=0),G13=""),"",(G13/F13-1)*100)</f>
        <v>47.226896025583429</v>
      </c>
      <c r="I13" s="27">
        <f>IF(OR(OR(G13=0,F13=0),F13=""),"",(F13/E13-1)*100)</f>
        <v>-30.111602904012745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24.827333333333335</v>
      </c>
      <c r="D14" s="25">
        <f>D13-SUM(D15:D27)</f>
        <v>44.225000000000001</v>
      </c>
      <c r="E14" s="25">
        <f>E13-SUM(E15:E27)</f>
        <v>48.466333333333353</v>
      </c>
      <c r="F14" s="25">
        <f>F13-SUM(F15:F27)</f>
        <v>29.821333333333335</v>
      </c>
      <c r="G14" s="26">
        <f>G13-SUM(G15:G27)</f>
        <v>47.165333333333336</v>
      </c>
      <c r="H14" s="28">
        <f t="shared" si="0"/>
        <v>58.159706697666103</v>
      </c>
      <c r="I14" s="27">
        <f>IF(OR(OR(G14=0,F14=0),F14=""),"",(F14/E14-1)*100)</f>
        <v>-38.47000323248443</v>
      </c>
      <c r="J14" s="28">
        <f t="shared" si="1"/>
        <v>50.21969519509927</v>
      </c>
      <c r="K14" s="27">
        <f t="shared" si="2"/>
        <v>46.748252113662254</v>
      </c>
      <c r="L14" s="18"/>
    </row>
    <row r="15" spans="1:15">
      <c r="A15" s="16"/>
      <c r="B15" s="11" t="s">
        <v>25</v>
      </c>
      <c r="C15" s="25">
        <v>12.287666666666667</v>
      </c>
      <c r="D15" s="25">
        <v>4.2069999999999999</v>
      </c>
      <c r="E15" s="25">
        <v>2.31</v>
      </c>
      <c r="F15" s="25">
        <v>1.9036666666666668</v>
      </c>
      <c r="G15" s="26">
        <v>9.673</v>
      </c>
      <c r="H15" s="28">
        <f t="shared" si="0"/>
        <v>408.12467168621953</v>
      </c>
      <c r="I15" s="27">
        <f t="shared" ref="I15:I27" si="3">IF(OR(OR(G15=0,F15=0),F15=""),"",(F15/E15-1)*100)</f>
        <v>-17.59018759018759</v>
      </c>
      <c r="J15" s="28">
        <f t="shared" si="1"/>
        <v>10.29941012372495</v>
      </c>
      <c r="K15" s="27">
        <f t="shared" si="2"/>
        <v>2.984208931202776</v>
      </c>
      <c r="L15" s="18"/>
      <c r="N15" s="23" t="s">
        <v>5</v>
      </c>
      <c r="O15" s="34">
        <f>J16</f>
        <v>9.457895895000604</v>
      </c>
    </row>
    <row r="16" spans="1:15">
      <c r="A16" s="16"/>
      <c r="B16" s="12" t="s">
        <v>5</v>
      </c>
      <c r="C16" s="29">
        <v>7.8289999999999997</v>
      </c>
      <c r="D16" s="29">
        <v>21.554333333333332</v>
      </c>
      <c r="E16" s="29">
        <v>17.579000000000001</v>
      </c>
      <c r="F16" s="29">
        <v>11.717999999999998</v>
      </c>
      <c r="G16" s="109">
        <v>8.8826666666666672</v>
      </c>
      <c r="H16" s="50">
        <f t="shared" si="0"/>
        <v>-24.196393013597294</v>
      </c>
      <c r="I16" s="36">
        <f t="shared" si="3"/>
        <v>-33.340918140963659</v>
      </c>
      <c r="J16" s="50">
        <f t="shared" si="1"/>
        <v>9.457895895000604</v>
      </c>
      <c r="K16" s="36">
        <f t="shared" si="2"/>
        <v>18.369266462528866</v>
      </c>
      <c r="L16" s="18"/>
      <c r="N16" s="23" t="s">
        <v>41</v>
      </c>
      <c r="O16" s="34">
        <f>100-O15</f>
        <v>90.542104104999396</v>
      </c>
    </row>
    <row r="17" spans="1:14">
      <c r="A17" s="16"/>
      <c r="B17" s="11" t="s">
        <v>27</v>
      </c>
      <c r="C17" s="169">
        <v>4.4770000000000003</v>
      </c>
      <c r="D17" s="169">
        <v>3.0843333333333334</v>
      </c>
      <c r="E17" s="169">
        <v>5.9436666666666662</v>
      </c>
      <c r="F17" s="169">
        <v>4.6236666666666668</v>
      </c>
      <c r="G17" s="170">
        <v>8.1763333333333339</v>
      </c>
      <c r="H17" s="171">
        <f t="shared" si="0"/>
        <v>76.836565496359313</v>
      </c>
      <c r="I17" s="49">
        <f t="shared" si="3"/>
        <v>-22.20851326341764</v>
      </c>
      <c r="J17" s="171">
        <f t="shared" si="1"/>
        <v>8.7058213902908221</v>
      </c>
      <c r="K17" s="49">
        <f t="shared" si="2"/>
        <v>7.2481110286663801</v>
      </c>
      <c r="L17" s="18"/>
    </row>
    <row r="18" spans="1:14">
      <c r="A18" s="16"/>
      <c r="B18" s="11" t="s">
        <v>26</v>
      </c>
      <c r="C18" s="25">
        <v>2.0906666666666665</v>
      </c>
      <c r="D18" s="25">
        <v>4.3369999999999997</v>
      </c>
      <c r="E18" s="25">
        <v>4.6433333333333335</v>
      </c>
      <c r="F18" s="25">
        <v>1.2353333333333334</v>
      </c>
      <c r="G18" s="26">
        <v>5.9229999999999992</v>
      </c>
      <c r="H18" s="28">
        <f t="shared" si="0"/>
        <v>379.46573124662694</v>
      </c>
      <c r="I18" s="27">
        <f t="shared" si="3"/>
        <v>-73.395549174443644</v>
      </c>
      <c r="J18" s="28">
        <f t="shared" si="1"/>
        <v>6.3065653016461152</v>
      </c>
      <c r="K18" s="27">
        <f t="shared" si="2"/>
        <v>1.9365222025980542</v>
      </c>
      <c r="L18" s="18"/>
    </row>
    <row r="19" spans="1:14">
      <c r="A19" s="16"/>
      <c r="B19" s="11" t="s">
        <v>22</v>
      </c>
      <c r="C19" s="25">
        <v>0.75200000000000011</v>
      </c>
      <c r="D19" s="25">
        <v>0.75</v>
      </c>
      <c r="E19" s="25">
        <v>1.2763333333333333</v>
      </c>
      <c r="F19" s="25">
        <v>2.1970000000000001</v>
      </c>
      <c r="G19" s="26">
        <v>2.5283333333333333</v>
      </c>
      <c r="H19" s="28">
        <f t="shared" si="0"/>
        <v>15.081171294189044</v>
      </c>
      <c r="I19" s="27">
        <f t="shared" si="3"/>
        <v>72.133716375032648</v>
      </c>
      <c r="J19" s="28">
        <f t="shared" si="1"/>
        <v>2.6920647089304852</v>
      </c>
      <c r="K19" s="27">
        <f t="shared" si="2"/>
        <v>3.4440415103410076</v>
      </c>
      <c r="L19" s="18"/>
    </row>
    <row r="20" spans="1:14">
      <c r="A20" s="16"/>
      <c r="B20" s="11" t="s">
        <v>6</v>
      </c>
      <c r="C20" s="25">
        <v>1.9240000000000002</v>
      </c>
      <c r="D20" s="25">
        <v>1.5206666666666668</v>
      </c>
      <c r="E20" s="25">
        <v>2.6890000000000001</v>
      </c>
      <c r="F20" s="25">
        <v>3.2360000000000002</v>
      </c>
      <c r="G20" s="26">
        <v>2.4653333333333336</v>
      </c>
      <c r="H20" s="28">
        <f t="shared" si="0"/>
        <v>-23.815409971157809</v>
      </c>
      <c r="I20" s="27">
        <f t="shared" si="3"/>
        <v>20.342134622536268</v>
      </c>
      <c r="J20" s="28">
        <f t="shared" si="1"/>
        <v>2.6249849159195611</v>
      </c>
      <c r="K20" s="27">
        <f t="shared" si="2"/>
        <v>5.0727894071294948</v>
      </c>
      <c r="L20" s="18"/>
    </row>
    <row r="21" spans="1:14">
      <c r="A21" s="16"/>
      <c r="B21" s="11" t="s">
        <v>21</v>
      </c>
      <c r="C21" s="25">
        <v>2.4019999999999997</v>
      </c>
      <c r="D21" s="25">
        <v>1.795333333333333</v>
      </c>
      <c r="E21" s="25">
        <v>1.9450000000000001</v>
      </c>
      <c r="F21" s="25">
        <v>2.1366666666666667</v>
      </c>
      <c r="G21" s="26">
        <v>2.3706666666666667</v>
      </c>
      <c r="H21" s="28">
        <f t="shared" si="0"/>
        <v>10.951638065522618</v>
      </c>
      <c r="I21" s="27">
        <f t="shared" si="3"/>
        <v>9.8543273350471203</v>
      </c>
      <c r="J21" s="28">
        <f t="shared" si="1"/>
        <v>2.5241877666333039</v>
      </c>
      <c r="K21" s="27">
        <f t="shared" si="2"/>
        <v>3.3494623094046219</v>
      </c>
      <c r="L21" s="18"/>
    </row>
    <row r="22" spans="1:14">
      <c r="A22" s="16"/>
      <c r="B22" s="11" t="s">
        <v>23</v>
      </c>
      <c r="C22" s="25">
        <v>1.9139999999999999</v>
      </c>
      <c r="D22" s="25">
        <v>0.85833333333333339</v>
      </c>
      <c r="E22" s="25">
        <v>1.1576666666666666</v>
      </c>
      <c r="F22" s="25">
        <v>1.6706666666666667</v>
      </c>
      <c r="G22" s="26">
        <v>1.764</v>
      </c>
      <c r="H22" s="28">
        <f t="shared" si="0"/>
        <v>5.5865921787709549</v>
      </c>
      <c r="I22" s="27">
        <f t="shared" si="3"/>
        <v>44.313273826662837</v>
      </c>
      <c r="J22" s="28">
        <f t="shared" si="1"/>
        <v>1.8782342043058837</v>
      </c>
      <c r="K22" s="27">
        <f t="shared" si="2"/>
        <v>2.6189555530009305</v>
      </c>
      <c r="L22" s="18"/>
    </row>
    <row r="23" spans="1:14">
      <c r="A23" s="16"/>
      <c r="B23" s="11" t="s">
        <v>24</v>
      </c>
      <c r="C23" s="25">
        <v>1.1726666666666665</v>
      </c>
      <c r="D23" s="25">
        <v>1.4733333333333334</v>
      </c>
      <c r="E23" s="25">
        <v>1.1870000000000001</v>
      </c>
      <c r="F23" s="25">
        <v>1.4179999999999999</v>
      </c>
      <c r="G23" s="26">
        <v>1.6976666666666667</v>
      </c>
      <c r="H23" s="28">
        <f t="shared" si="0"/>
        <v>19.722614010343207</v>
      </c>
      <c r="I23" s="27">
        <f t="shared" si="3"/>
        <v>19.460825610783484</v>
      </c>
      <c r="J23" s="28">
        <f t="shared" si="1"/>
        <v>1.807605215897556</v>
      </c>
      <c r="K23" s="27">
        <f t="shared" si="2"/>
        <v>2.2228724905159529</v>
      </c>
      <c r="L23" s="18"/>
    </row>
    <row r="24" spans="1:14">
      <c r="A24" s="16"/>
      <c r="B24" s="11" t="s">
        <v>8</v>
      </c>
      <c r="C24" s="25">
        <v>1.5033333333333332</v>
      </c>
      <c r="D24" s="25">
        <v>0.98433333333333339</v>
      </c>
      <c r="E24" s="25">
        <v>0.82033333333333347</v>
      </c>
      <c r="F24" s="25">
        <v>1.3356666666666666</v>
      </c>
      <c r="G24" s="26">
        <v>1.2373333333333332</v>
      </c>
      <c r="H24" s="28">
        <f t="shared" si="0"/>
        <v>-7.3621162964811582</v>
      </c>
      <c r="I24" s="27">
        <f t="shared" si="3"/>
        <v>62.819991873222222</v>
      </c>
      <c r="J24" s="28">
        <f t="shared" si="1"/>
        <v>1.317461331516145</v>
      </c>
      <c r="K24" s="27">
        <f t="shared" si="2"/>
        <v>2.0938058461441993</v>
      </c>
      <c r="L24" s="18"/>
    </row>
    <row r="25" spans="1:14">
      <c r="A25" s="16"/>
      <c r="B25" s="11" t="s">
        <v>9</v>
      </c>
      <c r="C25" s="25">
        <v>0.66966666666666663</v>
      </c>
      <c r="D25" s="25">
        <v>0.24866666666666667</v>
      </c>
      <c r="E25" s="25">
        <v>0.79666666666666675</v>
      </c>
      <c r="F25" s="25">
        <v>0.77633333333333343</v>
      </c>
      <c r="G25" s="26">
        <v>0.72233333333333327</v>
      </c>
      <c r="H25" s="28">
        <f t="shared" si="0"/>
        <v>-6.9557750107342446</v>
      </c>
      <c r="I25" s="27">
        <f t="shared" si="3"/>
        <v>-2.5523012552301272</v>
      </c>
      <c r="J25" s="28">
        <f t="shared" si="1"/>
        <v>0.76911064261731854</v>
      </c>
      <c r="K25" s="27">
        <f t="shared" si="2"/>
        <v>1.2169887236510708</v>
      </c>
      <c r="L25" s="18"/>
    </row>
    <row r="26" spans="1:14">
      <c r="A26" s="16"/>
      <c r="B26" s="11" t="s">
        <v>11</v>
      </c>
      <c r="C26" s="25">
        <v>0.77800000000000002</v>
      </c>
      <c r="D26" s="25">
        <v>0.86833333333333329</v>
      </c>
      <c r="E26" s="25">
        <v>0.70233333333333337</v>
      </c>
      <c r="F26" s="25">
        <v>0.90666666666666662</v>
      </c>
      <c r="G26" s="26">
        <v>0.72066666666666668</v>
      </c>
      <c r="H26" s="28">
        <f t="shared" si="0"/>
        <v>-20.514705882352935</v>
      </c>
      <c r="I26" s="27">
        <f t="shared" si="3"/>
        <v>29.093497864261963</v>
      </c>
      <c r="J26" s="28">
        <f t="shared" si="1"/>
        <v>0.76733604491861684</v>
      </c>
      <c r="K26" s="27">
        <f t="shared" si="2"/>
        <v>1.4213006991545349</v>
      </c>
      <c r="L26" s="18"/>
    </row>
    <row r="27" spans="1:14">
      <c r="A27" s="16"/>
      <c r="B27" s="11" t="s">
        <v>20</v>
      </c>
      <c r="C27" s="25">
        <v>1.232</v>
      </c>
      <c r="D27" s="25">
        <v>1.2796666666666667</v>
      </c>
      <c r="E27" s="25">
        <v>1.7593333333333334</v>
      </c>
      <c r="F27" s="25">
        <v>0.81233333333333346</v>
      </c>
      <c r="G27" s="26">
        <v>0.59133333333333338</v>
      </c>
      <c r="H27" s="28">
        <f t="shared" si="0"/>
        <v>-27.205580631924509</v>
      </c>
      <c r="I27" s="27">
        <f t="shared" si="3"/>
        <v>-53.827207275483133</v>
      </c>
      <c r="J27" s="28">
        <f t="shared" si="1"/>
        <v>0.62962726349936471</v>
      </c>
      <c r="K27" s="27">
        <f t="shared" si="2"/>
        <v>1.273422721999854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I15" sqref="I1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155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802.00666666666666</v>
      </c>
      <c r="D13" s="26">
        <v>907.60266666666666</v>
      </c>
      <c r="E13" s="26">
        <v>892.8456666666666</v>
      </c>
      <c r="F13" s="26">
        <v>942.37866666666662</v>
      </c>
      <c r="G13" s="26">
        <v>1075.9843333333336</v>
      </c>
      <c r="H13" s="28">
        <f t="shared" ref="H13:H27" si="0">IF(OR(OR(G13=0,F13=0),G13=""),"",(G13/F13-1)*100)</f>
        <v>14.177492699325423</v>
      </c>
      <c r="I13" s="27">
        <f>IF(OR(OR(G13=0,F13=0),F13=""),"",(F13/E13-1)*100)</f>
        <v>5.5477673073024647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339.92866666666663</v>
      </c>
      <c r="D14" s="25">
        <f>D13-SUM(D15:D27)</f>
        <v>401.14700000000005</v>
      </c>
      <c r="E14" s="25">
        <f>E13-SUM(E15:E27)</f>
        <v>391.09333333333336</v>
      </c>
      <c r="F14" s="25">
        <f>F13-SUM(F15:F27)</f>
        <v>424.149</v>
      </c>
      <c r="G14" s="26">
        <f>G13-SUM(G15:G27)</f>
        <v>468.94500000000016</v>
      </c>
      <c r="H14" s="28">
        <f t="shared" si="0"/>
        <v>10.561382910250927</v>
      </c>
      <c r="I14" s="27">
        <f>IF(OR(OR(G14=0,F14=0),F14=""),"",(F14/E14-1)*100)</f>
        <v>8.4521171416882535</v>
      </c>
      <c r="J14" s="28">
        <f t="shared" si="1"/>
        <v>43.582883641738285</v>
      </c>
      <c r="K14" s="27">
        <f t="shared" si="2"/>
        <v>45.008340596278359</v>
      </c>
      <c r="L14" s="18"/>
    </row>
    <row r="15" spans="1:15">
      <c r="A15" s="16"/>
      <c r="B15" s="12" t="s">
        <v>5</v>
      </c>
      <c r="C15" s="29">
        <v>151.87800000000001</v>
      </c>
      <c r="D15" s="29">
        <v>182.75699999999998</v>
      </c>
      <c r="E15" s="29">
        <v>157.47900000000001</v>
      </c>
      <c r="F15" s="29">
        <v>186.46933333333334</v>
      </c>
      <c r="G15" s="109">
        <v>244.76466666666667</v>
      </c>
      <c r="H15" s="50">
        <f t="shared" si="0"/>
        <v>31.26269198867373</v>
      </c>
      <c r="I15" s="36">
        <f t="shared" ref="I15:I27" si="3">IF(OR(OR(G15=0,F15=0),F15=""),"",(F15/E15-1)*100)</f>
        <v>18.409015381945103</v>
      </c>
      <c r="J15" s="50">
        <f t="shared" si="1"/>
        <v>22.747976813788796</v>
      </c>
      <c r="K15" s="36">
        <f t="shared" si="2"/>
        <v>19.787091954543399</v>
      </c>
      <c r="L15" s="18"/>
      <c r="N15" s="23" t="s">
        <v>5</v>
      </c>
      <c r="O15" s="34">
        <f>J15</f>
        <v>22.747976813788796</v>
      </c>
    </row>
    <row r="16" spans="1:15">
      <c r="A16" s="16"/>
      <c r="B16" s="11" t="s">
        <v>25</v>
      </c>
      <c r="C16" s="55">
        <v>75.621333333333325</v>
      </c>
      <c r="D16" s="55">
        <v>80.12166666666667</v>
      </c>
      <c r="E16" s="55">
        <v>88.004333333333349</v>
      </c>
      <c r="F16" s="55">
        <v>77.162333333333336</v>
      </c>
      <c r="G16" s="56">
        <v>91.922333333333327</v>
      </c>
      <c r="H16" s="28">
        <f t="shared" si="0"/>
        <v>19.128503976465193</v>
      </c>
      <c r="I16" s="27">
        <f t="shared" si="3"/>
        <v>-12.319847886278335</v>
      </c>
      <c r="J16" s="28">
        <f t="shared" si="1"/>
        <v>8.5430921701771965</v>
      </c>
      <c r="K16" s="27">
        <f t="shared" si="2"/>
        <v>8.1880390614388574</v>
      </c>
      <c r="L16" s="18"/>
      <c r="N16" s="23" t="s">
        <v>41</v>
      </c>
      <c r="O16" s="34">
        <f>100-O15</f>
        <v>77.252023186211204</v>
      </c>
    </row>
    <row r="17" spans="1:14">
      <c r="A17" s="16"/>
      <c r="B17" s="11" t="s">
        <v>26</v>
      </c>
      <c r="C17" s="25">
        <v>58.259666666666668</v>
      </c>
      <c r="D17" s="25">
        <v>69.705333333333328</v>
      </c>
      <c r="E17" s="25">
        <v>72.457000000000008</v>
      </c>
      <c r="F17" s="25">
        <v>54.774000000000001</v>
      </c>
      <c r="G17" s="26">
        <v>66.802666666666667</v>
      </c>
      <c r="H17" s="28">
        <f t="shared" si="0"/>
        <v>21.960540889229673</v>
      </c>
      <c r="I17" s="27">
        <f t="shared" si="3"/>
        <v>-24.404819410132916</v>
      </c>
      <c r="J17" s="28">
        <f t="shared" si="1"/>
        <v>6.2085166667544405</v>
      </c>
      <c r="K17" s="27">
        <f t="shared" si="2"/>
        <v>5.8123132385566176</v>
      </c>
      <c r="L17" s="18"/>
    </row>
    <row r="18" spans="1:14">
      <c r="A18" s="16"/>
      <c r="B18" s="11" t="s">
        <v>27</v>
      </c>
      <c r="C18" s="25">
        <v>45.900999999999989</v>
      </c>
      <c r="D18" s="25">
        <v>38.302999999999997</v>
      </c>
      <c r="E18" s="25">
        <v>44.723999999999997</v>
      </c>
      <c r="F18" s="25">
        <v>52.265666666666668</v>
      </c>
      <c r="G18" s="26">
        <v>47.621000000000002</v>
      </c>
      <c r="H18" s="28">
        <f t="shared" si="0"/>
        <v>-8.886649617020737</v>
      </c>
      <c r="I18" s="27">
        <f t="shared" si="3"/>
        <v>16.862683719404959</v>
      </c>
      <c r="J18" s="28">
        <f t="shared" si="1"/>
        <v>4.4258079346260608</v>
      </c>
      <c r="K18" s="27">
        <f t="shared" si="2"/>
        <v>5.546142810250374</v>
      </c>
      <c r="L18" s="18"/>
    </row>
    <row r="19" spans="1:14">
      <c r="A19" s="16"/>
      <c r="B19" s="11" t="s">
        <v>21</v>
      </c>
      <c r="C19" s="25">
        <v>18.307000000000002</v>
      </c>
      <c r="D19" s="25">
        <v>24.981333333333328</v>
      </c>
      <c r="E19" s="25">
        <v>21.340333333333334</v>
      </c>
      <c r="F19" s="25">
        <v>32.080333333333328</v>
      </c>
      <c r="G19" s="26">
        <v>32.673666666666662</v>
      </c>
      <c r="H19" s="28">
        <f t="shared" si="0"/>
        <v>1.8495235918163822</v>
      </c>
      <c r="I19" s="27">
        <f t="shared" si="3"/>
        <v>50.32723637556424</v>
      </c>
      <c r="J19" s="28">
        <f t="shared" si="1"/>
        <v>3.0366303350761292</v>
      </c>
      <c r="K19" s="27">
        <f t="shared" si="2"/>
        <v>3.4041871349662696</v>
      </c>
      <c r="L19" s="18"/>
    </row>
    <row r="20" spans="1:14">
      <c r="A20" s="16"/>
      <c r="B20" s="11" t="s">
        <v>6</v>
      </c>
      <c r="C20" s="25">
        <v>24.579666666666668</v>
      </c>
      <c r="D20" s="25">
        <v>26.180666666666667</v>
      </c>
      <c r="E20" s="25">
        <v>27.948000000000004</v>
      </c>
      <c r="F20" s="25">
        <v>27.409333333333333</v>
      </c>
      <c r="G20" s="26">
        <v>25.401333333333337</v>
      </c>
      <c r="H20" s="28">
        <f t="shared" si="0"/>
        <v>-7.3259716884759296</v>
      </c>
      <c r="I20" s="27">
        <f t="shared" si="3"/>
        <v>-1.9273889604503713</v>
      </c>
      <c r="J20" s="28">
        <f t="shared" si="1"/>
        <v>2.3607530840752635</v>
      </c>
      <c r="K20" s="27">
        <f t="shared" si="2"/>
        <v>2.9085265088060854</v>
      </c>
      <c r="L20" s="18"/>
    </row>
    <row r="21" spans="1:14">
      <c r="A21" s="16"/>
      <c r="B21" s="11" t="s">
        <v>22</v>
      </c>
      <c r="C21" s="25">
        <v>15.772</v>
      </c>
      <c r="D21" s="25">
        <v>19.599</v>
      </c>
      <c r="E21" s="25">
        <v>20.110333333333333</v>
      </c>
      <c r="F21" s="25">
        <v>18.655333333333331</v>
      </c>
      <c r="G21" s="26">
        <v>22.375</v>
      </c>
      <c r="H21" s="28">
        <f t="shared" si="0"/>
        <v>19.938891469820973</v>
      </c>
      <c r="I21" s="27">
        <f t="shared" si="3"/>
        <v>-7.2350864398070698</v>
      </c>
      <c r="J21" s="28">
        <f t="shared" si="1"/>
        <v>2.0794912441414106</v>
      </c>
      <c r="K21" s="27">
        <f t="shared" si="2"/>
        <v>1.9796005568886677</v>
      </c>
      <c r="L21" s="18"/>
    </row>
    <row r="22" spans="1:14">
      <c r="A22" s="16"/>
      <c r="B22" s="11" t="s">
        <v>20</v>
      </c>
      <c r="C22" s="25">
        <v>12.237666666666664</v>
      </c>
      <c r="D22" s="25">
        <v>10.503</v>
      </c>
      <c r="E22" s="25">
        <v>11.756666666666666</v>
      </c>
      <c r="F22" s="25">
        <v>14.61</v>
      </c>
      <c r="G22" s="26">
        <v>18.429666666666666</v>
      </c>
      <c r="H22" s="28">
        <f t="shared" si="0"/>
        <v>26.144193474788956</v>
      </c>
      <c r="I22" s="27">
        <f t="shared" si="3"/>
        <v>24.269917777147732</v>
      </c>
      <c r="J22" s="28">
        <f t="shared" si="1"/>
        <v>1.7128192386939953</v>
      </c>
      <c r="K22" s="27">
        <f t="shared" si="2"/>
        <v>1.5503322089917146</v>
      </c>
      <c r="L22" s="18"/>
    </row>
    <row r="23" spans="1:14">
      <c r="A23" s="16"/>
      <c r="B23" s="11" t="s">
        <v>24</v>
      </c>
      <c r="C23" s="25">
        <v>21.881333333333334</v>
      </c>
      <c r="D23" s="25">
        <v>17.364000000000001</v>
      </c>
      <c r="E23" s="25">
        <v>16.389666666666667</v>
      </c>
      <c r="F23" s="25">
        <v>16.041999999999998</v>
      </c>
      <c r="G23" s="26">
        <v>16.299333333333333</v>
      </c>
      <c r="H23" s="28">
        <f t="shared" si="0"/>
        <v>1.6041225117400248</v>
      </c>
      <c r="I23" s="27">
        <f t="shared" si="3"/>
        <v>-2.1212552624621295</v>
      </c>
      <c r="J23" s="28">
        <f t="shared" si="1"/>
        <v>1.5148299866819619</v>
      </c>
      <c r="K23" s="27">
        <f t="shared" si="2"/>
        <v>1.7022881106533254</v>
      </c>
      <c r="L23" s="18"/>
    </row>
    <row r="24" spans="1:14">
      <c r="A24" s="16"/>
      <c r="B24" s="11" t="s">
        <v>8</v>
      </c>
      <c r="C24" s="25">
        <v>12.394</v>
      </c>
      <c r="D24" s="25">
        <v>12.651666666666666</v>
      </c>
      <c r="E24" s="25">
        <v>13.371</v>
      </c>
      <c r="F24" s="25">
        <v>13.968333333333334</v>
      </c>
      <c r="G24" s="26">
        <v>13.090333333333334</v>
      </c>
      <c r="H24" s="28">
        <f t="shared" si="0"/>
        <v>-6.2856461042835043</v>
      </c>
      <c r="I24" s="27">
        <f t="shared" si="3"/>
        <v>4.46737965248174</v>
      </c>
      <c r="J24" s="28">
        <f t="shared" si="1"/>
        <v>1.2165914435557146</v>
      </c>
      <c r="K24" s="27">
        <f t="shared" si="2"/>
        <v>1.4822420994250014</v>
      </c>
      <c r="L24" s="18"/>
    </row>
    <row r="25" spans="1:14">
      <c r="A25" s="16"/>
      <c r="B25" s="11" t="s">
        <v>23</v>
      </c>
      <c r="C25" s="25">
        <v>9.452</v>
      </c>
      <c r="D25" s="25">
        <v>10.075666666666665</v>
      </c>
      <c r="E25" s="25">
        <v>11.406000000000001</v>
      </c>
      <c r="F25" s="25">
        <v>9.6490000000000009</v>
      </c>
      <c r="G25" s="26">
        <v>10.918333333333335</v>
      </c>
      <c r="H25" s="28">
        <f t="shared" si="0"/>
        <v>13.155076519155706</v>
      </c>
      <c r="I25" s="27">
        <f t="shared" si="3"/>
        <v>-15.404173242153252</v>
      </c>
      <c r="J25" s="28">
        <f t="shared" si="1"/>
        <v>1.0147297683702334</v>
      </c>
      <c r="K25" s="27">
        <f t="shared" si="2"/>
        <v>1.0238983904559245</v>
      </c>
      <c r="L25" s="18"/>
    </row>
    <row r="26" spans="1:14">
      <c r="A26" s="16"/>
      <c r="B26" s="11" t="s">
        <v>9</v>
      </c>
      <c r="C26" s="25">
        <v>8.5280000000000005</v>
      </c>
      <c r="D26" s="25">
        <v>7.3803333333333327</v>
      </c>
      <c r="E26" s="25">
        <v>9.381333333333334</v>
      </c>
      <c r="F26" s="25">
        <v>8.3970000000000002</v>
      </c>
      <c r="G26" s="26">
        <v>8.9176666666666673</v>
      </c>
      <c r="H26" s="28">
        <f t="shared" si="0"/>
        <v>6.200627208129883</v>
      </c>
      <c r="I26" s="27">
        <f t="shared" si="3"/>
        <v>-10.492467310972142</v>
      </c>
      <c r="J26" s="28">
        <f t="shared" si="1"/>
        <v>0.82879149727396895</v>
      </c>
      <c r="K26" s="27">
        <f t="shared" si="2"/>
        <v>0.89104309095848244</v>
      </c>
      <c r="L26" s="18"/>
    </row>
    <row r="27" spans="1:14">
      <c r="A27" s="16"/>
      <c r="B27" s="11" t="s">
        <v>11</v>
      </c>
      <c r="C27" s="25">
        <v>7.2663333333333329</v>
      </c>
      <c r="D27" s="25">
        <v>6.8330000000000011</v>
      </c>
      <c r="E27" s="25">
        <v>7.3846666666666669</v>
      </c>
      <c r="F27" s="25">
        <v>6.7469999999999999</v>
      </c>
      <c r="G27" s="26">
        <v>7.8233333333333333</v>
      </c>
      <c r="H27" s="28">
        <f t="shared" si="0"/>
        <v>15.952769131959887</v>
      </c>
      <c r="I27" s="27">
        <f t="shared" si="3"/>
        <v>-8.6350094791008409</v>
      </c>
      <c r="J27" s="28">
        <f t="shared" si="1"/>
        <v>0.72708617504653861</v>
      </c>
      <c r="K27" s="27">
        <f t="shared" si="2"/>
        <v>0.71595423778693357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154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3750.0046666666663</v>
      </c>
      <c r="D13" s="26">
        <v>4348.1513333333342</v>
      </c>
      <c r="E13" s="26">
        <v>4515.7956666666669</v>
      </c>
      <c r="F13" s="26">
        <v>4697.592333333333</v>
      </c>
      <c r="G13" s="26">
        <v>4933.1526666666659</v>
      </c>
      <c r="H13" s="28">
        <f t="shared" ref="H13:H27" si="0">IF(OR(OR(G13=0,F13=0),G13=""),"",(G13/F13-1)*100)</f>
        <v>5.0144907565059738</v>
      </c>
      <c r="I13" s="27">
        <f>IF(OR(OR(G13=0,F13=0),F13=""),"",(F13/E13-1)*100)</f>
        <v>4.0257947897996749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1486.2906666666668</v>
      </c>
      <c r="D14" s="25">
        <f>D13-SUM(D15:D27)</f>
        <v>1961.8080000000009</v>
      </c>
      <c r="E14" s="25">
        <f>E13-SUM(E15:E27)</f>
        <v>2011.4609999999998</v>
      </c>
      <c r="F14" s="25">
        <f>F13-SUM(F15:F27)</f>
        <v>2035.6943333333338</v>
      </c>
      <c r="G14" s="26">
        <f>G13-SUM(G15:G27)</f>
        <v>2139.2806666666652</v>
      </c>
      <c r="H14" s="28">
        <f t="shared" si="0"/>
        <v>5.0885013352527597</v>
      </c>
      <c r="I14" s="27">
        <f>IF(OR(OR(G14=0,F14=0),F14=""),"",(F14/E14-1)*100)</f>
        <v>1.204762773592627</v>
      </c>
      <c r="J14" s="28">
        <f t="shared" si="1"/>
        <v>43.365385408033163</v>
      </c>
      <c r="K14" s="27">
        <f t="shared" si="2"/>
        <v>43.334844509353985</v>
      </c>
      <c r="L14" s="18"/>
    </row>
    <row r="15" spans="1:15">
      <c r="A15" s="16"/>
      <c r="B15" s="12" t="s">
        <v>5</v>
      </c>
      <c r="C15" s="29">
        <v>787.3753333333334</v>
      </c>
      <c r="D15" s="29">
        <v>793.85399999999993</v>
      </c>
      <c r="E15" s="29">
        <v>930.30433333333337</v>
      </c>
      <c r="F15" s="29">
        <v>908.2446666666666</v>
      </c>
      <c r="G15" s="109">
        <v>1013.4326666666667</v>
      </c>
      <c r="H15" s="50">
        <f t="shared" si="0"/>
        <v>11.58146079580613</v>
      </c>
      <c r="I15" s="36">
        <f t="shared" ref="I15:I27" si="3">IF(OR(OR(G15=0,F15=0),F15=""),"",(F15/E15-1)*100)</f>
        <v>-2.3712312064188446</v>
      </c>
      <c r="J15" s="50">
        <f t="shared" si="1"/>
        <v>20.54330638324728</v>
      </c>
      <c r="K15" s="36">
        <f t="shared" si="2"/>
        <v>19.334258961168548</v>
      </c>
      <c r="L15" s="18"/>
      <c r="N15" s="23" t="s">
        <v>5</v>
      </c>
      <c r="O15" s="34">
        <f>J15</f>
        <v>20.54330638324728</v>
      </c>
    </row>
    <row r="16" spans="1:15">
      <c r="A16" s="16"/>
      <c r="B16" s="11" t="s">
        <v>25</v>
      </c>
      <c r="C16" s="55">
        <v>348.72299999999996</v>
      </c>
      <c r="D16" s="55">
        <v>392.61766666666671</v>
      </c>
      <c r="E16" s="55">
        <v>408.46933333333328</v>
      </c>
      <c r="F16" s="55">
        <v>438.15233333333327</v>
      </c>
      <c r="G16" s="56">
        <v>458.33566666666667</v>
      </c>
      <c r="H16" s="28">
        <f t="shared" si="0"/>
        <v>4.6064648748494808</v>
      </c>
      <c r="I16" s="27">
        <f t="shared" si="3"/>
        <v>7.2668858045646934</v>
      </c>
      <c r="J16" s="28">
        <f t="shared" si="1"/>
        <v>9.2909280866907427</v>
      </c>
      <c r="K16" s="27">
        <f t="shared" si="2"/>
        <v>9.3271680946913431</v>
      </c>
      <c r="L16" s="18"/>
      <c r="N16" s="23" t="s">
        <v>41</v>
      </c>
      <c r="O16" s="34">
        <f>100-O15</f>
        <v>79.456693616752716</v>
      </c>
    </row>
    <row r="17" spans="1:14">
      <c r="A17" s="16"/>
      <c r="B17" s="11" t="s">
        <v>26</v>
      </c>
      <c r="C17" s="25">
        <v>286.25766666666664</v>
      </c>
      <c r="D17" s="25">
        <v>297.72966666666667</v>
      </c>
      <c r="E17" s="25">
        <v>290.20566666666667</v>
      </c>
      <c r="F17" s="25">
        <v>346.87933333333331</v>
      </c>
      <c r="G17" s="26">
        <v>353.613</v>
      </c>
      <c r="H17" s="28">
        <f t="shared" si="0"/>
        <v>1.9412129866485772</v>
      </c>
      <c r="I17" s="27">
        <f t="shared" si="3"/>
        <v>19.528793947281066</v>
      </c>
      <c r="J17" s="28">
        <f t="shared" si="1"/>
        <v>7.168093588292221</v>
      </c>
      <c r="K17" s="27">
        <f t="shared" si="2"/>
        <v>7.3841940449352172</v>
      </c>
      <c r="L17" s="18"/>
    </row>
    <row r="18" spans="1:14">
      <c r="A18" s="16"/>
      <c r="B18" s="11" t="s">
        <v>27</v>
      </c>
      <c r="C18" s="25">
        <v>208.77099999999999</v>
      </c>
      <c r="D18" s="25">
        <v>217.98400000000001</v>
      </c>
      <c r="E18" s="25">
        <v>194.35533333333333</v>
      </c>
      <c r="F18" s="25">
        <v>230.14700000000002</v>
      </c>
      <c r="G18" s="26">
        <v>224.24033333333333</v>
      </c>
      <c r="H18" s="28">
        <f t="shared" si="0"/>
        <v>-2.566475629344156</v>
      </c>
      <c r="I18" s="27">
        <f t="shared" si="3"/>
        <v>18.415582455502477</v>
      </c>
      <c r="J18" s="28">
        <f t="shared" si="1"/>
        <v>4.5455786286227511</v>
      </c>
      <c r="K18" s="27">
        <f t="shared" si="2"/>
        <v>4.8992544194802781</v>
      </c>
      <c r="L18" s="18"/>
    </row>
    <row r="19" spans="1:14">
      <c r="A19" s="16"/>
      <c r="B19" s="11" t="s">
        <v>21</v>
      </c>
      <c r="C19" s="25">
        <v>123.48566666666666</v>
      </c>
      <c r="D19" s="25">
        <v>129.79499999999999</v>
      </c>
      <c r="E19" s="25">
        <v>141.483</v>
      </c>
      <c r="F19" s="25">
        <v>158.44566666666668</v>
      </c>
      <c r="G19" s="26">
        <v>158.03200000000001</v>
      </c>
      <c r="H19" s="28">
        <f t="shared" si="0"/>
        <v>-0.26107792997389634</v>
      </c>
      <c r="I19" s="27">
        <f t="shared" si="3"/>
        <v>11.989190691932361</v>
      </c>
      <c r="J19" s="28">
        <f t="shared" si="1"/>
        <v>3.2034686675687727</v>
      </c>
      <c r="K19" s="27">
        <f t="shared" si="2"/>
        <v>3.372912237240397</v>
      </c>
      <c r="L19" s="18"/>
    </row>
    <row r="20" spans="1:14">
      <c r="A20" s="16"/>
      <c r="B20" s="11" t="s">
        <v>22</v>
      </c>
      <c r="C20" s="25">
        <v>90.385333333333335</v>
      </c>
      <c r="D20" s="25">
        <v>109.23733333333332</v>
      </c>
      <c r="E20" s="25">
        <v>112.777</v>
      </c>
      <c r="F20" s="25">
        <v>116.89800000000001</v>
      </c>
      <c r="G20" s="26">
        <v>118.42266666666666</v>
      </c>
      <c r="H20" s="28">
        <f t="shared" si="0"/>
        <v>1.3042709598681368</v>
      </c>
      <c r="I20" s="27">
        <f t="shared" si="3"/>
        <v>3.6541138707360643</v>
      </c>
      <c r="J20" s="28">
        <f t="shared" si="1"/>
        <v>2.4005473713969794</v>
      </c>
      <c r="K20" s="27">
        <f t="shared" si="2"/>
        <v>2.4884662547346066</v>
      </c>
      <c r="L20" s="18"/>
    </row>
    <row r="21" spans="1:14">
      <c r="A21" s="16"/>
      <c r="B21" s="11" t="s">
        <v>6</v>
      </c>
      <c r="C21" s="25">
        <v>98.100999999999999</v>
      </c>
      <c r="D21" s="25">
        <v>103.70433333333334</v>
      </c>
      <c r="E21" s="25">
        <v>87.115666666666655</v>
      </c>
      <c r="F21" s="25">
        <v>100.81366666666666</v>
      </c>
      <c r="G21" s="26">
        <v>99.448333333333338</v>
      </c>
      <c r="H21" s="28">
        <f t="shared" si="0"/>
        <v>-1.3543137339183442</v>
      </c>
      <c r="I21" s="27">
        <f t="shared" si="3"/>
        <v>15.723922600986429</v>
      </c>
      <c r="J21" s="28">
        <f t="shared" si="1"/>
        <v>2.0159184207962215</v>
      </c>
      <c r="K21" s="27">
        <f t="shared" si="2"/>
        <v>2.1460709979303583</v>
      </c>
      <c r="L21" s="18"/>
    </row>
    <row r="22" spans="1:14">
      <c r="A22" s="16"/>
      <c r="B22" s="11" t="s">
        <v>24</v>
      </c>
      <c r="C22" s="25">
        <v>74.601666666666674</v>
      </c>
      <c r="D22" s="25">
        <v>74.13133333333333</v>
      </c>
      <c r="E22" s="25">
        <v>73.327666666666673</v>
      </c>
      <c r="F22" s="25">
        <v>81.497</v>
      </c>
      <c r="G22" s="26">
        <v>81.451000000000008</v>
      </c>
      <c r="H22" s="28">
        <f t="shared" si="0"/>
        <v>-5.6443795477123526E-2</v>
      </c>
      <c r="I22" s="27">
        <f t="shared" si="3"/>
        <v>11.140860884704718</v>
      </c>
      <c r="J22" s="28">
        <f t="shared" si="1"/>
        <v>1.6510942495326524</v>
      </c>
      <c r="K22" s="27">
        <f t="shared" si="2"/>
        <v>1.7348674430880444</v>
      </c>
      <c r="L22" s="18"/>
    </row>
    <row r="23" spans="1:14">
      <c r="A23" s="16"/>
      <c r="B23" s="11" t="s">
        <v>8</v>
      </c>
      <c r="C23" s="25">
        <v>58.44466666666667</v>
      </c>
      <c r="D23" s="25">
        <v>71.196333333333328</v>
      </c>
      <c r="E23" s="25">
        <v>73.807999999999993</v>
      </c>
      <c r="F23" s="25">
        <v>74.213666666666668</v>
      </c>
      <c r="G23" s="26">
        <v>68.067666666666653</v>
      </c>
      <c r="H23" s="28">
        <f t="shared" si="0"/>
        <v>-8.2814935254513102</v>
      </c>
      <c r="I23" s="27">
        <f t="shared" si="3"/>
        <v>0.54962425030711248</v>
      </c>
      <c r="J23" s="28">
        <f t="shared" si="1"/>
        <v>1.3798005305329424</v>
      </c>
      <c r="K23" s="27">
        <f t="shared" si="2"/>
        <v>1.5798234797868442</v>
      </c>
      <c r="L23" s="18"/>
    </row>
    <row r="24" spans="1:14">
      <c r="A24" s="16"/>
      <c r="B24" s="11" t="s">
        <v>20</v>
      </c>
      <c r="C24" s="25">
        <v>57.758333333333333</v>
      </c>
      <c r="D24" s="25">
        <v>60.678333333333335</v>
      </c>
      <c r="E24" s="25">
        <v>61.369</v>
      </c>
      <c r="F24" s="25">
        <v>67.533999999999992</v>
      </c>
      <c r="G24" s="26">
        <v>66.449666666666658</v>
      </c>
      <c r="H24" s="28">
        <f t="shared" si="0"/>
        <v>-1.6056110008785707</v>
      </c>
      <c r="I24" s="27">
        <f t="shared" si="3"/>
        <v>10.045788590330606</v>
      </c>
      <c r="J24" s="28">
        <f t="shared" si="1"/>
        <v>1.347002032101446</v>
      </c>
      <c r="K24" s="27">
        <f t="shared" si="2"/>
        <v>1.4376300710640635</v>
      </c>
      <c r="L24" s="18"/>
    </row>
    <row r="25" spans="1:14">
      <c r="A25" s="16"/>
      <c r="B25" s="11" t="s">
        <v>11</v>
      </c>
      <c r="C25" s="25">
        <v>44.651000000000003</v>
      </c>
      <c r="D25" s="25">
        <v>45.669000000000004</v>
      </c>
      <c r="E25" s="25">
        <v>48.047666666666665</v>
      </c>
      <c r="F25" s="25">
        <v>50.029666666666664</v>
      </c>
      <c r="G25" s="26">
        <v>55.715000000000003</v>
      </c>
      <c r="H25" s="28">
        <f t="shared" si="0"/>
        <v>11.363924071717468</v>
      </c>
      <c r="I25" s="27">
        <f t="shared" si="3"/>
        <v>4.1250702427450436</v>
      </c>
      <c r="J25" s="28">
        <f t="shared" si="1"/>
        <v>1.1293994685481052</v>
      </c>
      <c r="K25" s="27">
        <f t="shared" si="2"/>
        <v>1.065006563291252</v>
      </c>
      <c r="L25" s="18"/>
    </row>
    <row r="26" spans="1:14">
      <c r="A26" s="16"/>
      <c r="B26" s="11" t="s">
        <v>23</v>
      </c>
      <c r="C26" s="25">
        <v>45.276333333333334</v>
      </c>
      <c r="D26" s="25">
        <v>46.103000000000002</v>
      </c>
      <c r="E26" s="25">
        <v>42.223999999999997</v>
      </c>
      <c r="F26" s="25">
        <v>48.916333333333334</v>
      </c>
      <c r="G26" s="26">
        <v>49.713333333333338</v>
      </c>
      <c r="H26" s="28">
        <f t="shared" si="0"/>
        <v>1.6293126358612353</v>
      </c>
      <c r="I26" s="27">
        <f t="shared" si="3"/>
        <v>15.849595806492367</v>
      </c>
      <c r="J26" s="28">
        <f t="shared" si="1"/>
        <v>1.0077396077613114</v>
      </c>
      <c r="K26" s="27">
        <f t="shared" si="2"/>
        <v>1.0413064791985287</v>
      </c>
      <c r="L26" s="18"/>
    </row>
    <row r="27" spans="1:14">
      <c r="A27" s="16"/>
      <c r="B27" s="11" t="s">
        <v>9</v>
      </c>
      <c r="C27" s="25">
        <v>39.883000000000003</v>
      </c>
      <c r="D27" s="25">
        <v>43.643333333333338</v>
      </c>
      <c r="E27" s="25">
        <v>40.847999999999999</v>
      </c>
      <c r="F27" s="25">
        <v>40.126666666666672</v>
      </c>
      <c r="G27" s="26">
        <v>46.95066666666667</v>
      </c>
      <c r="H27" s="28">
        <f t="shared" si="0"/>
        <v>17.00614720053164</v>
      </c>
      <c r="I27" s="27">
        <f t="shared" si="3"/>
        <v>-1.7658963311137033</v>
      </c>
      <c r="J27" s="28">
        <f t="shared" si="1"/>
        <v>0.95173755687539396</v>
      </c>
      <c r="K27" s="27">
        <f t="shared" si="2"/>
        <v>0.8541964440365446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4" sqref="G1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153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1165.1569999999999</v>
      </c>
      <c r="D13" s="26">
        <v>1390.2566666666664</v>
      </c>
      <c r="E13" s="26">
        <v>1454.2940000000001</v>
      </c>
      <c r="F13" s="26">
        <v>1566.2860000000001</v>
      </c>
      <c r="G13" s="26">
        <v>1640.396</v>
      </c>
      <c r="H13" s="28">
        <f t="shared" ref="H13:H27" si="0">IF(OR(OR(G13=0,F13=0),G13=""),"",(G13/F13-1)*100)</f>
        <v>4.7315752040176573</v>
      </c>
      <c r="I13" s="27">
        <f>IF(OR(OR(G13=0,F13=0),F13=""),"",(F13/E13-1)*100)</f>
        <v>7.7007812725624847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439.14466666666647</v>
      </c>
      <c r="D14" s="25">
        <f>D13-SUM(D15:D27)</f>
        <v>598.74499999999978</v>
      </c>
      <c r="E14" s="25">
        <f>E13-SUM(E15:E27)</f>
        <v>645.26933333333329</v>
      </c>
      <c r="F14" s="25">
        <f>F13-SUM(F15:F27)</f>
        <v>677.404</v>
      </c>
      <c r="G14" s="26">
        <f>G13-SUM(G15:G27)</f>
        <v>703.7646666666667</v>
      </c>
      <c r="H14" s="28">
        <f t="shared" si="0"/>
        <v>3.8914247135633628</v>
      </c>
      <c r="I14" s="27">
        <f>IF(OR(OR(G14=0,F14=0),F14=""),"",(F14/E14-1)*100)</f>
        <v>4.9800393427447354</v>
      </c>
      <c r="J14" s="28">
        <f t="shared" si="1"/>
        <v>42.902120382314187</v>
      </c>
      <c r="K14" s="27">
        <f t="shared" si="2"/>
        <v>43.249061793312329</v>
      </c>
      <c r="L14" s="18"/>
    </row>
    <row r="15" spans="1:15">
      <c r="A15" s="16"/>
      <c r="B15" s="12" t="s">
        <v>5</v>
      </c>
      <c r="C15" s="29">
        <v>277.53166666666669</v>
      </c>
      <c r="D15" s="29">
        <v>300.47166666666664</v>
      </c>
      <c r="E15" s="29">
        <v>302.88600000000002</v>
      </c>
      <c r="F15" s="29">
        <v>342.36400000000003</v>
      </c>
      <c r="G15" s="109">
        <v>360.18066666666664</v>
      </c>
      <c r="H15" s="50">
        <f t="shared" si="0"/>
        <v>5.2040128829744292</v>
      </c>
      <c r="I15" s="36">
        <f t="shared" ref="I15:I27" si="3">IF(OR(OR(G15=0,F15=0),F15=""),"",(F15/E15-1)*100)</f>
        <v>13.033946765449711</v>
      </c>
      <c r="J15" s="50">
        <f t="shared" si="1"/>
        <v>21.956933976104956</v>
      </c>
      <c r="K15" s="36">
        <f t="shared" si="2"/>
        <v>21.858332386294713</v>
      </c>
      <c r="L15" s="18"/>
      <c r="N15" s="23" t="s">
        <v>5</v>
      </c>
      <c r="O15" s="34">
        <f>J15</f>
        <v>21.956933976104956</v>
      </c>
    </row>
    <row r="16" spans="1:15">
      <c r="A16" s="16"/>
      <c r="B16" s="11" t="s">
        <v>25</v>
      </c>
      <c r="C16" s="55">
        <v>104.98899999999999</v>
      </c>
      <c r="D16" s="55">
        <v>118.873</v>
      </c>
      <c r="E16" s="55">
        <v>111.69133333333333</v>
      </c>
      <c r="F16" s="55">
        <v>122.09100000000001</v>
      </c>
      <c r="G16" s="56">
        <v>150.65466666666669</v>
      </c>
      <c r="H16" s="28">
        <f t="shared" si="0"/>
        <v>23.395390869651877</v>
      </c>
      <c r="I16" s="27">
        <f t="shared" si="3"/>
        <v>9.3110775530181442</v>
      </c>
      <c r="J16" s="28">
        <f t="shared" si="1"/>
        <v>9.1840425523267974</v>
      </c>
      <c r="K16" s="27">
        <f t="shared" si="2"/>
        <v>7.7949365569251086</v>
      </c>
      <c r="L16" s="18"/>
      <c r="N16" s="23" t="s">
        <v>41</v>
      </c>
      <c r="O16" s="34">
        <f>100-O15</f>
        <v>78.043066023895051</v>
      </c>
    </row>
    <row r="17" spans="1:14">
      <c r="A17" s="16"/>
      <c r="B17" s="11" t="s">
        <v>27</v>
      </c>
      <c r="C17" s="25">
        <v>68.98899999999999</v>
      </c>
      <c r="D17" s="25">
        <v>75.63066666666667</v>
      </c>
      <c r="E17" s="25">
        <v>76.675666666666658</v>
      </c>
      <c r="F17" s="25">
        <v>84.36433333333332</v>
      </c>
      <c r="G17" s="26">
        <v>89.928333333333327</v>
      </c>
      <c r="H17" s="28">
        <f t="shared" si="0"/>
        <v>6.5952041344486068</v>
      </c>
      <c r="I17" s="27">
        <f t="shared" si="3"/>
        <v>10.027518508696808</v>
      </c>
      <c r="J17" s="28">
        <f t="shared" si="1"/>
        <v>5.4821112300525803</v>
      </c>
      <c r="K17" s="27">
        <f t="shared" si="2"/>
        <v>5.3862661948924595</v>
      </c>
      <c r="L17" s="18"/>
    </row>
    <row r="18" spans="1:14">
      <c r="A18" s="16"/>
      <c r="B18" s="11" t="s">
        <v>26</v>
      </c>
      <c r="C18" s="25">
        <v>80.347999999999999</v>
      </c>
      <c r="D18" s="25">
        <v>80.537666666666667</v>
      </c>
      <c r="E18" s="25">
        <v>91.299666666666667</v>
      </c>
      <c r="F18" s="25">
        <v>88.695333333333338</v>
      </c>
      <c r="G18" s="26">
        <v>87.63666666666667</v>
      </c>
      <c r="H18" s="28">
        <f t="shared" si="0"/>
        <v>-1.1935990619574177</v>
      </c>
      <c r="I18" s="27">
        <f t="shared" si="3"/>
        <v>-2.8525113271680391</v>
      </c>
      <c r="J18" s="28">
        <f t="shared" si="1"/>
        <v>5.3424091906263289</v>
      </c>
      <c r="K18" s="27">
        <f t="shared" si="2"/>
        <v>5.6627801904207358</v>
      </c>
      <c r="L18" s="18"/>
    </row>
    <row r="19" spans="1:14">
      <c r="A19" s="16"/>
      <c r="B19" s="11" t="s">
        <v>6</v>
      </c>
      <c r="C19" s="25">
        <v>42.276999999999994</v>
      </c>
      <c r="D19" s="25">
        <v>41.237666666666662</v>
      </c>
      <c r="E19" s="25">
        <v>45.035333333333334</v>
      </c>
      <c r="F19" s="25">
        <v>48.012666666666668</v>
      </c>
      <c r="G19" s="26">
        <v>52.598999999999997</v>
      </c>
      <c r="H19" s="28">
        <f t="shared" si="0"/>
        <v>9.552340354628619</v>
      </c>
      <c r="I19" s="27">
        <f t="shared" si="3"/>
        <v>6.6111053543143949</v>
      </c>
      <c r="J19" s="28">
        <f t="shared" si="1"/>
        <v>3.2064818495046317</v>
      </c>
      <c r="K19" s="27">
        <f t="shared" si="2"/>
        <v>3.065383120749765</v>
      </c>
      <c r="L19" s="18"/>
    </row>
    <row r="20" spans="1:14">
      <c r="A20" s="16"/>
      <c r="B20" s="11" t="s">
        <v>21</v>
      </c>
      <c r="C20" s="25">
        <v>36.020666666666671</v>
      </c>
      <c r="D20" s="25">
        <v>38.954000000000001</v>
      </c>
      <c r="E20" s="25">
        <v>40.330333333333336</v>
      </c>
      <c r="F20" s="25">
        <v>52.131</v>
      </c>
      <c r="G20" s="26">
        <v>51.681333333333335</v>
      </c>
      <c r="H20" s="28">
        <f t="shared" si="0"/>
        <v>-0.86257057540938264</v>
      </c>
      <c r="I20" s="27">
        <f t="shared" si="3"/>
        <v>29.260027605359063</v>
      </c>
      <c r="J20" s="28">
        <f t="shared" si="1"/>
        <v>3.1505400728441999</v>
      </c>
      <c r="K20" s="27">
        <f t="shared" si="2"/>
        <v>3.3283193490843943</v>
      </c>
      <c r="L20" s="18"/>
    </row>
    <row r="21" spans="1:14">
      <c r="A21" s="16"/>
      <c r="B21" s="11" t="s">
        <v>22</v>
      </c>
      <c r="C21" s="25">
        <v>24.401333333333337</v>
      </c>
      <c r="D21" s="25">
        <v>32.31466666666666</v>
      </c>
      <c r="E21" s="25">
        <v>34.100333333333332</v>
      </c>
      <c r="F21" s="25">
        <v>38.681333333333335</v>
      </c>
      <c r="G21" s="26">
        <v>32.080666666666666</v>
      </c>
      <c r="H21" s="28">
        <f t="shared" si="0"/>
        <v>-17.064217021129924</v>
      </c>
      <c r="I21" s="27">
        <f t="shared" si="3"/>
        <v>13.433886276771489</v>
      </c>
      <c r="J21" s="28">
        <f t="shared" si="1"/>
        <v>1.9556659895943826</v>
      </c>
      <c r="K21" s="27">
        <f t="shared" si="2"/>
        <v>2.4696213420367248</v>
      </c>
      <c r="L21" s="18"/>
    </row>
    <row r="22" spans="1:14">
      <c r="A22" s="16"/>
      <c r="B22" s="11" t="s">
        <v>8</v>
      </c>
      <c r="C22" s="25">
        <v>18.096666666666668</v>
      </c>
      <c r="D22" s="25">
        <v>22.296000000000003</v>
      </c>
      <c r="E22" s="25">
        <v>20.306000000000001</v>
      </c>
      <c r="F22" s="25">
        <v>23.782333333333337</v>
      </c>
      <c r="G22" s="26">
        <v>23.036333333333332</v>
      </c>
      <c r="H22" s="28">
        <f t="shared" si="0"/>
        <v>-3.1367822052784544</v>
      </c>
      <c r="I22" s="27">
        <f t="shared" si="3"/>
        <v>17.119734725368541</v>
      </c>
      <c r="J22" s="28">
        <f t="shared" si="1"/>
        <v>1.4043153807576543</v>
      </c>
      <c r="K22" s="27">
        <f t="shared" si="2"/>
        <v>1.5183902131113562</v>
      </c>
      <c r="L22" s="18"/>
    </row>
    <row r="23" spans="1:14">
      <c r="A23" s="16"/>
      <c r="B23" s="11" t="s">
        <v>24</v>
      </c>
      <c r="C23" s="25">
        <v>16.495666666666668</v>
      </c>
      <c r="D23" s="25">
        <v>19.507333333333335</v>
      </c>
      <c r="E23" s="25">
        <v>19.291333333333331</v>
      </c>
      <c r="F23" s="25">
        <v>19.615666666666669</v>
      </c>
      <c r="G23" s="26">
        <v>21.248333333333335</v>
      </c>
      <c r="H23" s="28">
        <f t="shared" si="0"/>
        <v>8.3232790116743338</v>
      </c>
      <c r="I23" s="27">
        <f t="shared" si="3"/>
        <v>1.6812385527180007</v>
      </c>
      <c r="J23" s="28">
        <f t="shared" si="1"/>
        <v>1.295317309560212</v>
      </c>
      <c r="K23" s="27">
        <f t="shared" si="2"/>
        <v>1.2523681285963528</v>
      </c>
      <c r="L23" s="18"/>
    </row>
    <row r="24" spans="1:14">
      <c r="A24" s="16"/>
      <c r="B24" s="11" t="s">
        <v>11</v>
      </c>
      <c r="C24" s="25">
        <v>14.295</v>
      </c>
      <c r="D24" s="25">
        <v>15.04</v>
      </c>
      <c r="E24" s="25">
        <v>13.785333333333332</v>
      </c>
      <c r="F24" s="25">
        <v>16.976666666666667</v>
      </c>
      <c r="G24" s="26">
        <v>19.019333333333332</v>
      </c>
      <c r="H24" s="28">
        <f t="shared" si="0"/>
        <v>12.032201060278801</v>
      </c>
      <c r="I24" s="27">
        <f t="shared" si="3"/>
        <v>23.150207950478773</v>
      </c>
      <c r="J24" s="28">
        <f t="shared" si="1"/>
        <v>1.1594354859029974</v>
      </c>
      <c r="K24" s="27">
        <f t="shared" si="2"/>
        <v>1.0838803811479301</v>
      </c>
      <c r="L24" s="18"/>
    </row>
    <row r="25" spans="1:14">
      <c r="A25" s="16"/>
      <c r="B25" s="11" t="s">
        <v>20</v>
      </c>
      <c r="C25" s="25">
        <v>17.608999999999998</v>
      </c>
      <c r="D25" s="25">
        <v>19.512</v>
      </c>
      <c r="E25" s="25">
        <v>20.875333333333334</v>
      </c>
      <c r="F25" s="25">
        <v>20.046666666666667</v>
      </c>
      <c r="G25" s="26">
        <v>18.424333333333333</v>
      </c>
      <c r="H25" s="28">
        <f t="shared" si="0"/>
        <v>-8.0927835051546442</v>
      </c>
      <c r="I25" s="27">
        <f t="shared" si="3"/>
        <v>-3.9695972918596167</v>
      </c>
      <c r="J25" s="28">
        <f t="shared" si="1"/>
        <v>1.1231637563937813</v>
      </c>
      <c r="K25" s="27">
        <f t="shared" si="2"/>
        <v>1.2798854530185846</v>
      </c>
      <c r="L25" s="18"/>
    </row>
    <row r="26" spans="1:14">
      <c r="A26" s="16"/>
      <c r="B26" s="11" t="s">
        <v>9</v>
      </c>
      <c r="C26" s="25">
        <v>13.514000000000001</v>
      </c>
      <c r="D26" s="25">
        <v>15.149666666666667</v>
      </c>
      <c r="E26" s="25">
        <v>19.572666666666667</v>
      </c>
      <c r="F26" s="25">
        <v>16.934333333333331</v>
      </c>
      <c r="G26" s="26">
        <v>15.830999999999998</v>
      </c>
      <c r="H26" s="28">
        <f t="shared" si="0"/>
        <v>-6.5153632659488592</v>
      </c>
      <c r="I26" s="27">
        <f t="shared" si="3"/>
        <v>-13.479682550495598</v>
      </c>
      <c r="J26" s="28">
        <f t="shared" si="1"/>
        <v>0.96507184850487315</v>
      </c>
      <c r="K26" s="27">
        <f t="shared" si="2"/>
        <v>1.0811775967692574</v>
      </c>
      <c r="L26" s="18"/>
    </row>
    <row r="27" spans="1:14">
      <c r="A27" s="16"/>
      <c r="B27" s="11" t="s">
        <v>23</v>
      </c>
      <c r="C27" s="25">
        <v>11.445333333333332</v>
      </c>
      <c r="D27" s="25">
        <v>11.987333333333334</v>
      </c>
      <c r="E27" s="25">
        <v>13.175333333333334</v>
      </c>
      <c r="F27" s="25">
        <v>15.186666666666667</v>
      </c>
      <c r="G27" s="26">
        <v>14.310666666666668</v>
      </c>
      <c r="H27" s="28">
        <f t="shared" si="0"/>
        <v>-5.7682177348551296</v>
      </c>
      <c r="I27" s="27">
        <f t="shared" si="3"/>
        <v>15.265900925972776</v>
      </c>
      <c r="J27" s="28">
        <f t="shared" si="1"/>
        <v>0.87239097551241696</v>
      </c>
      <c r="K27" s="27">
        <f t="shared" si="2"/>
        <v>0.96959729364028446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152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206.07799999999997</v>
      </c>
      <c r="D13" s="26">
        <v>216.80666666666664</v>
      </c>
      <c r="E13" s="26">
        <v>237.22766666666666</v>
      </c>
      <c r="F13" s="26">
        <v>229.16466666666668</v>
      </c>
      <c r="G13" s="26">
        <v>248.85166666666669</v>
      </c>
      <c r="H13" s="28">
        <f t="shared" ref="H13:H27" si="0">IF(OR(OR(G13=0,F13=0),G13=""),"",(G13/F13-1)*100)</f>
        <v>8.5907658830477018</v>
      </c>
      <c r="I13" s="27">
        <f>IF(OR(OR(G13=0,F13=0),F13=""),"",(F13/E13-1)*100)</f>
        <v>-3.3988447103555863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33.155333333333289</v>
      </c>
      <c r="D14" s="25">
        <f>D13-SUM(D15:D27)</f>
        <v>44.578666666666635</v>
      </c>
      <c r="E14" s="25">
        <f>E13-SUM(E15:E27)</f>
        <v>44.761666666666684</v>
      </c>
      <c r="F14" s="25">
        <f>F13-SUM(F15:F27)</f>
        <v>46.292333333333346</v>
      </c>
      <c r="G14" s="26">
        <f>G13-SUM(G15:G27)</f>
        <v>56.745333333333406</v>
      </c>
      <c r="H14" s="28">
        <f t="shared" si="0"/>
        <v>22.580412883342937</v>
      </c>
      <c r="I14" s="27">
        <f>IF(OR(OR(G14=0,F14=0),F14=""),"",(F14/E14-1)*100)</f>
        <v>3.419592657407744</v>
      </c>
      <c r="J14" s="28">
        <f t="shared" si="1"/>
        <v>22.802874537040164</v>
      </c>
      <c r="K14" s="27">
        <f t="shared" si="2"/>
        <v>20.20046720407742</v>
      </c>
      <c r="L14" s="18"/>
    </row>
    <row r="15" spans="1:15">
      <c r="A15" s="16"/>
      <c r="B15" s="12" t="s">
        <v>5</v>
      </c>
      <c r="C15" s="29">
        <v>87.453999999999994</v>
      </c>
      <c r="D15" s="29">
        <v>83.896666666666675</v>
      </c>
      <c r="E15" s="29">
        <v>100.82100000000001</v>
      </c>
      <c r="F15" s="29">
        <v>92.352666666666664</v>
      </c>
      <c r="G15" s="109">
        <v>95.395666666666671</v>
      </c>
      <c r="H15" s="50">
        <f t="shared" si="0"/>
        <v>3.2949779468558926</v>
      </c>
      <c r="I15" s="36">
        <f t="shared" ref="I15:I27" si="3">IF(OR(OR(G15=0,F15=0),F15=""),"",(F15/E15-1)*100)</f>
        <v>-8.3993744689433214</v>
      </c>
      <c r="J15" s="50">
        <f t="shared" si="1"/>
        <v>38.334349110246393</v>
      </c>
      <c r="K15" s="36">
        <f t="shared" si="2"/>
        <v>40.299697160993404</v>
      </c>
      <c r="L15" s="18"/>
      <c r="N15" s="23" t="s">
        <v>5</v>
      </c>
      <c r="O15" s="34">
        <f>J15</f>
        <v>38.334349110246393</v>
      </c>
    </row>
    <row r="16" spans="1:15">
      <c r="A16" s="16"/>
      <c r="B16" s="11" t="s">
        <v>25</v>
      </c>
      <c r="C16" s="55">
        <v>30.290666666666667</v>
      </c>
      <c r="D16" s="55">
        <v>31.566000000000003</v>
      </c>
      <c r="E16" s="55">
        <v>30.395666666666667</v>
      </c>
      <c r="F16" s="55">
        <v>28.888333333333332</v>
      </c>
      <c r="G16" s="56">
        <v>33.270666666666664</v>
      </c>
      <c r="H16" s="28">
        <f t="shared" si="0"/>
        <v>15.169907113598335</v>
      </c>
      <c r="I16" s="27">
        <f t="shared" si="3"/>
        <v>-4.9590402140656025</v>
      </c>
      <c r="J16" s="28">
        <f t="shared" si="1"/>
        <v>13.369678054530473</v>
      </c>
      <c r="K16" s="27">
        <f t="shared" si="2"/>
        <v>12.605928197191538</v>
      </c>
      <c r="L16" s="18"/>
      <c r="N16" s="23" t="s">
        <v>41</v>
      </c>
      <c r="O16" s="34">
        <f>100-O15</f>
        <v>61.665650889753607</v>
      </c>
    </row>
    <row r="17" spans="1:14">
      <c r="A17" s="16"/>
      <c r="B17" s="11" t="s">
        <v>26</v>
      </c>
      <c r="C17" s="25">
        <v>19.114666666666668</v>
      </c>
      <c r="D17" s="25">
        <v>16.527333333333335</v>
      </c>
      <c r="E17" s="25">
        <v>18.022666666666666</v>
      </c>
      <c r="F17" s="25">
        <v>19.279333333333334</v>
      </c>
      <c r="G17" s="26">
        <v>17.931666666666668</v>
      </c>
      <c r="H17" s="28">
        <f t="shared" si="0"/>
        <v>-6.9902140461288393</v>
      </c>
      <c r="I17" s="27">
        <f t="shared" si="3"/>
        <v>6.97270104313088</v>
      </c>
      <c r="J17" s="28">
        <f t="shared" si="1"/>
        <v>7.2057651479127465</v>
      </c>
      <c r="K17" s="27">
        <f t="shared" si="2"/>
        <v>8.4128734214407679</v>
      </c>
      <c r="L17" s="18"/>
    </row>
    <row r="18" spans="1:14">
      <c r="A18" s="16"/>
      <c r="B18" s="11" t="s">
        <v>27</v>
      </c>
      <c r="C18" s="25">
        <v>11.462333333333333</v>
      </c>
      <c r="D18" s="25">
        <v>10.355666666666666</v>
      </c>
      <c r="E18" s="25">
        <v>13.259</v>
      </c>
      <c r="F18" s="25">
        <v>10.135333333333334</v>
      </c>
      <c r="G18" s="26">
        <v>14.883666666666668</v>
      </c>
      <c r="H18" s="28">
        <f t="shared" si="0"/>
        <v>46.849306058014875</v>
      </c>
      <c r="I18" s="27">
        <f t="shared" si="3"/>
        <v>-23.558840535988136</v>
      </c>
      <c r="J18" s="28">
        <f t="shared" si="1"/>
        <v>5.980939113662088</v>
      </c>
      <c r="K18" s="27">
        <f t="shared" si="2"/>
        <v>4.422729507457519</v>
      </c>
      <c r="L18" s="18"/>
    </row>
    <row r="19" spans="1:14">
      <c r="A19" s="16"/>
      <c r="B19" s="11" t="s">
        <v>21</v>
      </c>
      <c r="C19" s="25">
        <v>5.0123333333333333</v>
      </c>
      <c r="D19" s="25">
        <v>6.6230000000000002</v>
      </c>
      <c r="E19" s="25">
        <v>7.375</v>
      </c>
      <c r="F19" s="25">
        <v>10.257</v>
      </c>
      <c r="G19" s="26">
        <v>7.79</v>
      </c>
      <c r="H19" s="28">
        <f t="shared" si="0"/>
        <v>-24.051867017646479</v>
      </c>
      <c r="I19" s="27">
        <f t="shared" si="3"/>
        <v>39.077966101694919</v>
      </c>
      <c r="J19" s="28">
        <f t="shared" si="1"/>
        <v>3.1303788736261891</v>
      </c>
      <c r="K19" s="27">
        <f t="shared" si="2"/>
        <v>4.4758208798913151</v>
      </c>
      <c r="L19" s="18"/>
    </row>
    <row r="20" spans="1:14">
      <c r="A20" s="16"/>
      <c r="B20" s="11" t="s">
        <v>22</v>
      </c>
      <c r="C20" s="25">
        <v>3.0773333333333333</v>
      </c>
      <c r="D20" s="25">
        <v>3.8716666666666661</v>
      </c>
      <c r="E20" s="25">
        <v>3.4390000000000001</v>
      </c>
      <c r="F20" s="25">
        <v>4.014333333333334</v>
      </c>
      <c r="G20" s="26">
        <v>4.4329999999999998</v>
      </c>
      <c r="H20" s="28">
        <f t="shared" si="0"/>
        <v>10.429295026156261</v>
      </c>
      <c r="I20" s="27">
        <f t="shared" si="3"/>
        <v>16.729669477561316</v>
      </c>
      <c r="J20" s="28">
        <f t="shared" si="1"/>
        <v>1.781382483541065</v>
      </c>
      <c r="K20" s="27">
        <f t="shared" si="2"/>
        <v>1.7517243786854868</v>
      </c>
      <c r="L20" s="18"/>
    </row>
    <row r="21" spans="1:14">
      <c r="A21" s="16"/>
      <c r="B21" s="11" t="s">
        <v>6</v>
      </c>
      <c r="C21" s="25">
        <v>3.81</v>
      </c>
      <c r="D21" s="25">
        <v>4.9546666666666663</v>
      </c>
      <c r="E21" s="25">
        <v>3.8070000000000004</v>
      </c>
      <c r="F21" s="25">
        <v>3.4459999999999997</v>
      </c>
      <c r="G21" s="26">
        <v>4.2736666666666672</v>
      </c>
      <c r="H21" s="28">
        <f t="shared" si="0"/>
        <v>24.018185335654895</v>
      </c>
      <c r="I21" s="27">
        <f t="shared" si="3"/>
        <v>-9.4825321775676592</v>
      </c>
      <c r="J21" s="28">
        <f t="shared" si="1"/>
        <v>1.7173550508669824</v>
      </c>
      <c r="K21" s="27">
        <f t="shared" si="2"/>
        <v>1.5037222143029609</v>
      </c>
      <c r="L21" s="18"/>
    </row>
    <row r="22" spans="1:14">
      <c r="A22" s="16"/>
      <c r="B22" s="11" t="s">
        <v>8</v>
      </c>
      <c r="C22" s="25">
        <v>2.547333333333333</v>
      </c>
      <c r="D22" s="25">
        <v>3.0030000000000001</v>
      </c>
      <c r="E22" s="25">
        <v>2.621</v>
      </c>
      <c r="F22" s="25">
        <v>3.8443333333333336</v>
      </c>
      <c r="G22" s="26">
        <v>2.8279999999999998</v>
      </c>
      <c r="H22" s="28">
        <f t="shared" si="0"/>
        <v>-26.437180265325601</v>
      </c>
      <c r="I22" s="27">
        <f t="shared" si="3"/>
        <v>46.67429734198145</v>
      </c>
      <c r="J22" s="28">
        <f t="shared" si="1"/>
        <v>1.1364199556630119</v>
      </c>
      <c r="K22" s="27">
        <f t="shared" si="2"/>
        <v>1.6775419130930596</v>
      </c>
      <c r="L22" s="18"/>
    </row>
    <row r="23" spans="1:14">
      <c r="A23" s="16"/>
      <c r="B23" s="11" t="s">
        <v>24</v>
      </c>
      <c r="C23" s="25">
        <v>3.6333333333333333</v>
      </c>
      <c r="D23" s="25">
        <v>4.2906666666666666</v>
      </c>
      <c r="E23" s="25">
        <v>4.38</v>
      </c>
      <c r="F23" s="25">
        <v>3.4770000000000003</v>
      </c>
      <c r="G23" s="26">
        <v>2.6940000000000004</v>
      </c>
      <c r="H23" s="28">
        <f t="shared" si="0"/>
        <v>-22.519413287316649</v>
      </c>
      <c r="I23" s="27">
        <f t="shared" si="3"/>
        <v>-20.61643835616438</v>
      </c>
      <c r="J23" s="28">
        <f t="shared" si="1"/>
        <v>1.0825726168869005</v>
      </c>
      <c r="K23" s="27">
        <f t="shared" si="2"/>
        <v>1.5172496050874626</v>
      </c>
      <c r="L23" s="18"/>
    </row>
    <row r="24" spans="1:14">
      <c r="A24" s="16"/>
      <c r="B24" s="11" t="s">
        <v>23</v>
      </c>
      <c r="C24" s="25">
        <v>2.3820000000000001</v>
      </c>
      <c r="D24" s="25">
        <v>2.0190000000000001</v>
      </c>
      <c r="E24" s="25">
        <v>2.6029999999999998</v>
      </c>
      <c r="F24" s="25">
        <v>2.4449999999999998</v>
      </c>
      <c r="G24" s="26">
        <v>2.6616666666666671</v>
      </c>
      <c r="H24" s="28">
        <f t="shared" si="0"/>
        <v>8.8616223585549001</v>
      </c>
      <c r="I24" s="27">
        <f t="shared" si="3"/>
        <v>-6.0699193238570874</v>
      </c>
      <c r="J24" s="28">
        <f t="shared" si="1"/>
        <v>1.0695796023065951</v>
      </c>
      <c r="K24" s="27">
        <f t="shared" si="2"/>
        <v>1.0669184021969644</v>
      </c>
      <c r="L24" s="18"/>
    </row>
    <row r="25" spans="1:14">
      <c r="A25" s="16"/>
      <c r="B25" s="11" t="s">
        <v>20</v>
      </c>
      <c r="C25" s="25">
        <v>1.6276666666666666</v>
      </c>
      <c r="D25" s="25">
        <v>2.0076666666666667</v>
      </c>
      <c r="E25" s="25">
        <v>2.2416666666666667</v>
      </c>
      <c r="F25" s="25">
        <v>1.909</v>
      </c>
      <c r="G25" s="26">
        <v>2.0853333333333333</v>
      </c>
      <c r="H25" s="28">
        <f t="shared" si="0"/>
        <v>9.2369477911646634</v>
      </c>
      <c r="I25" s="27">
        <f t="shared" si="3"/>
        <v>-14.840148698884759</v>
      </c>
      <c r="J25" s="28">
        <f t="shared" si="1"/>
        <v>0.83798246612774663</v>
      </c>
      <c r="K25" s="27">
        <f t="shared" si="2"/>
        <v>0.83302545185848886</v>
      </c>
      <c r="L25" s="18"/>
    </row>
    <row r="26" spans="1:14">
      <c r="A26" s="16"/>
      <c r="B26" s="11" t="s">
        <v>11</v>
      </c>
      <c r="C26" s="25">
        <v>1.3666666666666665</v>
      </c>
      <c r="D26" s="25">
        <v>1.4866666666666666</v>
      </c>
      <c r="E26" s="25">
        <v>1.6580000000000001</v>
      </c>
      <c r="F26" s="25">
        <v>1.5393333333333334</v>
      </c>
      <c r="G26" s="26">
        <v>1.944</v>
      </c>
      <c r="H26" s="28">
        <f t="shared" si="0"/>
        <v>26.288436552620166</v>
      </c>
      <c r="I26" s="27">
        <f t="shared" si="3"/>
        <v>-7.1572175311620416</v>
      </c>
      <c r="J26" s="28">
        <f t="shared" si="1"/>
        <v>0.78118825806538017</v>
      </c>
      <c r="K26" s="27">
        <f t="shared" si="2"/>
        <v>0.67171495314868201</v>
      </c>
      <c r="L26" s="18"/>
    </row>
    <row r="27" spans="1:14">
      <c r="A27" s="16"/>
      <c r="B27" s="11" t="s">
        <v>9</v>
      </c>
      <c r="C27" s="25">
        <v>1.1443333333333332</v>
      </c>
      <c r="D27" s="25">
        <v>1.6260000000000001</v>
      </c>
      <c r="E27" s="25">
        <v>1.843</v>
      </c>
      <c r="F27" s="25">
        <v>1.2846666666666666</v>
      </c>
      <c r="G27" s="26">
        <v>1.915</v>
      </c>
      <c r="H27" s="28">
        <f t="shared" si="0"/>
        <v>49.065905552672561</v>
      </c>
      <c r="I27" s="27">
        <f t="shared" si="3"/>
        <v>-30.294809187918247</v>
      </c>
      <c r="J27" s="28">
        <f t="shared" si="1"/>
        <v>0.76953472952428148</v>
      </c>
      <c r="K27" s="27">
        <f t="shared" si="2"/>
        <v>0.5605867105749287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151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833.31966666666665</v>
      </c>
      <c r="D13" s="26">
        <v>1003.7910000000001</v>
      </c>
      <c r="E13" s="26">
        <v>1128.82</v>
      </c>
      <c r="F13" s="26">
        <v>1227.8790000000001</v>
      </c>
      <c r="G13" s="26">
        <v>1205.1893333333335</v>
      </c>
      <c r="H13" s="28">
        <f t="shared" ref="H13:H14" si="0">IF(OR(OR(G13=0,F13=0),G13=""),"",(G13/F13-1)*100)</f>
        <v>-1.8478748041677262</v>
      </c>
      <c r="I13" s="27">
        <f>IF(OR(OR(G13=0,F13=0),F13=""),"",(F13/E13-1)*100)</f>
        <v>8.7754469268794146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155.7299999999999</v>
      </c>
      <c r="D14" s="25">
        <f>D13-SUM(D15:D27)</f>
        <v>235.13900000000001</v>
      </c>
      <c r="E14" s="25">
        <f>E13-SUM(E15:E27)</f>
        <v>269.56666666666649</v>
      </c>
      <c r="F14" s="25">
        <f>F13-SUM(F15:F27)</f>
        <v>281.93600000000004</v>
      </c>
      <c r="G14" s="26">
        <f>G13-SUM(G15:G27)</f>
        <v>304.91066666666688</v>
      </c>
      <c r="H14" s="28">
        <f t="shared" si="0"/>
        <v>8.1488943117114623</v>
      </c>
      <c r="I14" s="27">
        <f>IF(OR(OR(G14=0,F14=0),F14=""),"",(F14/E14-1)*100)</f>
        <v>4.5885989860270371</v>
      </c>
      <c r="J14" s="28">
        <f t="shared" si="1"/>
        <v>25.299814579617934</v>
      </c>
      <c r="K14" s="27">
        <f t="shared" si="2"/>
        <v>22.961220120223572</v>
      </c>
      <c r="L14" s="18"/>
    </row>
    <row r="15" spans="1:15">
      <c r="A15" s="16"/>
      <c r="B15" s="12" t="s">
        <v>5</v>
      </c>
      <c r="C15" s="29">
        <v>352.33533333333338</v>
      </c>
      <c r="D15" s="29">
        <v>374.65033333333332</v>
      </c>
      <c r="E15" s="29">
        <v>423.07833333333338</v>
      </c>
      <c r="F15" s="29">
        <v>485.1583333333333</v>
      </c>
      <c r="G15" s="109">
        <v>464.91199999999998</v>
      </c>
      <c r="H15" s="50">
        <v>439.51066666666662</v>
      </c>
      <c r="I15" s="36">
        <f t="shared" ref="I15:I27" si="3">IF(OR(OR(G15=0,F15=0),F15=""),"",(F15/E15-1)*100)</f>
        <v>14.673405634102421</v>
      </c>
      <c r="J15" s="50">
        <f t="shared" si="1"/>
        <v>38.57584755700902</v>
      </c>
      <c r="K15" s="36">
        <f t="shared" si="2"/>
        <v>39.511900874054632</v>
      </c>
      <c r="L15" s="18"/>
      <c r="N15" s="23" t="s">
        <v>5</v>
      </c>
      <c r="O15" s="34">
        <f>J15</f>
        <v>38.57584755700902</v>
      </c>
    </row>
    <row r="16" spans="1:15">
      <c r="A16" s="16"/>
      <c r="B16" s="11" t="s">
        <v>25</v>
      </c>
      <c r="C16" s="55">
        <v>104.13233333333335</v>
      </c>
      <c r="D16" s="55">
        <v>125.06466666666667</v>
      </c>
      <c r="E16" s="55">
        <v>130.98099999999999</v>
      </c>
      <c r="F16" s="55">
        <v>152.36133333333336</v>
      </c>
      <c r="G16" s="56">
        <v>127.36399999999999</v>
      </c>
      <c r="H16" s="28">
        <v>128.27266666666665</v>
      </c>
      <c r="I16" s="27">
        <f t="shared" si="3"/>
        <v>16.323232631704876</v>
      </c>
      <c r="J16" s="28">
        <f t="shared" si="1"/>
        <v>10.567966084443714</v>
      </c>
      <c r="K16" s="27">
        <f t="shared" si="2"/>
        <v>12.408497362796608</v>
      </c>
      <c r="L16" s="18"/>
      <c r="N16" s="23" t="s">
        <v>41</v>
      </c>
      <c r="O16" s="34">
        <f>100-O15</f>
        <v>61.42415244299098</v>
      </c>
    </row>
    <row r="17" spans="1:14">
      <c r="A17" s="16"/>
      <c r="B17" s="11" t="s">
        <v>26</v>
      </c>
      <c r="C17" s="25">
        <v>73.356999999999999</v>
      </c>
      <c r="D17" s="25">
        <v>90.965333333333319</v>
      </c>
      <c r="E17" s="25">
        <v>109.93933333333332</v>
      </c>
      <c r="F17" s="25">
        <v>96.724999999999994</v>
      </c>
      <c r="G17" s="26">
        <v>93.102666666666664</v>
      </c>
      <c r="H17" s="28">
        <v>94.843000000000004</v>
      </c>
      <c r="I17" s="27">
        <f t="shared" si="3"/>
        <v>-12.019659327265341</v>
      </c>
      <c r="J17" s="28">
        <f t="shared" si="1"/>
        <v>7.7251485796975734</v>
      </c>
      <c r="K17" s="27">
        <f t="shared" si="2"/>
        <v>7.8774048582962966</v>
      </c>
      <c r="L17" s="18"/>
    </row>
    <row r="18" spans="1:14">
      <c r="A18" s="16"/>
      <c r="B18" s="11" t="s">
        <v>27</v>
      </c>
      <c r="C18" s="25">
        <v>32.780333333333331</v>
      </c>
      <c r="D18" s="25">
        <v>43.227333333333327</v>
      </c>
      <c r="E18" s="25">
        <v>48.360999999999997</v>
      </c>
      <c r="F18" s="25">
        <v>50.993666666666662</v>
      </c>
      <c r="G18" s="26">
        <v>47.917999999999999</v>
      </c>
      <c r="H18" s="28">
        <v>49.016666666666673</v>
      </c>
      <c r="I18" s="27">
        <f t="shared" si="3"/>
        <v>5.4437804567040837</v>
      </c>
      <c r="J18" s="28">
        <f t="shared" si="1"/>
        <v>3.9759727932098072</v>
      </c>
      <c r="K18" s="27">
        <f t="shared" si="2"/>
        <v>4.1529879301353514</v>
      </c>
      <c r="L18" s="18"/>
    </row>
    <row r="19" spans="1:14">
      <c r="A19" s="16"/>
      <c r="B19" s="11" t="s">
        <v>21</v>
      </c>
      <c r="C19" s="25">
        <v>25.816333333333333</v>
      </c>
      <c r="D19" s="25">
        <v>31.298666666666662</v>
      </c>
      <c r="E19" s="25">
        <v>40.419333333333334</v>
      </c>
      <c r="F19" s="25">
        <v>42.120666666666665</v>
      </c>
      <c r="G19" s="26">
        <v>41.216999999999999</v>
      </c>
      <c r="H19" s="28">
        <v>42.814</v>
      </c>
      <c r="I19" s="27">
        <f t="shared" si="3"/>
        <v>4.2092068152204343</v>
      </c>
      <c r="J19" s="28">
        <f t="shared" si="1"/>
        <v>3.4199605705106357</v>
      </c>
      <c r="K19" s="27">
        <f t="shared" si="2"/>
        <v>3.4303597232843512</v>
      </c>
      <c r="L19" s="18"/>
    </row>
    <row r="20" spans="1:14">
      <c r="A20" s="16"/>
      <c r="B20" s="11" t="s">
        <v>6</v>
      </c>
      <c r="C20" s="25">
        <v>19.774999999999999</v>
      </c>
      <c r="D20" s="25">
        <v>23.312333333333331</v>
      </c>
      <c r="E20" s="25">
        <v>20.778000000000002</v>
      </c>
      <c r="F20" s="25">
        <v>22.411000000000001</v>
      </c>
      <c r="G20" s="26">
        <v>26.825333333333333</v>
      </c>
      <c r="H20" s="28">
        <v>26.511333333333337</v>
      </c>
      <c r="I20" s="27">
        <f t="shared" si="3"/>
        <v>7.8592742323611464</v>
      </c>
      <c r="J20" s="28">
        <f t="shared" si="1"/>
        <v>2.2258190137759817</v>
      </c>
      <c r="K20" s="27">
        <f t="shared" si="2"/>
        <v>1.8251798426392174</v>
      </c>
      <c r="L20" s="18"/>
    </row>
    <row r="21" spans="1:14">
      <c r="A21" s="16"/>
      <c r="B21" s="11" t="s">
        <v>24</v>
      </c>
      <c r="C21" s="25">
        <v>16.716333333333335</v>
      </c>
      <c r="D21" s="25">
        <v>16.934333333333331</v>
      </c>
      <c r="E21" s="25">
        <v>19.390333333333334</v>
      </c>
      <c r="F21" s="25">
        <v>22.094000000000005</v>
      </c>
      <c r="G21" s="26">
        <v>22.469333333333335</v>
      </c>
      <c r="H21" s="28">
        <v>20.180666666666667</v>
      </c>
      <c r="I21" s="27">
        <f t="shared" si="3"/>
        <v>13.943373846074515</v>
      </c>
      <c r="J21" s="28">
        <f t="shared" si="1"/>
        <v>1.864382027941391</v>
      </c>
      <c r="K21" s="27">
        <f t="shared" si="2"/>
        <v>1.7993629665463782</v>
      </c>
      <c r="L21" s="18"/>
    </row>
    <row r="22" spans="1:14">
      <c r="A22" s="16"/>
      <c r="B22" s="11" t="s">
        <v>8</v>
      </c>
      <c r="C22" s="25">
        <v>10.645666666666669</v>
      </c>
      <c r="D22" s="25">
        <v>11.381333333333332</v>
      </c>
      <c r="E22" s="25">
        <v>12.277333333333333</v>
      </c>
      <c r="F22" s="25">
        <v>16.087333333333333</v>
      </c>
      <c r="G22" s="26">
        <v>15.231999999999999</v>
      </c>
      <c r="H22" s="28">
        <v>16.443333333333332</v>
      </c>
      <c r="I22" s="27">
        <f t="shared" si="3"/>
        <v>31.03279756733275</v>
      </c>
      <c r="J22" s="28">
        <f t="shared" si="1"/>
        <v>1.263867807215906</v>
      </c>
      <c r="K22" s="27">
        <f t="shared" si="2"/>
        <v>1.3101725278576579</v>
      </c>
      <c r="L22" s="18"/>
    </row>
    <row r="23" spans="1:14">
      <c r="A23" s="16"/>
      <c r="B23" s="11" t="s">
        <v>22</v>
      </c>
      <c r="C23" s="25">
        <v>11.153333333333334</v>
      </c>
      <c r="D23" s="25">
        <v>13.004</v>
      </c>
      <c r="E23" s="25">
        <v>12.921333333333335</v>
      </c>
      <c r="F23" s="25">
        <v>16.358333333333331</v>
      </c>
      <c r="G23" s="26">
        <v>14.853999999999999</v>
      </c>
      <c r="H23" s="28">
        <v>15.176</v>
      </c>
      <c r="I23" s="27">
        <f t="shared" si="3"/>
        <v>26.599422144257524</v>
      </c>
      <c r="J23" s="28">
        <f t="shared" si="1"/>
        <v>1.2325034406765407</v>
      </c>
      <c r="K23" s="27">
        <f t="shared" si="2"/>
        <v>1.3322431064733031</v>
      </c>
      <c r="L23" s="18"/>
    </row>
    <row r="24" spans="1:14">
      <c r="A24" s="16"/>
      <c r="B24" s="11" t="s">
        <v>23</v>
      </c>
      <c r="C24" s="25">
        <v>11.230666666666666</v>
      </c>
      <c r="D24" s="25">
        <v>13.496666666666668</v>
      </c>
      <c r="E24" s="25">
        <v>13.075666666666669</v>
      </c>
      <c r="F24" s="25">
        <v>13.847333333333333</v>
      </c>
      <c r="G24" s="26">
        <v>13.984999999999999</v>
      </c>
      <c r="H24" s="28">
        <v>14.386000000000001</v>
      </c>
      <c r="I24" s="27">
        <f t="shared" si="3"/>
        <v>5.9015474035740478</v>
      </c>
      <c r="J24" s="28">
        <f t="shared" si="1"/>
        <v>1.1603985874418623</v>
      </c>
      <c r="K24" s="27">
        <f t="shared" si="2"/>
        <v>1.1277441289681909</v>
      </c>
      <c r="L24" s="18"/>
    </row>
    <row r="25" spans="1:14">
      <c r="A25" s="16"/>
      <c r="B25" s="11" t="s">
        <v>20</v>
      </c>
      <c r="C25" s="25">
        <v>7.6103333333333341</v>
      </c>
      <c r="D25" s="25">
        <v>11.659000000000001</v>
      </c>
      <c r="E25" s="25">
        <v>12.756</v>
      </c>
      <c r="F25" s="25">
        <v>11.683999999999999</v>
      </c>
      <c r="G25" s="26">
        <v>13.613999999999999</v>
      </c>
      <c r="H25" s="28">
        <v>13.31</v>
      </c>
      <c r="I25" s="27">
        <f t="shared" si="3"/>
        <v>-8.4038883662590269</v>
      </c>
      <c r="J25" s="28">
        <f t="shared" si="1"/>
        <v>1.1296150425050779</v>
      </c>
      <c r="K25" s="27">
        <f t="shared" si="2"/>
        <v>0.951559559207381</v>
      </c>
      <c r="L25" s="18"/>
    </row>
    <row r="26" spans="1:14">
      <c r="A26" s="16"/>
      <c r="B26" s="11" t="s">
        <v>11</v>
      </c>
      <c r="C26" s="25">
        <v>7.9533333333333331</v>
      </c>
      <c r="D26" s="25">
        <v>8.0443333333333324</v>
      </c>
      <c r="E26" s="25">
        <v>10.085666666666667</v>
      </c>
      <c r="F26" s="25">
        <v>9.9696666666666669</v>
      </c>
      <c r="G26" s="26">
        <v>10.598666666666666</v>
      </c>
      <c r="H26" s="28">
        <v>10.647666666666666</v>
      </c>
      <c r="I26" s="27">
        <f t="shared" si="3"/>
        <v>-1.150147073404495</v>
      </c>
      <c r="J26" s="28">
        <f t="shared" si="1"/>
        <v>0.87941922265049355</v>
      </c>
      <c r="K26" s="27">
        <f t="shared" si="2"/>
        <v>0.81194211047396903</v>
      </c>
      <c r="L26" s="18"/>
    </row>
    <row r="27" spans="1:14">
      <c r="A27" s="16"/>
      <c r="B27" s="11" t="s">
        <v>9</v>
      </c>
      <c r="C27" s="25">
        <v>4.0836666666666668</v>
      </c>
      <c r="D27" s="25">
        <v>5.613666666666667</v>
      </c>
      <c r="E27" s="25">
        <v>5.19</v>
      </c>
      <c r="F27" s="25">
        <v>6.1323333333333325</v>
      </c>
      <c r="G27" s="26">
        <v>8.1866666666666656</v>
      </c>
      <c r="H27" s="28">
        <v>8.374666666666668</v>
      </c>
      <c r="I27" s="27">
        <f t="shared" si="3"/>
        <v>18.156711624919698</v>
      </c>
      <c r="J27" s="28">
        <f t="shared" si="1"/>
        <v>0.67928469330406716</v>
      </c>
      <c r="K27" s="27">
        <f t="shared" si="2"/>
        <v>0.49942488904308419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150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3401.3543333333332</v>
      </c>
      <c r="D13" s="26">
        <v>3554.4270000000001</v>
      </c>
      <c r="E13" s="26">
        <v>3501.076333333333</v>
      </c>
      <c r="F13" s="26">
        <v>3637.1156666666666</v>
      </c>
      <c r="G13" s="26">
        <v>3725.989</v>
      </c>
      <c r="H13" s="28">
        <f t="shared" ref="H13:H27" si="0">IF(OR(OR(G13=0,F13=0),G13=""),"",(G13/F13-1)*100)</f>
        <v>2.4435113281614074</v>
      </c>
      <c r="I13" s="27">
        <f>IF(OR(OR(G13=0,F13=0),F13=""),"",(F13/E13-1)*100)</f>
        <v>3.8856431674487935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1298.5266666666666</v>
      </c>
      <c r="D14" s="25">
        <f>D13-SUM(D15:D27)</f>
        <v>1579.05</v>
      </c>
      <c r="E14" s="25">
        <f>E13-SUM(E15:E27)</f>
        <v>1539.7676666666662</v>
      </c>
      <c r="F14" s="25">
        <f>F13-SUM(F15:F27)</f>
        <v>1640.357</v>
      </c>
      <c r="G14" s="26">
        <f>G13-SUM(G15:G27)</f>
        <v>1672.8423333333335</v>
      </c>
      <c r="H14" s="28">
        <f t="shared" si="0"/>
        <v>1.9803819127990785</v>
      </c>
      <c r="I14" s="27">
        <f>IF(OR(OR(G14=0,F14=0),F14=""),"",(F14/E14-1)*100)</f>
        <v>6.5327604619138668</v>
      </c>
      <c r="J14" s="28">
        <f t="shared" si="1"/>
        <v>44.896598818014049</v>
      </c>
      <c r="K14" s="27">
        <f t="shared" si="2"/>
        <v>45.100490342759699</v>
      </c>
      <c r="L14" s="18"/>
    </row>
    <row r="15" spans="1:15">
      <c r="A15" s="16"/>
      <c r="B15" s="12" t="s">
        <v>5</v>
      </c>
      <c r="C15" s="29">
        <v>922.64699999999993</v>
      </c>
      <c r="D15" s="29">
        <v>790.72966666666662</v>
      </c>
      <c r="E15" s="29">
        <v>789.10633333333328</v>
      </c>
      <c r="F15" s="29">
        <v>782.56366666666656</v>
      </c>
      <c r="G15" s="109">
        <v>826.06133333333344</v>
      </c>
      <c r="H15" s="50">
        <f t="shared" si="0"/>
        <v>5.5583549964625112</v>
      </c>
      <c r="I15" s="36">
        <f t="shared" ref="I15:I27" si="3">IF(OR(OR(G15=0,F15=0),F15=""),"",(F15/E15-1)*100)</f>
        <v>-0.8291235781912043</v>
      </c>
      <c r="J15" s="50">
        <f t="shared" si="1"/>
        <v>22.170256899130226</v>
      </c>
      <c r="K15" s="36">
        <f t="shared" si="2"/>
        <v>21.516051134658255</v>
      </c>
      <c r="L15" s="18"/>
      <c r="N15" s="23" t="s">
        <v>5</v>
      </c>
      <c r="O15" s="34">
        <f>J15</f>
        <v>22.170256899130226</v>
      </c>
    </row>
    <row r="16" spans="1:15">
      <c r="A16" s="16"/>
      <c r="B16" s="11" t="s">
        <v>25</v>
      </c>
      <c r="C16" s="55">
        <v>284.35700000000003</v>
      </c>
      <c r="D16" s="55">
        <v>298.56</v>
      </c>
      <c r="E16" s="55">
        <v>316.14033333333333</v>
      </c>
      <c r="F16" s="55">
        <v>333.68633333333332</v>
      </c>
      <c r="G16" s="56">
        <v>330.87333333333328</v>
      </c>
      <c r="H16" s="28">
        <f t="shared" si="0"/>
        <v>-0.84300725531663012</v>
      </c>
      <c r="I16" s="27">
        <f t="shared" si="3"/>
        <v>5.5500669006696368</v>
      </c>
      <c r="J16" s="28">
        <f t="shared" si="1"/>
        <v>8.8801478837788643</v>
      </c>
      <c r="K16" s="27">
        <f t="shared" si="2"/>
        <v>9.1744768084087145</v>
      </c>
      <c r="L16" s="18"/>
      <c r="N16" s="23" t="s">
        <v>41</v>
      </c>
      <c r="O16" s="34">
        <f>100-O15</f>
        <v>77.829743100869777</v>
      </c>
    </row>
    <row r="17" spans="1:14">
      <c r="A17" s="16"/>
      <c r="B17" s="11" t="s">
        <v>26</v>
      </c>
      <c r="C17" s="25">
        <v>260.41233333333338</v>
      </c>
      <c r="D17" s="25">
        <v>234.26566666666668</v>
      </c>
      <c r="E17" s="25">
        <v>218.16600000000003</v>
      </c>
      <c r="F17" s="25">
        <v>229.25399999999999</v>
      </c>
      <c r="G17" s="26">
        <v>228.81766666666667</v>
      </c>
      <c r="H17" s="28">
        <f t="shared" si="0"/>
        <v>-0.19032746793221644</v>
      </c>
      <c r="I17" s="27">
        <f t="shared" si="3"/>
        <v>5.0823684717141937</v>
      </c>
      <c r="J17" s="28">
        <f t="shared" si="1"/>
        <v>6.1411256626540407</v>
      </c>
      <c r="K17" s="27">
        <f t="shared" si="2"/>
        <v>6.3031814495497205</v>
      </c>
      <c r="L17" s="18"/>
    </row>
    <row r="18" spans="1:14">
      <c r="A18" s="16"/>
      <c r="B18" s="11" t="s">
        <v>27</v>
      </c>
      <c r="C18" s="25">
        <v>137.066</v>
      </c>
      <c r="D18" s="25">
        <v>149.33966666666666</v>
      </c>
      <c r="E18" s="25">
        <v>143.25433333333334</v>
      </c>
      <c r="F18" s="25">
        <v>130.13533333333334</v>
      </c>
      <c r="G18" s="26">
        <v>138.21166666666667</v>
      </c>
      <c r="H18" s="28">
        <f t="shared" si="0"/>
        <v>6.2061033898044737</v>
      </c>
      <c r="I18" s="27">
        <f t="shared" si="3"/>
        <v>-9.1578381573099605</v>
      </c>
      <c r="J18" s="28">
        <f t="shared" si="1"/>
        <v>3.7093954562578331</v>
      </c>
      <c r="K18" s="27">
        <f t="shared" si="2"/>
        <v>3.5779817102324767</v>
      </c>
      <c r="L18" s="18"/>
    </row>
    <row r="19" spans="1:14">
      <c r="A19" s="16"/>
      <c r="B19" s="11" t="s">
        <v>21</v>
      </c>
      <c r="C19" s="25">
        <v>91.476333333333329</v>
      </c>
      <c r="D19" s="25">
        <v>89.754999999999995</v>
      </c>
      <c r="E19" s="25">
        <v>92.711000000000013</v>
      </c>
      <c r="F19" s="25">
        <v>97.660666666666657</v>
      </c>
      <c r="G19" s="26">
        <v>107.06666666666668</v>
      </c>
      <c r="H19" s="28">
        <f t="shared" si="0"/>
        <v>9.6313084080250846</v>
      </c>
      <c r="I19" s="27">
        <f t="shared" si="3"/>
        <v>5.3388127262856022</v>
      </c>
      <c r="J19" s="28">
        <f t="shared" si="1"/>
        <v>2.8735100041000305</v>
      </c>
      <c r="K19" s="27">
        <f t="shared" si="2"/>
        <v>2.6851130295828733</v>
      </c>
      <c r="L19" s="18"/>
    </row>
    <row r="20" spans="1:14">
      <c r="A20" s="16"/>
      <c r="B20" s="11" t="s">
        <v>6</v>
      </c>
      <c r="C20" s="25">
        <v>90.117000000000004</v>
      </c>
      <c r="D20" s="25">
        <v>88.9</v>
      </c>
      <c r="E20" s="25">
        <v>80.238666666666674</v>
      </c>
      <c r="F20" s="25">
        <v>87.850666666666669</v>
      </c>
      <c r="G20" s="26">
        <v>89.209666666666678</v>
      </c>
      <c r="H20" s="28">
        <f t="shared" si="0"/>
        <v>1.5469432977173403</v>
      </c>
      <c r="I20" s="27">
        <f t="shared" si="3"/>
        <v>9.4866980175808848</v>
      </c>
      <c r="J20" s="28">
        <f t="shared" si="1"/>
        <v>2.3942546976565597</v>
      </c>
      <c r="K20" s="27">
        <f t="shared" si="2"/>
        <v>2.4153938097651921</v>
      </c>
      <c r="L20" s="18"/>
    </row>
    <row r="21" spans="1:14">
      <c r="A21" s="16"/>
      <c r="B21" s="11" t="s">
        <v>22</v>
      </c>
      <c r="C21" s="25">
        <v>62.184000000000005</v>
      </c>
      <c r="D21" s="25">
        <v>63.399666666666668</v>
      </c>
      <c r="E21" s="25">
        <v>60.539333333333332</v>
      </c>
      <c r="F21" s="25">
        <v>67.026666666666657</v>
      </c>
      <c r="G21" s="26">
        <v>63.086000000000006</v>
      </c>
      <c r="H21" s="28">
        <f t="shared" si="0"/>
        <v>-5.8792520389894349</v>
      </c>
      <c r="I21" s="27">
        <f t="shared" si="3"/>
        <v>10.715898203922514</v>
      </c>
      <c r="J21" s="28">
        <f t="shared" si="1"/>
        <v>1.6931343597632735</v>
      </c>
      <c r="K21" s="27">
        <f t="shared" si="2"/>
        <v>1.8428522161379339</v>
      </c>
      <c r="L21" s="18"/>
    </row>
    <row r="22" spans="1:14">
      <c r="A22" s="16"/>
      <c r="B22" s="11" t="s">
        <v>24</v>
      </c>
      <c r="C22" s="25">
        <v>51.559666666666665</v>
      </c>
      <c r="D22" s="25">
        <v>49.737333333333332</v>
      </c>
      <c r="E22" s="25">
        <v>53.75</v>
      </c>
      <c r="F22" s="25">
        <v>49.537333333333329</v>
      </c>
      <c r="G22" s="26">
        <v>56.461999999999996</v>
      </c>
      <c r="H22" s="28">
        <f t="shared" si="0"/>
        <v>13.97868274432752</v>
      </c>
      <c r="I22" s="27">
        <f t="shared" si="3"/>
        <v>-7.83751937984497</v>
      </c>
      <c r="J22" s="28">
        <f t="shared" si="1"/>
        <v>1.5153560571434859</v>
      </c>
      <c r="K22" s="27">
        <f t="shared" si="2"/>
        <v>1.3619949947517938</v>
      </c>
      <c r="L22" s="18"/>
    </row>
    <row r="23" spans="1:14">
      <c r="A23" s="16"/>
      <c r="B23" s="11" t="s">
        <v>8</v>
      </c>
      <c r="C23" s="25">
        <v>52.19</v>
      </c>
      <c r="D23" s="25">
        <v>53.27</v>
      </c>
      <c r="E23" s="25">
        <v>48.524999999999999</v>
      </c>
      <c r="F23" s="25">
        <v>54.511333333333333</v>
      </c>
      <c r="G23" s="26">
        <v>54.982333333333337</v>
      </c>
      <c r="H23" s="28">
        <f t="shared" si="0"/>
        <v>0.8640405053383482</v>
      </c>
      <c r="I23" s="27">
        <f t="shared" si="3"/>
        <v>12.336596256225318</v>
      </c>
      <c r="J23" s="28">
        <f t="shared" si="1"/>
        <v>1.4756440057480935</v>
      </c>
      <c r="K23" s="27">
        <f t="shared" si="2"/>
        <v>1.4987517123229608</v>
      </c>
      <c r="L23" s="18"/>
    </row>
    <row r="24" spans="1:14">
      <c r="A24" s="16"/>
      <c r="B24" s="11" t="s">
        <v>11</v>
      </c>
      <c r="C24" s="25">
        <v>36.93566666666667</v>
      </c>
      <c r="D24" s="25">
        <v>39.349333333333334</v>
      </c>
      <c r="E24" s="25">
        <v>40.090333333333326</v>
      </c>
      <c r="F24" s="25">
        <v>39.57566666666667</v>
      </c>
      <c r="G24" s="26">
        <v>40.395666666666671</v>
      </c>
      <c r="H24" s="28">
        <f t="shared" si="0"/>
        <v>2.0719802572287671</v>
      </c>
      <c r="I24" s="27">
        <f t="shared" si="3"/>
        <v>-1.2837674917477782</v>
      </c>
      <c r="J24" s="28">
        <f t="shared" si="1"/>
        <v>1.084159579286645</v>
      </c>
      <c r="K24" s="27">
        <f t="shared" si="2"/>
        <v>1.0881058039855209</v>
      </c>
      <c r="L24" s="18"/>
    </row>
    <row r="25" spans="1:14">
      <c r="A25" s="16"/>
      <c r="B25" s="11" t="s">
        <v>9</v>
      </c>
      <c r="C25" s="25">
        <v>37.19133333333334</v>
      </c>
      <c r="D25" s="25">
        <v>35.956666666666671</v>
      </c>
      <c r="E25" s="25">
        <v>38.064</v>
      </c>
      <c r="F25" s="25">
        <v>39.18966666666666</v>
      </c>
      <c r="G25" s="26">
        <v>40.208999999999996</v>
      </c>
      <c r="H25" s="28">
        <f t="shared" si="0"/>
        <v>2.6010257806054371</v>
      </c>
      <c r="I25" s="27">
        <f t="shared" si="3"/>
        <v>2.9572999859885041</v>
      </c>
      <c r="J25" s="28">
        <f t="shared" si="1"/>
        <v>1.0791497237377778</v>
      </c>
      <c r="K25" s="27">
        <f t="shared" si="2"/>
        <v>1.0774929988020727</v>
      </c>
      <c r="L25" s="18"/>
    </row>
    <row r="26" spans="1:14">
      <c r="A26" s="16"/>
      <c r="B26" s="11" t="s">
        <v>23</v>
      </c>
      <c r="C26" s="25">
        <v>36.774666666666668</v>
      </c>
      <c r="D26" s="25">
        <v>41.74</v>
      </c>
      <c r="E26" s="25">
        <v>42.433</v>
      </c>
      <c r="F26" s="25">
        <v>45.085666666666668</v>
      </c>
      <c r="G26" s="26">
        <v>39.447333333333326</v>
      </c>
      <c r="H26" s="28">
        <f t="shared" si="0"/>
        <v>-12.505822249495424</v>
      </c>
      <c r="I26" s="27">
        <f t="shared" si="3"/>
        <v>6.2514238132271416</v>
      </c>
      <c r="J26" s="28">
        <f t="shared" si="1"/>
        <v>1.0587077238642768</v>
      </c>
      <c r="K26" s="27">
        <f t="shared" si="2"/>
        <v>1.2395994738321492</v>
      </c>
      <c r="L26" s="18"/>
    </row>
    <row r="27" spans="1:14">
      <c r="A27" s="16"/>
      <c r="B27" s="11" t="s">
        <v>20</v>
      </c>
      <c r="C27" s="25">
        <v>39.916666666666664</v>
      </c>
      <c r="D27" s="25">
        <v>40.374000000000002</v>
      </c>
      <c r="E27" s="25">
        <v>38.290333333333336</v>
      </c>
      <c r="F27" s="25">
        <v>40.681666666666665</v>
      </c>
      <c r="G27" s="26">
        <v>38.324000000000005</v>
      </c>
      <c r="H27" s="28">
        <f t="shared" si="0"/>
        <v>-5.7954033348354912</v>
      </c>
      <c r="I27" s="27">
        <f t="shared" si="3"/>
        <v>6.2452664292989457</v>
      </c>
      <c r="J27" s="28">
        <f t="shared" si="1"/>
        <v>1.0285591288648466</v>
      </c>
      <c r="K27" s="27">
        <f t="shared" si="2"/>
        <v>1.1185145152106335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90" t="s">
        <v>184</v>
      </c>
      <c r="D7" s="190"/>
      <c r="E7" s="190"/>
      <c r="F7" s="190"/>
      <c r="G7" s="190"/>
      <c r="H7" s="190"/>
      <c r="I7" s="190"/>
      <c r="J7" s="18"/>
    </row>
    <row r="8" spans="1:22">
      <c r="A8" s="16"/>
      <c r="B8" s="3"/>
      <c r="C8" s="190" t="s">
        <v>162</v>
      </c>
      <c r="D8" s="190"/>
      <c r="E8" s="190"/>
      <c r="F8" s="190"/>
      <c r="G8" s="190"/>
      <c r="H8" s="190"/>
      <c r="I8" s="190"/>
      <c r="J8" s="18"/>
    </row>
    <row r="9" spans="1:22">
      <c r="A9" s="16"/>
      <c r="C9" s="197" t="s">
        <v>191</v>
      </c>
      <c r="D9" s="197"/>
      <c r="E9" s="197"/>
      <c r="F9" s="197"/>
      <c r="G9" s="197"/>
      <c r="H9" s="197"/>
      <c r="I9" s="197"/>
      <c r="J9" s="18"/>
    </row>
    <row r="10" spans="1:22" ht="15.75" customHeight="1">
      <c r="A10" s="16"/>
      <c r="B10" s="11"/>
      <c r="C10" s="178" t="s">
        <v>2</v>
      </c>
      <c r="D10" s="178"/>
      <c r="E10" s="178"/>
      <c r="F10" s="178"/>
      <c r="G10" s="192" t="s">
        <v>113</v>
      </c>
      <c r="H10" s="192"/>
      <c r="I10" s="192" t="s">
        <v>29</v>
      </c>
      <c r="J10" s="18"/>
    </row>
    <row r="11" spans="1:22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63" t="s">
        <v>112</v>
      </c>
      <c r="H11" s="163" t="s">
        <v>114</v>
      </c>
      <c r="I11" s="192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138</v>
      </c>
      <c r="C13" s="27">
        <v>327.48366666666669</v>
      </c>
      <c r="D13" s="27">
        <v>321.74166666666662</v>
      </c>
      <c r="E13" s="27">
        <v>384.60766666666672</v>
      </c>
      <c r="F13" s="36">
        <v>392.69733333333335</v>
      </c>
      <c r="G13" s="28">
        <f>IF(OR(OR(F13=0,E13=0),F13=""),"",(F13/E13-1)*100)</f>
        <v>2.1033555406678506</v>
      </c>
      <c r="H13" s="26">
        <f>F13-E13</f>
        <v>8.0896666666666306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127</v>
      </c>
      <c r="C14" s="27">
        <v>4.2706666666666662</v>
      </c>
      <c r="D14" s="27">
        <v>0</v>
      </c>
      <c r="E14" s="27">
        <v>0.79400000000000004</v>
      </c>
      <c r="F14" s="36">
        <v>0</v>
      </c>
      <c r="G14" s="28" t="str">
        <f t="shared" ref="G14:G24" si="0">IF(OR(OR(F14=0,E14=0),F14=""),"",(F14/E14-1)*100)</f>
        <v/>
      </c>
      <c r="H14" s="26">
        <f t="shared" ref="H14:H24" si="1">F14-E14</f>
        <v>-0.79400000000000004</v>
      </c>
      <c r="I14" s="28" t="str">
        <f t="shared" ref="I14:I24" si="2">IF(F14=0,"",F14/$F$13*100)</f>
        <v/>
      </c>
      <c r="J14" s="18"/>
      <c r="L14" s="23"/>
      <c r="M14" s="34"/>
    </row>
    <row r="15" spans="1:22">
      <c r="A15" s="16"/>
      <c r="B15" s="120" t="s">
        <v>164</v>
      </c>
      <c r="C15" s="27">
        <v>5.6463333333333336</v>
      </c>
      <c r="D15" s="27">
        <v>8.9443333333333328</v>
      </c>
      <c r="E15" s="27">
        <v>4.2863333333333333</v>
      </c>
      <c r="F15" s="36">
        <v>7.2053333333333329</v>
      </c>
      <c r="G15" s="28">
        <f t="shared" si="0"/>
        <v>68.100163309744133</v>
      </c>
      <c r="H15" s="26">
        <f t="shared" si="1"/>
        <v>2.9189999999999996</v>
      </c>
      <c r="I15" s="28">
        <f t="shared" si="2"/>
        <v>1.8348312355911081</v>
      </c>
      <c r="J15" s="18"/>
      <c r="M15" s="34"/>
    </row>
    <row r="16" spans="1:22">
      <c r="A16" s="16"/>
      <c r="B16" s="121" t="s">
        <v>129</v>
      </c>
      <c r="C16" s="53">
        <v>0</v>
      </c>
      <c r="D16" s="53">
        <v>0.88733333333333331</v>
      </c>
      <c r="E16" s="53">
        <v>0.7360000000000001</v>
      </c>
      <c r="F16" s="36">
        <v>0</v>
      </c>
      <c r="G16" s="28" t="str">
        <f t="shared" si="0"/>
        <v/>
      </c>
      <c r="H16" s="26">
        <f t="shared" si="1"/>
        <v>-0.7360000000000001</v>
      </c>
      <c r="I16" s="28" t="str">
        <f t="shared" si="2"/>
        <v/>
      </c>
      <c r="J16" s="18"/>
      <c r="K16" s="105"/>
    </row>
    <row r="17" spans="1:12">
      <c r="A17" s="16"/>
      <c r="B17" s="120" t="s">
        <v>130</v>
      </c>
      <c r="C17" s="27">
        <v>66.004999999999995</v>
      </c>
      <c r="D17" s="27">
        <v>56.187333333333335</v>
      </c>
      <c r="E17" s="27">
        <v>63.169000000000004</v>
      </c>
      <c r="F17" s="36">
        <v>63.42</v>
      </c>
      <c r="G17" s="28">
        <f t="shared" si="0"/>
        <v>0.39734679985434784</v>
      </c>
      <c r="H17" s="26">
        <f t="shared" si="1"/>
        <v>0.25099999999999767</v>
      </c>
      <c r="I17" s="28">
        <f t="shared" si="2"/>
        <v>16.149842287359562</v>
      </c>
      <c r="J17" s="18"/>
      <c r="K17" s="105"/>
    </row>
    <row r="18" spans="1:12">
      <c r="A18" s="16"/>
      <c r="B18" s="120" t="s">
        <v>166</v>
      </c>
      <c r="C18" s="27">
        <v>2.9740000000000002</v>
      </c>
      <c r="D18" s="27">
        <v>0</v>
      </c>
      <c r="E18" s="27">
        <v>0.63766666666666671</v>
      </c>
      <c r="F18" s="36">
        <v>0.88099999999999989</v>
      </c>
      <c r="G18" s="28">
        <f t="shared" si="0"/>
        <v>38.159958180867726</v>
      </c>
      <c r="H18" s="26">
        <f t="shared" si="1"/>
        <v>0.24333333333333318</v>
      </c>
      <c r="I18" s="28">
        <f t="shared" si="2"/>
        <v>0.22434580660933098</v>
      </c>
      <c r="J18" s="18"/>
      <c r="K18" s="105"/>
    </row>
    <row r="19" spans="1:12">
      <c r="A19" s="16"/>
      <c r="B19" s="120" t="s">
        <v>132</v>
      </c>
      <c r="C19" s="27">
        <v>21.056666666666668</v>
      </c>
      <c r="D19" s="27">
        <v>18.395333333333333</v>
      </c>
      <c r="E19" s="27">
        <v>47.481333333333332</v>
      </c>
      <c r="F19" s="36">
        <v>33.663000000000004</v>
      </c>
      <c r="G19" s="28">
        <f t="shared" si="0"/>
        <v>-29.102664906910782</v>
      </c>
      <c r="H19" s="26">
        <f t="shared" si="1"/>
        <v>-13.818333333333328</v>
      </c>
      <c r="I19" s="28">
        <f t="shared" si="2"/>
        <v>8.5722507240521129</v>
      </c>
      <c r="J19" s="18"/>
      <c r="K19" s="105"/>
    </row>
    <row r="20" spans="1:12">
      <c r="A20" s="16"/>
      <c r="B20" s="120" t="s">
        <v>133</v>
      </c>
      <c r="C20" s="27">
        <v>81.12</v>
      </c>
      <c r="D20" s="27">
        <v>91.197000000000003</v>
      </c>
      <c r="E20" s="27">
        <v>108.59099999999999</v>
      </c>
      <c r="F20" s="36">
        <v>115.46533333333333</v>
      </c>
      <c r="G20" s="28">
        <f t="shared" si="0"/>
        <v>6.3304816544035303</v>
      </c>
      <c r="H20" s="26">
        <f t="shared" si="1"/>
        <v>6.8743333333333396</v>
      </c>
      <c r="I20" s="28">
        <f t="shared" si="2"/>
        <v>29.403136597141817</v>
      </c>
      <c r="J20" s="18"/>
      <c r="K20" s="105"/>
    </row>
    <row r="21" spans="1:12">
      <c r="A21" s="16"/>
      <c r="B21" s="120" t="s">
        <v>168</v>
      </c>
      <c r="C21" s="27">
        <v>28.555333333333333</v>
      </c>
      <c r="D21" s="27">
        <v>25.271666666666665</v>
      </c>
      <c r="E21" s="27">
        <v>28.836666666666662</v>
      </c>
      <c r="F21" s="36">
        <v>34.424666666666667</v>
      </c>
      <c r="G21" s="28">
        <f t="shared" si="0"/>
        <v>19.378106577274323</v>
      </c>
      <c r="H21" s="26">
        <f t="shared" si="1"/>
        <v>5.5880000000000045</v>
      </c>
      <c r="I21" s="28">
        <f t="shared" si="2"/>
        <v>8.7662084115671774</v>
      </c>
      <c r="J21" s="18"/>
      <c r="K21" s="105"/>
    </row>
    <row r="22" spans="1:12">
      <c r="A22" s="16"/>
      <c r="B22" s="120" t="s">
        <v>135</v>
      </c>
      <c r="C22" s="27">
        <v>8.1416666666666675</v>
      </c>
      <c r="D22" s="27">
        <v>10.954666666666666</v>
      </c>
      <c r="E22" s="27">
        <v>7.5106666666666664</v>
      </c>
      <c r="F22" s="36">
        <v>7.701666666666668</v>
      </c>
      <c r="G22" s="28">
        <f t="shared" si="0"/>
        <v>2.5430498846085836</v>
      </c>
      <c r="H22" s="26">
        <f t="shared" si="1"/>
        <v>0.19100000000000161</v>
      </c>
      <c r="I22" s="28">
        <f t="shared" si="2"/>
        <v>1.9612220437792638</v>
      </c>
      <c r="J22" s="18"/>
      <c r="K22" s="105"/>
    </row>
    <row r="23" spans="1:12">
      <c r="A23" s="16"/>
      <c r="B23" s="120" t="s">
        <v>136</v>
      </c>
      <c r="C23" s="27">
        <v>38.896999999999998</v>
      </c>
      <c r="D23" s="27">
        <v>44.624666666666663</v>
      </c>
      <c r="E23" s="27">
        <v>49.745666666666665</v>
      </c>
      <c r="F23" s="36">
        <v>46.511333333333333</v>
      </c>
      <c r="G23" s="28">
        <f t="shared" si="0"/>
        <v>-6.5017388449245095</v>
      </c>
      <c r="H23" s="26">
        <f t="shared" si="1"/>
        <v>-3.234333333333332</v>
      </c>
      <c r="I23" s="28">
        <f t="shared" si="2"/>
        <v>11.84406650753931</v>
      </c>
      <c r="J23" s="18"/>
    </row>
    <row r="24" spans="1:12">
      <c r="A24" s="16"/>
      <c r="B24" s="105" t="s">
        <v>170</v>
      </c>
      <c r="C24" s="27">
        <v>70.816999999999993</v>
      </c>
      <c r="D24" s="27">
        <v>65.279666666666671</v>
      </c>
      <c r="E24" s="27">
        <v>72.818666666666658</v>
      </c>
      <c r="F24" s="36">
        <v>83.424666666666653</v>
      </c>
      <c r="G24" s="28">
        <f t="shared" si="0"/>
        <v>14.564946716959026</v>
      </c>
      <c r="H24" s="26">
        <f t="shared" si="1"/>
        <v>10.605999999999995</v>
      </c>
      <c r="I24" s="28">
        <f t="shared" si="2"/>
        <v>21.244011503346083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165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167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169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171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31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111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109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197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5">
    <mergeCell ref="C7:I7"/>
    <mergeCell ref="C8:I8"/>
    <mergeCell ref="C9:I9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66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161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1834.71</v>
      </c>
      <c r="D13" s="26">
        <v>1673.1540000000002</v>
      </c>
      <c r="E13" s="26">
        <v>1822.4576666666669</v>
      </c>
      <c r="F13" s="26">
        <v>2114.5540000000001</v>
      </c>
      <c r="G13" s="26">
        <v>2196.9069999999997</v>
      </c>
      <c r="H13" s="28">
        <f t="shared" ref="H13:H27" si="0">IF(OR(OR(G13=0,F13=0),G13=""),"",(G13/F13-1)*100)</f>
        <v>3.8945801336830232</v>
      </c>
      <c r="I13" s="27">
        <f>IF(OR(OR(G13=0,F13=0),F13=""),"",(F13/E13-1)*100)</f>
        <v>16.027605945304991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848.33733333333362</v>
      </c>
      <c r="D14" s="25">
        <f>D13-SUM(D15:D27)</f>
        <v>762.56100000000015</v>
      </c>
      <c r="E14" s="25">
        <f>E13-SUM(E15:E27)</f>
        <v>861.90300000000025</v>
      </c>
      <c r="F14" s="25">
        <f>F13-SUM(F15:F27)</f>
        <v>951.2173333333335</v>
      </c>
      <c r="G14" s="26">
        <f>G13-SUM(G15:G27)</f>
        <v>1012.6369999999995</v>
      </c>
      <c r="H14" s="28">
        <f t="shared" si="0"/>
        <v>6.4569541065272906</v>
      </c>
      <c r="I14" s="27">
        <f>IF(OR(OR(G14=0,F14=0),F14=""),"",(F14/E14-1)*100)</f>
        <v>10.362457647012867</v>
      </c>
      <c r="J14" s="28">
        <f t="shared" si="1"/>
        <v>46.093758179112712</v>
      </c>
      <c r="K14" s="27">
        <f t="shared" si="2"/>
        <v>44.984300865966695</v>
      </c>
      <c r="L14" s="18"/>
    </row>
    <row r="15" spans="1:15">
      <c r="A15" s="16"/>
      <c r="B15" s="12" t="s">
        <v>5</v>
      </c>
      <c r="C15" s="29">
        <v>353.31533333333329</v>
      </c>
      <c r="D15" s="29">
        <v>327.48366666666669</v>
      </c>
      <c r="E15" s="29">
        <v>321.74166666666662</v>
      </c>
      <c r="F15" s="29">
        <v>384.60766666666672</v>
      </c>
      <c r="G15" s="109">
        <v>392.69733333333335</v>
      </c>
      <c r="H15" s="50">
        <f t="shared" si="0"/>
        <v>2.1033555406678506</v>
      </c>
      <c r="I15" s="36">
        <f t="shared" ref="I15:I27" si="3">IF(OR(OR(G15=0,F15=0),F15=""),"",(F15/E15-1)*100)</f>
        <v>19.539278406589176</v>
      </c>
      <c r="J15" s="50">
        <f t="shared" si="1"/>
        <v>17.875009426131076</v>
      </c>
      <c r="K15" s="36">
        <f t="shared" si="2"/>
        <v>18.188595167901443</v>
      </c>
      <c r="L15" s="18"/>
      <c r="N15" s="23" t="s">
        <v>5</v>
      </c>
      <c r="O15" s="34">
        <f>J15</f>
        <v>17.875009426131076</v>
      </c>
    </row>
    <row r="16" spans="1:15">
      <c r="A16" s="16"/>
      <c r="B16" s="11" t="s">
        <v>25</v>
      </c>
      <c r="C16" s="55">
        <v>169.42866666666669</v>
      </c>
      <c r="D16" s="55">
        <v>160.85033333333334</v>
      </c>
      <c r="E16" s="55">
        <v>191.41766666666663</v>
      </c>
      <c r="F16" s="55">
        <v>261.34399999999999</v>
      </c>
      <c r="G16" s="56">
        <v>227.54599999999996</v>
      </c>
      <c r="H16" s="28">
        <f t="shared" si="0"/>
        <v>-12.93238031100773</v>
      </c>
      <c r="I16" s="27">
        <f t="shared" si="3"/>
        <v>36.530762573290886</v>
      </c>
      <c r="J16" s="28">
        <f t="shared" si="1"/>
        <v>10.357561790280608</v>
      </c>
      <c r="K16" s="27">
        <f t="shared" si="2"/>
        <v>12.3592965703406</v>
      </c>
      <c r="L16" s="18"/>
      <c r="N16" s="23" t="s">
        <v>41</v>
      </c>
      <c r="O16" s="34">
        <f>100-O15</f>
        <v>82.124990573868928</v>
      </c>
    </row>
    <row r="17" spans="1:14">
      <c r="A17" s="16"/>
      <c r="B17" s="11" t="s">
        <v>26</v>
      </c>
      <c r="C17" s="25">
        <v>116.11499999999999</v>
      </c>
      <c r="D17" s="25">
        <v>119.34466666666667</v>
      </c>
      <c r="E17" s="25">
        <v>124.71466666666667</v>
      </c>
      <c r="F17" s="25">
        <v>146.99366666666666</v>
      </c>
      <c r="G17" s="26">
        <v>157.01300000000001</v>
      </c>
      <c r="H17" s="28">
        <f t="shared" si="0"/>
        <v>6.8161666829183343</v>
      </c>
      <c r="I17" s="27">
        <f t="shared" si="3"/>
        <v>17.863977505986984</v>
      </c>
      <c r="J17" s="28">
        <f t="shared" si="1"/>
        <v>7.1470025813564266</v>
      </c>
      <c r="K17" s="27">
        <f t="shared" si="2"/>
        <v>6.951521061494133</v>
      </c>
      <c r="L17" s="18"/>
    </row>
    <row r="18" spans="1:14">
      <c r="A18" s="16"/>
      <c r="B18" s="11" t="s">
        <v>27</v>
      </c>
      <c r="C18" s="25">
        <v>64.035666666666671</v>
      </c>
      <c r="D18" s="25">
        <v>57.451666666666661</v>
      </c>
      <c r="E18" s="25">
        <v>54.181000000000004</v>
      </c>
      <c r="F18" s="25">
        <v>59.838999999999999</v>
      </c>
      <c r="G18" s="26">
        <v>65.637999999999991</v>
      </c>
      <c r="H18" s="28">
        <f t="shared" si="0"/>
        <v>9.6910041945887926</v>
      </c>
      <c r="I18" s="27">
        <f t="shared" si="3"/>
        <v>10.442775142577654</v>
      </c>
      <c r="J18" s="28">
        <f t="shared" si="1"/>
        <v>2.9877459537431492</v>
      </c>
      <c r="K18" s="27">
        <f t="shared" si="2"/>
        <v>2.8298638861906573</v>
      </c>
      <c r="L18" s="18"/>
    </row>
    <row r="19" spans="1:14">
      <c r="A19" s="16"/>
      <c r="B19" s="11" t="s">
        <v>21</v>
      </c>
      <c r="C19" s="25">
        <v>52.875333333333337</v>
      </c>
      <c r="D19" s="25">
        <v>40.161333333333339</v>
      </c>
      <c r="E19" s="25">
        <v>45.159666666666674</v>
      </c>
      <c r="F19" s="25">
        <v>44.262333333333338</v>
      </c>
      <c r="G19" s="26">
        <v>60.885666666666658</v>
      </c>
      <c r="H19" s="28">
        <f t="shared" si="0"/>
        <v>37.556387296949211</v>
      </c>
      <c r="I19" s="27">
        <f t="shared" si="3"/>
        <v>-1.9870238191896927</v>
      </c>
      <c r="J19" s="28">
        <f t="shared" si="1"/>
        <v>2.7714266769902718</v>
      </c>
      <c r="K19" s="27">
        <f t="shared" si="2"/>
        <v>2.0932231256961673</v>
      </c>
      <c r="L19" s="18"/>
    </row>
    <row r="20" spans="1:14">
      <c r="A20" s="16"/>
      <c r="B20" s="11" t="s">
        <v>24</v>
      </c>
      <c r="C20" s="25">
        <v>32.998666666666665</v>
      </c>
      <c r="D20" s="25">
        <v>32.720999999999997</v>
      </c>
      <c r="E20" s="25">
        <v>33.411999999999999</v>
      </c>
      <c r="F20" s="25">
        <v>57.798666666666669</v>
      </c>
      <c r="G20" s="26">
        <v>58.079666666666668</v>
      </c>
      <c r="H20" s="28">
        <f t="shared" si="0"/>
        <v>0.48617038455327499</v>
      </c>
      <c r="I20" s="27">
        <f t="shared" si="3"/>
        <v>72.98774891256636</v>
      </c>
      <c r="J20" s="28">
        <f t="shared" si="1"/>
        <v>2.6437016526719916</v>
      </c>
      <c r="K20" s="27">
        <f t="shared" si="2"/>
        <v>2.7333738777381269</v>
      </c>
      <c r="L20" s="18"/>
    </row>
    <row r="21" spans="1:14">
      <c r="A21" s="16"/>
      <c r="B21" s="11" t="s">
        <v>22</v>
      </c>
      <c r="C21" s="25">
        <v>37.133000000000003</v>
      </c>
      <c r="D21" s="25">
        <v>28.441666666666666</v>
      </c>
      <c r="E21" s="25">
        <v>27.359333333333336</v>
      </c>
      <c r="F21" s="25">
        <v>39.390333333333338</v>
      </c>
      <c r="G21" s="26">
        <v>45.830999999999996</v>
      </c>
      <c r="H21" s="28">
        <f t="shared" si="0"/>
        <v>16.350881349908164</v>
      </c>
      <c r="I21" s="27">
        <f t="shared" si="3"/>
        <v>43.974024708204396</v>
      </c>
      <c r="J21" s="28">
        <f t="shared" si="1"/>
        <v>2.0861602243517821</v>
      </c>
      <c r="K21" s="27">
        <f t="shared" si="2"/>
        <v>1.8628199295611905</v>
      </c>
      <c r="L21" s="18"/>
    </row>
    <row r="22" spans="1:14">
      <c r="A22" s="16"/>
      <c r="B22" s="11" t="s">
        <v>8</v>
      </c>
      <c r="C22" s="25">
        <v>43.871999999999993</v>
      </c>
      <c r="D22" s="25">
        <v>32.446333333333335</v>
      </c>
      <c r="E22" s="25">
        <v>47.871000000000002</v>
      </c>
      <c r="F22" s="25">
        <v>35.418666666666667</v>
      </c>
      <c r="G22" s="26">
        <v>41.95933333333334</v>
      </c>
      <c r="H22" s="28">
        <f t="shared" si="0"/>
        <v>18.466721879235081</v>
      </c>
      <c r="I22" s="27">
        <f t="shared" si="3"/>
        <v>-26.012269084275108</v>
      </c>
      <c r="J22" s="28">
        <f t="shared" si="1"/>
        <v>1.9099276088306583</v>
      </c>
      <c r="K22" s="27">
        <f t="shared" si="2"/>
        <v>1.6749946639653877</v>
      </c>
      <c r="L22" s="18"/>
    </row>
    <row r="23" spans="1:14">
      <c r="A23" s="16"/>
      <c r="B23" s="11" t="s">
        <v>6</v>
      </c>
      <c r="C23" s="25">
        <v>38.229666666666667</v>
      </c>
      <c r="D23" s="25">
        <v>37.925333333333334</v>
      </c>
      <c r="E23" s="25">
        <v>29.881</v>
      </c>
      <c r="F23" s="25">
        <v>40.843999999999994</v>
      </c>
      <c r="G23" s="26">
        <v>37.567</v>
      </c>
      <c r="H23" s="28">
        <f t="shared" si="0"/>
        <v>-8.0232102634413707</v>
      </c>
      <c r="I23" s="27">
        <f t="shared" si="3"/>
        <v>36.688865834476744</v>
      </c>
      <c r="J23" s="28">
        <f t="shared" si="1"/>
        <v>1.70999500661612</v>
      </c>
      <c r="K23" s="27">
        <f t="shared" si="2"/>
        <v>1.9315657107834556</v>
      </c>
      <c r="L23" s="18"/>
    </row>
    <row r="24" spans="1:14">
      <c r="A24" s="16"/>
      <c r="B24" s="11" t="s">
        <v>23</v>
      </c>
      <c r="C24" s="25">
        <v>22.950666666666667</v>
      </c>
      <c r="D24" s="25">
        <v>19.875666666666664</v>
      </c>
      <c r="E24" s="25">
        <v>25.385333333333335</v>
      </c>
      <c r="F24" s="25">
        <v>24.911666666666665</v>
      </c>
      <c r="G24" s="26">
        <v>29.935333333333336</v>
      </c>
      <c r="H24" s="28">
        <f t="shared" si="0"/>
        <v>20.165919582524939</v>
      </c>
      <c r="I24" s="27">
        <f t="shared" si="3"/>
        <v>-1.8659068228373488</v>
      </c>
      <c r="J24" s="28">
        <f t="shared" si="1"/>
        <v>1.3626126792501156</v>
      </c>
      <c r="K24" s="27">
        <f t="shared" si="2"/>
        <v>1.1781050125306172</v>
      </c>
      <c r="L24" s="18"/>
    </row>
    <row r="25" spans="1:14">
      <c r="A25" s="16"/>
      <c r="B25" s="11" t="s">
        <v>11</v>
      </c>
      <c r="C25" s="25">
        <v>20.648333333333337</v>
      </c>
      <c r="D25" s="25">
        <v>21.259333333333334</v>
      </c>
      <c r="E25" s="25">
        <v>21.983999999999998</v>
      </c>
      <c r="F25" s="25">
        <v>26.264333333333337</v>
      </c>
      <c r="G25" s="26">
        <v>25.60766666666667</v>
      </c>
      <c r="H25" s="28">
        <f t="shared" si="0"/>
        <v>-2.5002221009480574</v>
      </c>
      <c r="I25" s="27">
        <f t="shared" si="3"/>
        <v>19.470220766618173</v>
      </c>
      <c r="J25" s="28">
        <f t="shared" si="1"/>
        <v>1.1656236093137613</v>
      </c>
      <c r="K25" s="27">
        <f t="shared" si="2"/>
        <v>1.2420743728149453</v>
      </c>
      <c r="L25" s="18"/>
    </row>
    <row r="26" spans="1:14">
      <c r="A26" s="16"/>
      <c r="B26" s="11" t="s">
        <v>20</v>
      </c>
      <c r="C26" s="25">
        <v>18.454999999999998</v>
      </c>
      <c r="D26" s="25">
        <v>16.942333333333334</v>
      </c>
      <c r="E26" s="25">
        <v>20.431999999999999</v>
      </c>
      <c r="F26" s="25">
        <v>20.688333333333336</v>
      </c>
      <c r="G26" s="26">
        <v>22.646666666666665</v>
      </c>
      <c r="H26" s="28">
        <f t="shared" si="0"/>
        <v>9.4658825424957413</v>
      </c>
      <c r="I26" s="27">
        <f t="shared" si="3"/>
        <v>1.254567997911793</v>
      </c>
      <c r="J26" s="28">
        <f t="shared" si="1"/>
        <v>1.030843211235918</v>
      </c>
      <c r="K26" s="27">
        <f t="shared" si="2"/>
        <v>0.97837810400364966</v>
      </c>
      <c r="L26" s="18"/>
    </row>
    <row r="27" spans="1:14">
      <c r="A27" s="16"/>
      <c r="B27" s="11" t="s">
        <v>9</v>
      </c>
      <c r="C27" s="25">
        <v>16.315333333333331</v>
      </c>
      <c r="D27" s="25">
        <v>15.689666666666668</v>
      </c>
      <c r="E27" s="25">
        <v>17.015333333333334</v>
      </c>
      <c r="F27" s="25">
        <v>20.974</v>
      </c>
      <c r="G27" s="26">
        <v>18.863333333333333</v>
      </c>
      <c r="H27" s="28">
        <f t="shared" si="0"/>
        <v>-10.063252916309084</v>
      </c>
      <c r="I27" s="27">
        <f t="shared" si="3"/>
        <v>23.26529013047054</v>
      </c>
      <c r="J27" s="28">
        <f t="shared" si="1"/>
        <v>0.85863140011540484</v>
      </c>
      <c r="K27" s="27">
        <f t="shared" si="2"/>
        <v>0.9918876510129323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149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281.9256666666667</v>
      </c>
      <c r="D13" s="26">
        <v>9.1243333333333325</v>
      </c>
      <c r="E13" s="26">
        <v>8.8529999999999998</v>
      </c>
      <c r="F13" s="26">
        <v>1.6279999999999999</v>
      </c>
      <c r="G13" s="26">
        <v>1.6020000000000001</v>
      </c>
      <c r="H13" s="28">
        <f t="shared" ref="H13:H27" si="0">IF(OR(OR(G13=0,F13=0),G13=""),"",(G13/F13-1)*100)</f>
        <v>-1.5970515970515797</v>
      </c>
      <c r="I13" s="27">
        <f>IF(OR(OR(G13=0,F13=0),F13=""),"",(F13/E13-1)*100)</f>
        <v>-81.610753416920829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272.14400000000001</v>
      </c>
      <c r="D14" s="25">
        <f>D13-SUM(D15:D27)</f>
        <v>1.9719999999999995</v>
      </c>
      <c r="E14" s="25">
        <f>E13-SUM(E15:E27)</f>
        <v>6.7323333333333331</v>
      </c>
      <c r="F14" s="25">
        <f>F13-SUM(F15:F27)</f>
        <v>0.32999999999999985</v>
      </c>
      <c r="G14" s="25">
        <f>G13-SUM(G15:G27)</f>
        <v>1.1803333333333335</v>
      </c>
      <c r="H14" s="28">
        <f t="shared" si="0"/>
        <v>257.67676767676784</v>
      </c>
      <c r="I14" s="27">
        <f>IF(OR(OR(G14=0,F14=0),F14=""),"",(F14/E14-1)*100)</f>
        <v>-95.098281923057883</v>
      </c>
      <c r="J14" s="28">
        <f t="shared" si="1"/>
        <v>73.678734914689969</v>
      </c>
      <c r="K14" s="27">
        <f t="shared" si="2"/>
        <v>20.270270270270263</v>
      </c>
      <c r="L14" s="18"/>
    </row>
    <row r="15" spans="1:15">
      <c r="A15" s="16"/>
      <c r="B15" s="11" t="s">
        <v>6</v>
      </c>
      <c r="C15" s="169">
        <v>0.49933333333333335</v>
      </c>
      <c r="D15" s="169">
        <v>0</v>
      </c>
      <c r="E15" s="169">
        <v>0.18</v>
      </c>
      <c r="F15" s="169">
        <v>0.13899999999999998</v>
      </c>
      <c r="G15" s="169">
        <v>0.25800000000000001</v>
      </c>
      <c r="H15" s="171">
        <f t="shared" si="0"/>
        <v>85.611510791366925</v>
      </c>
      <c r="I15" s="49"/>
      <c r="J15" s="171">
        <f t="shared" si="1"/>
        <v>16.104868913857679</v>
      </c>
      <c r="K15" s="49">
        <f t="shared" si="2"/>
        <v>8.5380835380835371</v>
      </c>
      <c r="L15" s="18"/>
      <c r="N15" s="23" t="s">
        <v>5</v>
      </c>
      <c r="O15" s="34">
        <f>J18</f>
        <v>0</v>
      </c>
    </row>
    <row r="16" spans="1:15">
      <c r="A16" s="16"/>
      <c r="B16" s="11" t="s">
        <v>23</v>
      </c>
      <c r="C16" s="55">
        <v>0.26133333333333336</v>
      </c>
      <c r="D16" s="55">
        <v>0.10099999999999999</v>
      </c>
      <c r="E16" s="55">
        <v>6.7000000000000004E-2</v>
      </c>
      <c r="F16" s="55">
        <v>0</v>
      </c>
      <c r="G16" s="56">
        <v>9.3000000000000013E-2</v>
      </c>
      <c r="H16" s="177" t="str">
        <f t="shared" si="0"/>
        <v/>
      </c>
      <c r="I16" s="27" t="str">
        <f t="shared" ref="I16:I27" si="3">IF(OR(OR(G16=0,F16=0),F16=""),"",(F16/E16-1)*100)</f>
        <v/>
      </c>
      <c r="J16" s="28">
        <f t="shared" si="1"/>
        <v>5.8052434456928843</v>
      </c>
      <c r="K16" s="27" t="str">
        <f t="shared" si="2"/>
        <v/>
      </c>
      <c r="L16" s="18"/>
      <c r="N16" s="23" t="s">
        <v>41</v>
      </c>
      <c r="O16" s="34">
        <f>100-O15</f>
        <v>100</v>
      </c>
    </row>
    <row r="17" spans="1:14">
      <c r="A17" s="16"/>
      <c r="B17" s="11" t="s">
        <v>20</v>
      </c>
      <c r="C17" s="25">
        <v>0.20533333333333334</v>
      </c>
      <c r="D17" s="25">
        <v>0.11233333333333333</v>
      </c>
      <c r="E17" s="25">
        <v>6.0666666666666667E-2</v>
      </c>
      <c r="F17" s="25">
        <v>0</v>
      </c>
      <c r="G17" s="26">
        <v>7.0666666666666669E-2</v>
      </c>
      <c r="H17" s="177" t="str">
        <f t="shared" si="0"/>
        <v/>
      </c>
      <c r="I17" s="27" t="str">
        <f t="shared" si="3"/>
        <v/>
      </c>
      <c r="J17" s="28">
        <f t="shared" si="1"/>
        <v>4.4111527257594672</v>
      </c>
      <c r="K17" s="27" t="str">
        <f t="shared" si="2"/>
        <v/>
      </c>
      <c r="L17" s="18"/>
    </row>
    <row r="18" spans="1:14">
      <c r="A18" s="16"/>
      <c r="B18" s="12" t="s">
        <v>5</v>
      </c>
      <c r="C18" s="29">
        <v>5.6846666666666659</v>
      </c>
      <c r="D18" s="29">
        <v>4.2706666666666662</v>
      </c>
      <c r="E18" s="29">
        <v>0</v>
      </c>
      <c r="F18" s="29">
        <v>0.79400000000000004</v>
      </c>
      <c r="G18" s="109">
        <v>0</v>
      </c>
      <c r="H18" s="50" t="str">
        <f t="shared" si="0"/>
        <v/>
      </c>
      <c r="I18" s="36" t="str">
        <f t="shared" si="3"/>
        <v/>
      </c>
      <c r="J18" s="50">
        <v>0</v>
      </c>
      <c r="K18" s="36">
        <f t="shared" si="2"/>
        <v>48.771498771498777</v>
      </c>
      <c r="L18" s="18"/>
    </row>
    <row r="19" spans="1:14">
      <c r="A19" s="16"/>
      <c r="B19" s="11" t="s">
        <v>21</v>
      </c>
      <c r="C19" s="25">
        <v>0</v>
      </c>
      <c r="D19" s="25">
        <v>0.34166666666666673</v>
      </c>
      <c r="E19" s="25">
        <v>0.11533333333333333</v>
      </c>
      <c r="F19" s="25">
        <v>0</v>
      </c>
      <c r="G19" s="26">
        <v>0</v>
      </c>
      <c r="H19" s="177" t="str">
        <f t="shared" si="0"/>
        <v/>
      </c>
      <c r="I19" s="27" t="str">
        <f t="shared" si="3"/>
        <v/>
      </c>
      <c r="J19" s="28" t="str">
        <f t="shared" si="1"/>
        <v/>
      </c>
      <c r="K19" s="27" t="str">
        <f t="shared" si="2"/>
        <v/>
      </c>
      <c r="L19" s="18"/>
    </row>
    <row r="20" spans="1:14">
      <c r="A20" s="16"/>
      <c r="B20" s="11" t="s">
        <v>22</v>
      </c>
      <c r="C20" s="25">
        <v>0.15033333333333335</v>
      </c>
      <c r="D20" s="25">
        <v>0</v>
      </c>
      <c r="E20" s="25">
        <v>0</v>
      </c>
      <c r="F20" s="25">
        <v>0</v>
      </c>
      <c r="G20" s="26">
        <v>0</v>
      </c>
      <c r="H20" s="177" t="str">
        <f t="shared" si="0"/>
        <v/>
      </c>
      <c r="I20" s="27" t="str">
        <f t="shared" si="3"/>
        <v/>
      </c>
      <c r="J20" s="28" t="str">
        <f t="shared" si="1"/>
        <v/>
      </c>
      <c r="K20" s="27" t="str">
        <f t="shared" si="2"/>
        <v/>
      </c>
      <c r="L20" s="18"/>
    </row>
    <row r="21" spans="1:14">
      <c r="A21" s="16"/>
      <c r="B21" s="11" t="s">
        <v>8</v>
      </c>
      <c r="C21" s="25">
        <v>0.20933333333333334</v>
      </c>
      <c r="D21" s="25">
        <v>6.933333333333333E-2</v>
      </c>
      <c r="E21" s="25">
        <v>8.6333333333333331E-2</v>
      </c>
      <c r="F21" s="25">
        <v>0</v>
      </c>
      <c r="G21" s="26">
        <v>0</v>
      </c>
      <c r="H21" s="177" t="str">
        <f t="shared" si="0"/>
        <v/>
      </c>
      <c r="I21" s="27" t="str">
        <f t="shared" si="3"/>
        <v/>
      </c>
      <c r="J21" s="28" t="str">
        <f t="shared" si="1"/>
        <v/>
      </c>
      <c r="K21" s="27" t="str">
        <f t="shared" si="2"/>
        <v/>
      </c>
      <c r="L21" s="18"/>
    </row>
    <row r="22" spans="1:14">
      <c r="A22" s="16"/>
      <c r="B22" s="11" t="s">
        <v>9</v>
      </c>
      <c r="C22" s="25">
        <v>4.4999999999999998E-2</v>
      </c>
      <c r="D22" s="25">
        <v>0</v>
      </c>
      <c r="E22" s="25">
        <v>4.5333333333333337E-2</v>
      </c>
      <c r="F22" s="25">
        <v>3.8666666666666669E-2</v>
      </c>
      <c r="G22" s="26">
        <v>0</v>
      </c>
      <c r="H22" s="177" t="str">
        <f t="shared" si="0"/>
        <v/>
      </c>
      <c r="I22" s="27" t="str">
        <f t="shared" si="3"/>
        <v/>
      </c>
      <c r="J22" s="28" t="str">
        <f t="shared" si="1"/>
        <v/>
      </c>
      <c r="K22" s="27">
        <f t="shared" si="2"/>
        <v>2.3751023751023754</v>
      </c>
      <c r="L22" s="18"/>
    </row>
    <row r="23" spans="1:14">
      <c r="A23" s="16"/>
      <c r="B23" s="11" t="s">
        <v>11</v>
      </c>
      <c r="C23" s="25">
        <v>0</v>
      </c>
      <c r="D23" s="25">
        <v>0</v>
      </c>
      <c r="E23" s="25">
        <v>0</v>
      </c>
      <c r="F23" s="25">
        <v>0</v>
      </c>
      <c r="G23" s="26">
        <v>0</v>
      </c>
      <c r="H23" s="177" t="str">
        <f t="shared" si="0"/>
        <v/>
      </c>
      <c r="I23" s="27" t="str">
        <f t="shared" si="3"/>
        <v/>
      </c>
      <c r="J23" s="28" t="str">
        <f t="shared" si="1"/>
        <v/>
      </c>
      <c r="K23" s="27" t="str">
        <f t="shared" si="2"/>
        <v/>
      </c>
      <c r="L23" s="18"/>
    </row>
    <row r="24" spans="1:14" s="23" customFormat="1">
      <c r="A24" s="16"/>
      <c r="B24" s="11" t="s">
        <v>24</v>
      </c>
      <c r="C24" s="25">
        <v>0.6133333333333334</v>
      </c>
      <c r="D24" s="25">
        <v>0</v>
      </c>
      <c r="E24" s="25">
        <v>0</v>
      </c>
      <c r="F24" s="25">
        <v>0.11133333333333334</v>
      </c>
      <c r="G24" s="26">
        <v>0</v>
      </c>
      <c r="H24" s="177" t="str">
        <f t="shared" si="0"/>
        <v/>
      </c>
      <c r="I24" s="27" t="str">
        <f t="shared" si="3"/>
        <v/>
      </c>
      <c r="J24" s="28" t="str">
        <f t="shared" si="1"/>
        <v/>
      </c>
      <c r="K24" s="27">
        <f t="shared" si="2"/>
        <v>6.8386568386568394</v>
      </c>
      <c r="L24" s="18"/>
      <c r="M24" s="9"/>
    </row>
    <row r="25" spans="1:14" s="23" customFormat="1">
      <c r="A25" s="16"/>
      <c r="B25" s="11" t="s">
        <v>25</v>
      </c>
      <c r="C25" s="25">
        <v>0.32266666666666666</v>
      </c>
      <c r="D25" s="25">
        <v>1.9623333333333335</v>
      </c>
      <c r="E25" s="25">
        <v>0.67866666666666664</v>
      </c>
      <c r="F25" s="25">
        <v>0</v>
      </c>
      <c r="G25" s="26">
        <v>0</v>
      </c>
      <c r="H25" s="177" t="str">
        <f t="shared" si="0"/>
        <v/>
      </c>
      <c r="I25" s="27" t="str">
        <f t="shared" si="3"/>
        <v/>
      </c>
      <c r="J25" s="28" t="str">
        <f t="shared" si="1"/>
        <v/>
      </c>
      <c r="K25" s="27" t="str">
        <f t="shared" si="2"/>
        <v/>
      </c>
      <c r="L25" s="18"/>
      <c r="M25" s="9"/>
    </row>
    <row r="26" spans="1:14" s="23" customFormat="1">
      <c r="A26" s="16"/>
      <c r="B26" s="11" t="s">
        <v>26</v>
      </c>
      <c r="C26" s="25">
        <v>0.65933333333333333</v>
      </c>
      <c r="D26" s="25">
        <v>0.29499999999999998</v>
      </c>
      <c r="E26" s="25">
        <v>0.21299999999999999</v>
      </c>
      <c r="F26" s="25">
        <v>0</v>
      </c>
      <c r="G26" s="26">
        <v>0</v>
      </c>
      <c r="H26" s="177" t="str">
        <f t="shared" si="0"/>
        <v/>
      </c>
      <c r="I26" s="27" t="str">
        <f t="shared" si="3"/>
        <v/>
      </c>
      <c r="J26" s="28" t="str">
        <f t="shared" si="1"/>
        <v/>
      </c>
      <c r="K26" s="27" t="str">
        <f t="shared" si="2"/>
        <v/>
      </c>
      <c r="L26" s="18"/>
      <c r="M26" s="9"/>
    </row>
    <row r="27" spans="1:14" s="23" customFormat="1">
      <c r="A27" s="16"/>
      <c r="B27" s="11" t="s">
        <v>27</v>
      </c>
      <c r="C27" s="25">
        <v>1.131</v>
      </c>
      <c r="D27" s="25">
        <v>0</v>
      </c>
      <c r="E27" s="25">
        <v>0.67433333333333323</v>
      </c>
      <c r="F27" s="25">
        <v>0.215</v>
      </c>
      <c r="G27" s="26">
        <v>0</v>
      </c>
      <c r="H27" s="177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13.206388206388207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148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157.58633333333333</v>
      </c>
      <c r="D13" s="26">
        <v>169.35566666666668</v>
      </c>
      <c r="E13" s="26">
        <v>173.02466666666666</v>
      </c>
      <c r="F13" s="26">
        <v>168.71766666666667</v>
      </c>
      <c r="G13" s="26">
        <v>204.76833333333332</v>
      </c>
      <c r="H13" s="28">
        <f t="shared" ref="H13:H27" si="0">IF(OR(OR(G13=0,F13=0),G13=""),"",(G13/F13-1)*100)</f>
        <v>21.367452134038501</v>
      </c>
      <c r="I13" s="27">
        <f>IF(OR(OR(G13=0,F13=0),F13=""),"",(F13/E13-1)*100)</f>
        <v>-2.4892404551181468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145.82499999999999</v>
      </c>
      <c r="D14" s="25">
        <f>D13-SUM(D15:D27)</f>
        <v>154.11333333333334</v>
      </c>
      <c r="E14" s="25">
        <f>E13-SUM(E15:E27)</f>
        <v>155.08966666666666</v>
      </c>
      <c r="F14" s="25">
        <f>F13-SUM(F15:F27)</f>
        <v>149.85599999999999</v>
      </c>
      <c r="G14" s="26">
        <f>G13-SUM(G15:G27)</f>
        <v>186.23566666666665</v>
      </c>
      <c r="H14" s="28">
        <f t="shared" si="0"/>
        <v>24.276416470923181</v>
      </c>
      <c r="I14" s="27">
        <f>IF(OR(OR(G14=0,F14=0),F14=""),"",(F14/E14-1)*100)</f>
        <v>-3.3746069478086893</v>
      </c>
      <c r="J14" s="28">
        <f t="shared" si="1"/>
        <v>90.949446935968282</v>
      </c>
      <c r="K14" s="27">
        <f t="shared" si="2"/>
        <v>88.820574016157167</v>
      </c>
      <c r="L14" s="18"/>
    </row>
    <row r="15" spans="1:15">
      <c r="A15" s="16"/>
      <c r="B15" s="12" t="s">
        <v>5</v>
      </c>
      <c r="C15" s="29">
        <v>3.0963333333333334</v>
      </c>
      <c r="D15" s="29">
        <v>5.6463333333333336</v>
      </c>
      <c r="E15" s="29">
        <v>8.9443333333333328</v>
      </c>
      <c r="F15" s="29">
        <v>4.2863333333333333</v>
      </c>
      <c r="G15" s="109">
        <v>7.2053333333333329</v>
      </c>
      <c r="H15" s="50">
        <f t="shared" si="0"/>
        <v>68.100163309744133</v>
      </c>
      <c r="I15" s="36">
        <f t="shared" ref="I15:I27" si="3">IF(OR(OR(G15=0,F15=0),F15=""),"",(F15/E15-1)*100)</f>
        <v>-52.077665561062872</v>
      </c>
      <c r="J15" s="50">
        <f t="shared" si="1"/>
        <v>3.5187732478166382</v>
      </c>
      <c r="K15" s="36">
        <f t="shared" si="2"/>
        <v>2.5405361619905444</v>
      </c>
      <c r="L15" s="18"/>
      <c r="N15" s="23" t="s">
        <v>5</v>
      </c>
      <c r="O15" s="34">
        <f>J15</f>
        <v>3.5187732478166382</v>
      </c>
    </row>
    <row r="16" spans="1:15">
      <c r="A16" s="16"/>
      <c r="B16" s="11" t="s">
        <v>25</v>
      </c>
      <c r="C16" s="55">
        <v>1.5446666666666664</v>
      </c>
      <c r="D16" s="55">
        <v>1.8406666666666667</v>
      </c>
      <c r="E16" s="55">
        <v>0.92933333333333346</v>
      </c>
      <c r="F16" s="55">
        <v>4.7103333333333337</v>
      </c>
      <c r="G16" s="56">
        <v>2.208333333333333</v>
      </c>
      <c r="H16" s="28">
        <f t="shared" si="0"/>
        <v>-53.117259924987628</v>
      </c>
      <c r="I16" s="27">
        <f t="shared" si="3"/>
        <v>406.85078909612622</v>
      </c>
      <c r="J16" s="28">
        <f t="shared" si="1"/>
        <v>1.0784545136373624</v>
      </c>
      <c r="K16" s="27">
        <f t="shared" si="2"/>
        <v>2.7918435729907758</v>
      </c>
      <c r="L16" s="18"/>
      <c r="N16" s="23" t="s">
        <v>41</v>
      </c>
      <c r="O16" s="34">
        <f>100-O15</f>
        <v>96.48122675218336</v>
      </c>
    </row>
    <row r="17" spans="1:14">
      <c r="A17" s="16"/>
      <c r="B17" s="11" t="s">
        <v>24</v>
      </c>
      <c r="C17" s="25">
        <v>0.8793333333333333</v>
      </c>
      <c r="D17" s="25">
        <v>1.1599999999999999</v>
      </c>
      <c r="E17" s="25">
        <v>0.86233333333333329</v>
      </c>
      <c r="F17" s="25">
        <v>1.4669999999999999</v>
      </c>
      <c r="G17" s="26">
        <v>2.0639999999999996</v>
      </c>
      <c r="H17" s="28">
        <f t="shared" si="0"/>
        <v>40.695296523517378</v>
      </c>
      <c r="I17" s="27">
        <f t="shared" si="3"/>
        <v>70.119829918824877</v>
      </c>
      <c r="J17" s="28">
        <f t="shared" si="1"/>
        <v>1.007968354481894</v>
      </c>
      <c r="K17" s="27">
        <f t="shared" si="2"/>
        <v>0.86949993381447888</v>
      </c>
      <c r="L17" s="18"/>
    </row>
    <row r="18" spans="1:14">
      <c r="A18" s="16"/>
      <c r="B18" s="11" t="s">
        <v>26</v>
      </c>
      <c r="C18" s="25">
        <v>0.3876666666666666</v>
      </c>
      <c r="D18" s="25">
        <v>2.177</v>
      </c>
      <c r="E18" s="25">
        <v>1.4153333333333336</v>
      </c>
      <c r="F18" s="25">
        <v>2.0413333333333337</v>
      </c>
      <c r="G18" s="26">
        <v>1.8273333333333335</v>
      </c>
      <c r="H18" s="28">
        <f t="shared" si="0"/>
        <v>-10.483344219464408</v>
      </c>
      <c r="I18" s="27">
        <f t="shared" si="3"/>
        <v>44.229863400847869</v>
      </c>
      <c r="J18" s="28">
        <f t="shared" si="1"/>
        <v>0.89239058773736191</v>
      </c>
      <c r="K18" s="27">
        <f t="shared" si="2"/>
        <v>1.209910837236962</v>
      </c>
      <c r="L18" s="18"/>
    </row>
    <row r="19" spans="1:14">
      <c r="A19" s="16"/>
      <c r="B19" s="11" t="s">
        <v>22</v>
      </c>
      <c r="C19" s="25">
        <v>0.59166666666666667</v>
      </c>
      <c r="D19" s="25">
        <v>0.39533333333333331</v>
      </c>
      <c r="E19" s="25">
        <v>0.47300000000000003</v>
      </c>
      <c r="F19" s="25">
        <v>0.56666666666666665</v>
      </c>
      <c r="G19" s="26">
        <v>1.2510000000000001</v>
      </c>
      <c r="H19" s="28">
        <f t="shared" si="0"/>
        <v>120.76470588235297</v>
      </c>
      <c r="I19" s="27">
        <f t="shared" si="3"/>
        <v>19.802677942212821</v>
      </c>
      <c r="J19" s="28">
        <f t="shared" si="1"/>
        <v>0.61093430787638081</v>
      </c>
      <c r="K19" s="27">
        <f t="shared" si="2"/>
        <v>0.33586682287766745</v>
      </c>
      <c r="L19" s="18"/>
    </row>
    <row r="20" spans="1:14">
      <c r="A20" s="16"/>
      <c r="B20" s="11" t="s">
        <v>20</v>
      </c>
      <c r="C20" s="25">
        <v>0.8803333333333333</v>
      </c>
      <c r="D20" s="25">
        <v>0.81033333333333335</v>
      </c>
      <c r="E20" s="25">
        <v>1.1276666666666666</v>
      </c>
      <c r="F20" s="25">
        <v>1.7953333333333337</v>
      </c>
      <c r="G20" s="26">
        <v>0.95533333333333337</v>
      </c>
      <c r="H20" s="28">
        <f t="shared" si="0"/>
        <v>-46.787968808020807</v>
      </c>
      <c r="I20" s="27">
        <f t="shared" si="3"/>
        <v>59.207803724504913</v>
      </c>
      <c r="J20" s="28">
        <f t="shared" si="1"/>
        <v>0.46654349223919722</v>
      </c>
      <c r="K20" s="27">
        <f t="shared" si="2"/>
        <v>1.0641051223641864</v>
      </c>
      <c r="L20" s="18"/>
    </row>
    <row r="21" spans="1:14">
      <c r="A21" s="16"/>
      <c r="B21" s="11" t="s">
        <v>21</v>
      </c>
      <c r="C21" s="25">
        <v>0.71133333333333326</v>
      </c>
      <c r="D21" s="25">
        <v>0.56633333333333336</v>
      </c>
      <c r="E21" s="25">
        <v>1.5670000000000002</v>
      </c>
      <c r="F21" s="25">
        <v>1.0229999999999999</v>
      </c>
      <c r="G21" s="26">
        <v>0.73966666666666681</v>
      </c>
      <c r="H21" s="28">
        <f t="shared" si="0"/>
        <v>-27.696318018898648</v>
      </c>
      <c r="I21" s="27"/>
      <c r="J21" s="28">
        <f t="shared" si="1"/>
        <v>0.36122121747340502</v>
      </c>
      <c r="K21" s="27">
        <f t="shared" si="2"/>
        <v>0.60633839965385949</v>
      </c>
      <c r="L21" s="18"/>
    </row>
    <row r="22" spans="1:14">
      <c r="A22" s="16"/>
      <c r="B22" s="11" t="s">
        <v>8</v>
      </c>
      <c r="C22" s="25">
        <v>1.1180000000000001</v>
      </c>
      <c r="D22" s="25">
        <v>1.0639999999999998</v>
      </c>
      <c r="E22" s="25">
        <v>1.3043333333333333</v>
      </c>
      <c r="F22" s="25">
        <v>0.93833333333333335</v>
      </c>
      <c r="G22" s="26">
        <v>0.70699999999999996</v>
      </c>
      <c r="H22" s="28">
        <f t="shared" si="0"/>
        <v>-24.65364120781528</v>
      </c>
      <c r="I22" s="27">
        <f t="shared" si="3"/>
        <v>-28.06031178124201</v>
      </c>
      <c r="J22" s="28">
        <f t="shared" si="1"/>
        <v>0.34526822995092016</v>
      </c>
      <c r="K22" s="27">
        <f t="shared" si="2"/>
        <v>0.5561559449415493</v>
      </c>
      <c r="L22" s="18"/>
    </row>
    <row r="23" spans="1:14">
      <c r="A23" s="16"/>
      <c r="B23" s="11" t="s">
        <v>23</v>
      </c>
      <c r="C23" s="25">
        <v>0.76433333333333342</v>
      </c>
      <c r="D23" s="25">
        <v>0.71533333333333327</v>
      </c>
      <c r="E23" s="25">
        <v>0.34133333333333332</v>
      </c>
      <c r="F23" s="25">
        <v>0.89666666666666661</v>
      </c>
      <c r="G23" s="26">
        <v>0.49199999999999999</v>
      </c>
      <c r="H23" s="28">
        <f t="shared" si="0"/>
        <v>-45.13011152416356</v>
      </c>
      <c r="I23" s="27">
        <f t="shared" si="3"/>
        <v>162.6953125</v>
      </c>
      <c r="J23" s="28">
        <f t="shared" si="1"/>
        <v>0.24027152635905619</v>
      </c>
      <c r="K23" s="27">
        <f t="shared" si="2"/>
        <v>0.53145985502407367</v>
      </c>
      <c r="L23" s="18"/>
    </row>
    <row r="24" spans="1:14">
      <c r="A24" s="16"/>
      <c r="B24" s="11" t="s">
        <v>11</v>
      </c>
      <c r="C24" s="25">
        <v>0.67866666666666664</v>
      </c>
      <c r="D24" s="25">
        <v>0.33533333333333332</v>
      </c>
      <c r="E24" s="25">
        <v>0.22633333333333336</v>
      </c>
      <c r="F24" s="25">
        <v>0.41</v>
      </c>
      <c r="G24" s="26">
        <v>0.3856666666666666</v>
      </c>
      <c r="H24" s="28">
        <f t="shared" si="0"/>
        <v>-5.9349593495935054</v>
      </c>
      <c r="I24" s="27">
        <f t="shared" si="3"/>
        <v>81.148748159057419</v>
      </c>
      <c r="J24" s="28">
        <f t="shared" si="1"/>
        <v>0.18834292411749862</v>
      </c>
      <c r="K24" s="27">
        <f t="shared" si="2"/>
        <v>0.24300952478795934</v>
      </c>
      <c r="L24" s="18"/>
    </row>
    <row r="25" spans="1:14">
      <c r="A25" s="16"/>
      <c r="B25" s="11" t="s">
        <v>9</v>
      </c>
      <c r="C25" s="25">
        <v>0.59499999999999997</v>
      </c>
      <c r="D25" s="25">
        <v>0.36733333333333335</v>
      </c>
      <c r="E25" s="25">
        <v>0.10133333333333333</v>
      </c>
      <c r="F25" s="25">
        <v>0.151</v>
      </c>
      <c r="G25" s="26">
        <v>0.32433333333333331</v>
      </c>
      <c r="H25" s="28">
        <f t="shared" si="0"/>
        <v>114.79028697571745</v>
      </c>
      <c r="I25" s="27">
        <f t="shared" si="3"/>
        <v>49.013157894736835</v>
      </c>
      <c r="J25" s="28">
        <f t="shared" si="1"/>
        <v>0.15839037611609869</v>
      </c>
      <c r="K25" s="27">
        <f t="shared" si="2"/>
        <v>8.9498629860931378E-2</v>
      </c>
      <c r="L25" s="18"/>
    </row>
    <row r="26" spans="1:14">
      <c r="A26" s="16"/>
      <c r="B26" s="11" t="s">
        <v>27</v>
      </c>
      <c r="C26" s="25">
        <v>0.51400000000000001</v>
      </c>
      <c r="D26" s="25">
        <v>0</v>
      </c>
      <c r="E26" s="25">
        <v>0.34266666666666667</v>
      </c>
      <c r="F26" s="25">
        <v>0.17833333333333334</v>
      </c>
      <c r="G26" s="26">
        <v>0.27933333333333338</v>
      </c>
      <c r="H26" s="28">
        <f t="shared" si="0"/>
        <v>56.635514018691602</v>
      </c>
      <c r="I26" s="27">
        <f t="shared" si="3"/>
        <v>-47.957198443579763</v>
      </c>
      <c r="J26" s="28">
        <f t="shared" si="1"/>
        <v>0.13641432187594113</v>
      </c>
      <c r="K26" s="27">
        <f t="shared" si="2"/>
        <v>0.10569926484679534</v>
      </c>
      <c r="L26" s="18"/>
    </row>
    <row r="27" spans="1:14">
      <c r="A27" s="16"/>
      <c r="B27" s="11" t="s">
        <v>6</v>
      </c>
      <c r="C27" s="25">
        <v>0</v>
      </c>
      <c r="D27" s="25">
        <v>0.16433333333333333</v>
      </c>
      <c r="E27" s="25">
        <v>0.3</v>
      </c>
      <c r="F27" s="25">
        <v>0.39733333333333332</v>
      </c>
      <c r="G27" s="26">
        <v>9.3333333333333338E-2</v>
      </c>
      <c r="H27" s="28">
        <f t="shared" si="0"/>
        <v>-76.510067114093957</v>
      </c>
      <c r="I27" s="27">
        <f t="shared" si="3"/>
        <v>32.444444444444457</v>
      </c>
      <c r="J27" s="28">
        <f t="shared" si="1"/>
        <v>4.557996434995646E-2</v>
      </c>
      <c r="K27" s="27">
        <f t="shared" si="2"/>
        <v>0.23550191345304677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B50" sqref="B50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147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4.4479999999999995</v>
      </c>
      <c r="D13" s="26">
        <v>4.7069999999999999</v>
      </c>
      <c r="E13" s="26">
        <v>15.896333333333333</v>
      </c>
      <c r="F13" s="26">
        <v>10.142666666666667</v>
      </c>
      <c r="G13" s="26">
        <v>23.958666666666669</v>
      </c>
      <c r="H13" s="28">
        <f t="shared" ref="H13:H27" si="0">IF(OR(OR(G13=0,F13=0),G13=""),"",(G13/F13-1)*100)</f>
        <v>136.2166425660576</v>
      </c>
      <c r="I13" s="27">
        <f>IF(OR(OR(G13=0,F13=0),F13=""),"",(F13/E13-1)*100)</f>
        <v>-36.194929648346573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1.535333333333333</v>
      </c>
      <c r="D14" s="25">
        <f>D13-SUM(D15:D27)</f>
        <v>3.1066666666666665</v>
      </c>
      <c r="E14" s="25">
        <f>E13-SUM(E15:E27)</f>
        <v>13.894666666666666</v>
      </c>
      <c r="F14" s="25">
        <f>F13-SUM(F15:F27)</f>
        <v>7.9643333333333333</v>
      </c>
      <c r="G14" s="26">
        <f>G13-SUM(G15:G27)</f>
        <v>19.292333333333335</v>
      </c>
      <c r="H14" s="28">
        <f t="shared" si="0"/>
        <v>142.23412715021141</v>
      </c>
      <c r="I14" s="27">
        <f>IF(OR(OR(G14=0,F14=0),F14=""),"",(F14/E14-1)*100)</f>
        <v>-42.680644851741668</v>
      </c>
      <c r="J14" s="28">
        <f t="shared" si="1"/>
        <v>80.523401413545542</v>
      </c>
      <c r="K14" s="27">
        <f t="shared" si="2"/>
        <v>78.523070855790706</v>
      </c>
      <c r="L14" s="18"/>
    </row>
    <row r="15" spans="1:15">
      <c r="A15" s="16"/>
      <c r="B15" s="11" t="s">
        <v>26</v>
      </c>
      <c r="C15" s="55">
        <v>0.20033333333333334</v>
      </c>
      <c r="D15" s="55">
        <v>0</v>
      </c>
      <c r="E15" s="55">
        <v>0</v>
      </c>
      <c r="F15" s="55">
        <v>0</v>
      </c>
      <c r="G15" s="56">
        <v>1.3183333333333334</v>
      </c>
      <c r="H15" s="28" t="str">
        <f t="shared" si="0"/>
        <v/>
      </c>
      <c r="I15" s="27" t="str">
        <f t="shared" ref="I15:I27" si="3">IF(OR(OR(G15=0,F15=0),F15=""),"",(F15/E15-1)*100)</f>
        <v/>
      </c>
      <c r="J15" s="28">
        <f t="shared" si="1"/>
        <v>5.5025321386832875</v>
      </c>
      <c r="K15" s="27" t="str">
        <f t="shared" si="2"/>
        <v/>
      </c>
      <c r="L15" s="18"/>
      <c r="N15" s="23" t="s">
        <v>5</v>
      </c>
      <c r="O15" s="34">
        <f>J24</f>
        <v>0.20730146363181029</v>
      </c>
    </row>
    <row r="16" spans="1:15">
      <c r="A16" s="16"/>
      <c r="B16" s="11" t="s">
        <v>20</v>
      </c>
      <c r="C16" s="55">
        <v>0</v>
      </c>
      <c r="D16" s="55">
        <v>5.8333333333333327E-2</v>
      </c>
      <c r="E16" s="55">
        <v>5.1999999999999998E-2</v>
      </c>
      <c r="F16" s="55">
        <v>0.22766666666666668</v>
      </c>
      <c r="G16" s="56">
        <v>0.71266666666666667</v>
      </c>
      <c r="H16" s="28">
        <f t="shared" si="0"/>
        <v>213.03074670571007</v>
      </c>
      <c r="I16" s="27">
        <f t="shared" si="3"/>
        <v>337.82051282051287</v>
      </c>
      <c r="J16" s="28">
        <f t="shared" si="1"/>
        <v>2.9745673103678554</v>
      </c>
      <c r="K16" s="27">
        <f t="shared" si="2"/>
        <v>2.2446430918890496</v>
      </c>
      <c r="L16" s="18"/>
      <c r="N16" s="23" t="s">
        <v>41</v>
      </c>
      <c r="O16" s="34">
        <f>100-O15</f>
        <v>99.792698536368192</v>
      </c>
    </row>
    <row r="17" spans="1:14">
      <c r="A17" s="16"/>
      <c r="B17" s="11" t="s">
        <v>25</v>
      </c>
      <c r="C17" s="25">
        <v>0.52366666666666672</v>
      </c>
      <c r="D17" s="25">
        <v>0.29633333333333334</v>
      </c>
      <c r="E17" s="25">
        <v>0</v>
      </c>
      <c r="F17" s="25">
        <v>0.38100000000000001</v>
      </c>
      <c r="G17" s="26">
        <v>0.65366666666666673</v>
      </c>
      <c r="H17" s="28">
        <f t="shared" si="0"/>
        <v>71.566054243219597</v>
      </c>
      <c r="I17" s="27"/>
      <c r="J17" s="28">
        <f t="shared" si="1"/>
        <v>2.7283098669931549</v>
      </c>
      <c r="K17" s="27">
        <f t="shared" si="2"/>
        <v>3.7564085710529778</v>
      </c>
      <c r="L17" s="18"/>
    </row>
    <row r="18" spans="1:14">
      <c r="A18" s="16"/>
      <c r="B18" s="11" t="s">
        <v>22</v>
      </c>
      <c r="C18" s="25">
        <v>0.45700000000000002</v>
      </c>
      <c r="D18" s="25">
        <v>0.64266666666666661</v>
      </c>
      <c r="E18" s="25">
        <v>0.115</v>
      </c>
      <c r="F18" s="25">
        <v>0.35233333333333333</v>
      </c>
      <c r="G18" s="26">
        <v>0.51600000000000001</v>
      </c>
      <c r="H18" s="28">
        <f t="shared" si="0"/>
        <v>46.452223273415342</v>
      </c>
      <c r="I18" s="27">
        <f t="shared" si="3"/>
        <v>206.37681159420288</v>
      </c>
      <c r="J18" s="28">
        <f t="shared" si="1"/>
        <v>2.1537091657855192</v>
      </c>
      <c r="K18" s="27">
        <f t="shared" si="2"/>
        <v>3.4737741553831998</v>
      </c>
      <c r="L18" s="18"/>
    </row>
    <row r="19" spans="1:14">
      <c r="A19" s="16"/>
      <c r="B19" s="11" t="s">
        <v>27</v>
      </c>
      <c r="C19" s="25">
        <v>0</v>
      </c>
      <c r="D19" s="25">
        <v>0</v>
      </c>
      <c r="E19" s="25">
        <v>0</v>
      </c>
      <c r="F19" s="25">
        <v>0.18300000000000002</v>
      </c>
      <c r="G19" s="26">
        <v>0.40700000000000003</v>
      </c>
      <c r="H19" s="28">
        <f t="shared" si="0"/>
        <v>122.40437158469946</v>
      </c>
      <c r="I19" s="27"/>
      <c r="J19" s="28">
        <f t="shared" si="1"/>
        <v>1.6987589737881905</v>
      </c>
      <c r="K19" s="27">
        <f t="shared" si="2"/>
        <v>1.80425923491521</v>
      </c>
      <c r="L19" s="18"/>
    </row>
    <row r="20" spans="1:14">
      <c r="A20" s="16"/>
      <c r="B20" s="11" t="s">
        <v>21</v>
      </c>
      <c r="C20" s="25">
        <v>0.12266666666666666</v>
      </c>
      <c r="D20" s="25">
        <v>0.28533333333333333</v>
      </c>
      <c r="E20" s="25">
        <v>9.9666666666666667E-2</v>
      </c>
      <c r="F20" s="25">
        <v>0</v>
      </c>
      <c r="G20" s="26">
        <v>0.377</v>
      </c>
      <c r="H20" s="28" t="str">
        <f t="shared" si="0"/>
        <v/>
      </c>
      <c r="I20" s="27" t="str">
        <f t="shared" si="3"/>
        <v/>
      </c>
      <c r="J20" s="28">
        <f t="shared" si="1"/>
        <v>1.5735433246146138</v>
      </c>
      <c r="K20" s="27" t="str">
        <f t="shared" si="2"/>
        <v/>
      </c>
      <c r="L20" s="18"/>
    </row>
    <row r="21" spans="1:14">
      <c r="A21" s="16"/>
      <c r="B21" s="11" t="s">
        <v>8</v>
      </c>
      <c r="C21" s="25">
        <v>0.3833333333333333</v>
      </c>
      <c r="D21" s="25">
        <v>0.05</v>
      </c>
      <c r="E21" s="25">
        <v>5.3333333333333337E-2</v>
      </c>
      <c r="F21" s="25">
        <v>0.29833333333333334</v>
      </c>
      <c r="G21" s="26">
        <v>0.34333333333333332</v>
      </c>
      <c r="H21" s="28">
        <f t="shared" si="0"/>
        <v>15.083798882681565</v>
      </c>
      <c r="I21" s="27">
        <f t="shared" si="3"/>
        <v>459.375</v>
      </c>
      <c r="J21" s="28">
        <f t="shared" si="1"/>
        <v>1.4330235405420444</v>
      </c>
      <c r="K21" s="27">
        <f t="shared" si="2"/>
        <v>2.94136979098199</v>
      </c>
      <c r="L21" s="18"/>
    </row>
    <row r="22" spans="1:14">
      <c r="A22" s="16"/>
      <c r="B22" s="11" t="s">
        <v>6</v>
      </c>
      <c r="C22" s="25">
        <v>8.533333333333333E-2</v>
      </c>
      <c r="D22" s="25">
        <v>0.10033333333333333</v>
      </c>
      <c r="E22" s="25">
        <v>0.59066666666666656</v>
      </c>
      <c r="F22" s="25">
        <v>0</v>
      </c>
      <c r="G22" s="26">
        <v>0.14533333333333334</v>
      </c>
      <c r="H22" s="28" t="str">
        <f t="shared" si="0"/>
        <v/>
      </c>
      <c r="I22" s="27" t="str">
        <f t="shared" si="3"/>
        <v/>
      </c>
      <c r="J22" s="28">
        <f t="shared" si="1"/>
        <v>0.6066002559964383</v>
      </c>
      <c r="K22" s="27" t="str">
        <f t="shared" si="2"/>
        <v/>
      </c>
      <c r="L22" s="18"/>
    </row>
    <row r="23" spans="1:14">
      <c r="A23" s="16"/>
      <c r="B23" s="11" t="s">
        <v>24</v>
      </c>
      <c r="C23" s="25">
        <v>0.14799999999999999</v>
      </c>
      <c r="D23" s="25">
        <v>0</v>
      </c>
      <c r="E23" s="25">
        <v>9.3000000000000013E-2</v>
      </c>
      <c r="F23" s="25">
        <v>0</v>
      </c>
      <c r="G23" s="26">
        <v>0.14333333333333334</v>
      </c>
      <c r="H23" s="28" t="str">
        <f t="shared" si="0"/>
        <v/>
      </c>
      <c r="I23" s="27" t="str">
        <f t="shared" si="3"/>
        <v/>
      </c>
      <c r="J23" s="28">
        <f t="shared" si="1"/>
        <v>0.59825254605153311</v>
      </c>
      <c r="K23" s="27" t="str">
        <f t="shared" si="2"/>
        <v/>
      </c>
      <c r="L23" s="18"/>
    </row>
    <row r="24" spans="1:14">
      <c r="A24" s="16"/>
      <c r="B24" s="11" t="s">
        <v>11</v>
      </c>
      <c r="C24" s="169">
        <v>0</v>
      </c>
      <c r="D24" s="169">
        <v>3.0666666666666665E-2</v>
      </c>
      <c r="E24" s="169">
        <v>0.11066666666666665</v>
      </c>
      <c r="F24" s="169">
        <v>0</v>
      </c>
      <c r="G24" s="170">
        <v>4.9666666666666665E-2</v>
      </c>
      <c r="H24" s="171" t="str">
        <f t="shared" si="0"/>
        <v/>
      </c>
      <c r="I24" s="49" t="str">
        <f t="shared" si="3"/>
        <v/>
      </c>
      <c r="J24" s="28">
        <f t="shared" si="1"/>
        <v>0.20730146363181029</v>
      </c>
      <c r="K24" s="49" t="str">
        <f t="shared" si="2"/>
        <v/>
      </c>
      <c r="L24" s="18"/>
    </row>
    <row r="25" spans="1:14">
      <c r="A25" s="16"/>
      <c r="B25" s="12" t="s">
        <v>5</v>
      </c>
      <c r="C25" s="29">
        <v>0.94733333333333336</v>
      </c>
      <c r="D25" s="29">
        <v>0</v>
      </c>
      <c r="E25" s="29">
        <v>0.88733333333333331</v>
      </c>
      <c r="F25" s="29">
        <v>0.7360000000000001</v>
      </c>
      <c r="G25" s="109">
        <v>0</v>
      </c>
      <c r="H25" s="50" t="str">
        <f t="shared" si="0"/>
        <v/>
      </c>
      <c r="I25" s="36" t="str">
        <f t="shared" si="3"/>
        <v/>
      </c>
      <c r="J25" s="36">
        <v>0</v>
      </c>
      <c r="K25" s="36">
        <f t="shared" si="2"/>
        <v>7.2564742999868548</v>
      </c>
      <c r="L25" s="18"/>
    </row>
    <row r="26" spans="1:14">
      <c r="A26" s="16"/>
      <c r="B26" s="11" t="s">
        <v>23</v>
      </c>
      <c r="C26" s="25">
        <v>0</v>
      </c>
      <c r="D26" s="25">
        <v>0.13666666666666669</v>
      </c>
      <c r="E26" s="25">
        <v>0</v>
      </c>
      <c r="F26" s="25">
        <v>0</v>
      </c>
      <c r="G26" s="26">
        <v>0</v>
      </c>
      <c r="H26" s="28" t="str">
        <f t="shared" si="0"/>
        <v/>
      </c>
      <c r="I26" s="27" t="str">
        <f t="shared" si="3"/>
        <v/>
      </c>
      <c r="J26" s="28" t="str">
        <f t="shared" si="1"/>
        <v/>
      </c>
      <c r="K26" s="27" t="str">
        <f t="shared" si="2"/>
        <v/>
      </c>
      <c r="L26" s="18"/>
    </row>
    <row r="27" spans="1:14">
      <c r="A27" s="16"/>
      <c r="B27" s="11" t="s">
        <v>9</v>
      </c>
      <c r="C27" s="25">
        <v>4.4999999999999998E-2</v>
      </c>
      <c r="D27" s="25">
        <v>0</v>
      </c>
      <c r="E27" s="25">
        <v>0</v>
      </c>
      <c r="F27" s="25">
        <v>0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 t="str">
        <f t="shared" si="2"/>
        <v/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146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215.01466666666667</v>
      </c>
      <c r="D13" s="26">
        <v>223.523</v>
      </c>
      <c r="E13" s="26">
        <v>226.93199999999999</v>
      </c>
      <c r="F13" s="26">
        <v>263.58166666666665</v>
      </c>
      <c r="G13" s="26">
        <v>266.517</v>
      </c>
      <c r="H13" s="28">
        <f t="shared" ref="H13:H27" si="0">IF(OR(OR(G13=0,F13=0),G13=""),"",(G13/F13-1)*100)</f>
        <v>1.1136333457688607</v>
      </c>
      <c r="I13" s="27">
        <f>IF(OR(OR(G13=0,F13=0),F13=""),"",(F13/E13-1)*100)</f>
        <v>16.150065511548249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34.229666666666617</v>
      </c>
      <c r="D14" s="25">
        <f>D13-SUM(D15:D27)</f>
        <v>58.588666666666626</v>
      </c>
      <c r="E14" s="25">
        <f>E13-SUM(E15:E27)</f>
        <v>42.313666666666677</v>
      </c>
      <c r="F14" s="25">
        <f>F13-SUM(F15:F27)</f>
        <v>62.59966666666665</v>
      </c>
      <c r="G14" s="26">
        <f>G13-SUM(G15:G27)</f>
        <v>67.56099999999995</v>
      </c>
      <c r="H14" s="28">
        <f t="shared" si="0"/>
        <v>7.9254948109414247</v>
      </c>
      <c r="I14" s="27">
        <f>IF(OR(OR(G14=0,F14=0),F14=""),"",(F14/E14-1)*100)</f>
        <v>47.941957287243596</v>
      </c>
      <c r="J14" s="28">
        <f t="shared" si="1"/>
        <v>25.349602464383114</v>
      </c>
      <c r="K14" s="27">
        <f t="shared" si="2"/>
        <v>23.749628514881532</v>
      </c>
      <c r="L14" s="18"/>
    </row>
    <row r="15" spans="1:15">
      <c r="A15" s="16"/>
      <c r="B15" s="12" t="s">
        <v>5</v>
      </c>
      <c r="C15" s="29">
        <v>63.784000000000013</v>
      </c>
      <c r="D15" s="29">
        <v>66.004999999999995</v>
      </c>
      <c r="E15" s="29">
        <v>56.187333333333335</v>
      </c>
      <c r="F15" s="29">
        <v>63.169000000000004</v>
      </c>
      <c r="G15" s="109">
        <v>63.42</v>
      </c>
      <c r="H15" s="50">
        <f t="shared" si="0"/>
        <v>0.39734679985434784</v>
      </c>
      <c r="I15" s="36">
        <f t="shared" ref="I15:I27" si="3">IF(OR(OR(G15=0,F15=0),F15=""),"",(F15/E15-1)*100)</f>
        <v>12.425694996499814</v>
      </c>
      <c r="J15" s="50">
        <f t="shared" si="1"/>
        <v>23.79585542385664</v>
      </c>
      <c r="K15" s="36">
        <f t="shared" si="2"/>
        <v>23.965627351421766</v>
      </c>
      <c r="L15" s="18"/>
      <c r="N15" s="23" t="s">
        <v>5</v>
      </c>
      <c r="O15" s="34">
        <f>J15</f>
        <v>23.79585542385664</v>
      </c>
    </row>
    <row r="16" spans="1:15">
      <c r="A16" s="16"/>
      <c r="B16" s="11" t="s">
        <v>25</v>
      </c>
      <c r="C16" s="55">
        <v>38.68566666666667</v>
      </c>
      <c r="D16" s="55">
        <v>31.446666666666669</v>
      </c>
      <c r="E16" s="55">
        <v>48.765666666666668</v>
      </c>
      <c r="F16" s="55">
        <v>62.022333333333336</v>
      </c>
      <c r="G16" s="56">
        <v>47.484666666666669</v>
      </c>
      <c r="H16" s="28">
        <f t="shared" si="0"/>
        <v>-23.439406235388326</v>
      </c>
      <c r="I16" s="27">
        <f t="shared" si="3"/>
        <v>27.184426201494215</v>
      </c>
      <c r="J16" s="28">
        <f t="shared" si="1"/>
        <v>17.816749650741478</v>
      </c>
      <c r="K16" s="27">
        <f t="shared" si="2"/>
        <v>23.530594565884076</v>
      </c>
      <c r="L16" s="18"/>
      <c r="N16" s="23" t="s">
        <v>41</v>
      </c>
      <c r="O16" s="34">
        <f>100-O15</f>
        <v>76.204144576143364</v>
      </c>
    </row>
    <row r="17" spans="1:14">
      <c r="A17" s="16"/>
      <c r="B17" s="11" t="s">
        <v>26</v>
      </c>
      <c r="C17" s="25">
        <v>24.865666666666666</v>
      </c>
      <c r="D17" s="25">
        <v>23.5</v>
      </c>
      <c r="E17" s="25">
        <v>27.936666666666667</v>
      </c>
      <c r="F17" s="25">
        <v>23.905000000000001</v>
      </c>
      <c r="G17" s="26">
        <v>27.968666666666667</v>
      </c>
      <c r="H17" s="28">
        <f t="shared" si="0"/>
        <v>16.999233075367769</v>
      </c>
      <c r="I17" s="27">
        <f t="shared" si="3"/>
        <v>-14.431452094022191</v>
      </c>
      <c r="J17" s="28">
        <f t="shared" si="1"/>
        <v>10.494139835982946</v>
      </c>
      <c r="K17" s="27">
        <f t="shared" si="2"/>
        <v>9.0692954112893549</v>
      </c>
      <c r="L17" s="18"/>
    </row>
    <row r="18" spans="1:14">
      <c r="A18" s="16"/>
      <c r="B18" s="11" t="s">
        <v>21</v>
      </c>
      <c r="C18" s="25">
        <v>12.006333333333336</v>
      </c>
      <c r="D18" s="25">
        <v>9.9826666666666668</v>
      </c>
      <c r="E18" s="25">
        <v>10.340999999999999</v>
      </c>
      <c r="F18" s="25">
        <v>8.7460000000000004</v>
      </c>
      <c r="G18" s="26">
        <v>14.467666666666666</v>
      </c>
      <c r="H18" s="28">
        <f t="shared" si="0"/>
        <v>65.420382651116697</v>
      </c>
      <c r="I18" s="27">
        <f t="shared" si="3"/>
        <v>-15.424040228217761</v>
      </c>
      <c r="J18" s="28">
        <f t="shared" si="1"/>
        <v>5.428421701680068</v>
      </c>
      <c r="K18" s="27">
        <f t="shared" si="2"/>
        <v>3.3181366938772929</v>
      </c>
      <c r="L18" s="18"/>
    </row>
    <row r="19" spans="1:14">
      <c r="A19" s="16"/>
      <c r="B19" s="11" t="s">
        <v>22</v>
      </c>
      <c r="C19" s="25">
        <v>7.08</v>
      </c>
      <c r="D19" s="25">
        <v>7.7133333333333338</v>
      </c>
      <c r="E19" s="25">
        <v>5.4690000000000003</v>
      </c>
      <c r="F19" s="25">
        <v>8.397333333333334</v>
      </c>
      <c r="G19" s="26">
        <v>9.7776666666666667</v>
      </c>
      <c r="H19" s="28">
        <f t="shared" si="0"/>
        <v>16.437758018418535</v>
      </c>
      <c r="I19" s="27">
        <f t="shared" si="3"/>
        <v>53.544218930944119</v>
      </c>
      <c r="J19" s="28">
        <f t="shared" si="1"/>
        <v>3.6686840489224575</v>
      </c>
      <c r="K19" s="27">
        <f t="shared" si="2"/>
        <v>3.1858563759492635</v>
      </c>
      <c r="L19" s="18"/>
    </row>
    <row r="20" spans="1:14">
      <c r="A20" s="16"/>
      <c r="B20" s="11" t="s">
        <v>27</v>
      </c>
      <c r="C20" s="25">
        <v>12.152333333333333</v>
      </c>
      <c r="D20" s="25">
        <v>6.7459999999999996</v>
      </c>
      <c r="E20" s="25">
        <v>9.7206666666666663</v>
      </c>
      <c r="F20" s="25">
        <v>9.0483333333333338</v>
      </c>
      <c r="G20" s="26">
        <v>9.5846666666666653</v>
      </c>
      <c r="H20" s="28">
        <f t="shared" si="0"/>
        <v>5.9274267820961235</v>
      </c>
      <c r="I20" s="27">
        <f t="shared" si="3"/>
        <v>-6.9165352170632914</v>
      </c>
      <c r="J20" s="28">
        <f t="shared" si="1"/>
        <v>3.5962684056426664</v>
      </c>
      <c r="K20" s="27">
        <f t="shared" si="2"/>
        <v>3.4328386521571432</v>
      </c>
      <c r="L20" s="18"/>
    </row>
    <row r="21" spans="1:14">
      <c r="A21" s="16"/>
      <c r="B21" s="11" t="s">
        <v>24</v>
      </c>
      <c r="C21" s="25">
        <v>4.8639999999999999</v>
      </c>
      <c r="D21" s="25">
        <v>3.8796666666666666</v>
      </c>
      <c r="E21" s="25">
        <v>5.7053333333333329</v>
      </c>
      <c r="F21" s="25">
        <v>9.0966666666666658</v>
      </c>
      <c r="G21" s="26">
        <v>9.0039999999999996</v>
      </c>
      <c r="H21" s="28">
        <f t="shared" si="0"/>
        <v>-1.0186881641626955</v>
      </c>
      <c r="I21" s="27">
        <f t="shared" si="3"/>
        <v>59.441458284645933</v>
      </c>
      <c r="J21" s="28">
        <f t="shared" si="1"/>
        <v>3.3783961248250582</v>
      </c>
      <c r="K21" s="27">
        <f t="shared" si="2"/>
        <v>3.4511757899196325</v>
      </c>
      <c r="L21" s="18"/>
    </row>
    <row r="22" spans="1:14">
      <c r="A22" s="16"/>
      <c r="B22" s="11" t="s">
        <v>8</v>
      </c>
      <c r="C22" s="25">
        <v>5.7253333333333325</v>
      </c>
      <c r="D22" s="25">
        <v>4.6310000000000002</v>
      </c>
      <c r="E22" s="25">
        <v>8.0619999999999994</v>
      </c>
      <c r="F22" s="25">
        <v>3.8806666666666665</v>
      </c>
      <c r="G22" s="26">
        <v>4.9216666666666669</v>
      </c>
      <c r="H22" s="28">
        <f t="shared" si="0"/>
        <v>26.825287751245508</v>
      </c>
      <c r="I22" s="27">
        <f t="shared" si="3"/>
        <v>-51.864715124452168</v>
      </c>
      <c r="J22" s="28">
        <f t="shared" si="1"/>
        <v>1.8466614387324887</v>
      </c>
      <c r="K22" s="27">
        <f t="shared" si="2"/>
        <v>1.4722824677993538</v>
      </c>
      <c r="L22" s="18"/>
    </row>
    <row r="23" spans="1:14">
      <c r="A23" s="16"/>
      <c r="B23" s="11" t="s">
        <v>6</v>
      </c>
      <c r="C23" s="25">
        <v>3.6236666666666668</v>
      </c>
      <c r="D23" s="25">
        <v>4.4370000000000003</v>
      </c>
      <c r="E23" s="25">
        <v>3.1739999999999999</v>
      </c>
      <c r="F23" s="25">
        <v>3.7213333333333334</v>
      </c>
      <c r="G23" s="26">
        <v>4.6676666666666664</v>
      </c>
      <c r="H23" s="28">
        <f t="shared" si="0"/>
        <v>25.429953421712636</v>
      </c>
      <c r="I23" s="27">
        <f t="shared" si="3"/>
        <v>17.244276412518378</v>
      </c>
      <c r="J23" s="28">
        <f t="shared" si="1"/>
        <v>1.7513579496492404</v>
      </c>
      <c r="K23" s="27">
        <f t="shared" si="2"/>
        <v>1.4118331446926635</v>
      </c>
      <c r="L23" s="18"/>
    </row>
    <row r="24" spans="1:14">
      <c r="A24" s="16"/>
      <c r="B24" s="11" t="s">
        <v>23</v>
      </c>
      <c r="C24" s="25">
        <v>3.3513333333333333</v>
      </c>
      <c r="D24" s="25">
        <v>2.3136666666666668</v>
      </c>
      <c r="E24" s="25">
        <v>4.6280000000000001</v>
      </c>
      <c r="F24" s="25">
        <v>3.8853333333333335</v>
      </c>
      <c r="G24" s="26">
        <v>3.7003333333333335</v>
      </c>
      <c r="H24" s="28">
        <f t="shared" si="0"/>
        <v>-4.7614962251201103</v>
      </c>
      <c r="I24" s="27">
        <f t="shared" si="3"/>
        <v>-16.047248631518297</v>
      </c>
      <c r="J24" s="28">
        <f t="shared" si="1"/>
        <v>1.3884042418807558</v>
      </c>
      <c r="K24" s="27">
        <f t="shared" si="2"/>
        <v>1.4740529500660771</v>
      </c>
      <c r="L24" s="18"/>
    </row>
    <row r="25" spans="1:14">
      <c r="A25" s="16"/>
      <c r="B25" s="11" t="s">
        <v>11</v>
      </c>
      <c r="C25" s="25">
        <v>2.2093333333333334</v>
      </c>
      <c r="D25" s="25">
        <v>2.3446666666666665</v>
      </c>
      <c r="E25" s="25">
        <v>2.5143333333333331</v>
      </c>
      <c r="F25" s="25">
        <v>2.8383333333333334</v>
      </c>
      <c r="G25" s="26">
        <v>1.7230000000000001</v>
      </c>
      <c r="H25" s="28">
        <f t="shared" si="0"/>
        <v>-39.29536112742219</v>
      </c>
      <c r="I25" s="27">
        <f t="shared" si="3"/>
        <v>12.886119581068556</v>
      </c>
      <c r="J25" s="28">
        <f t="shared" si="1"/>
        <v>0.64648784130093018</v>
      </c>
      <c r="K25" s="27">
        <f t="shared" si="2"/>
        <v>1.0768326072248324</v>
      </c>
      <c r="L25" s="18"/>
    </row>
    <row r="26" spans="1:14">
      <c r="A26" s="16"/>
      <c r="B26" s="11" t="s">
        <v>9</v>
      </c>
      <c r="C26" s="25">
        <v>1.2150000000000001</v>
      </c>
      <c r="D26" s="25">
        <v>1.0493333333333335</v>
      </c>
      <c r="E26" s="25">
        <v>0.6113333333333334</v>
      </c>
      <c r="F26" s="25">
        <v>1.0449999999999999</v>
      </c>
      <c r="G26" s="26">
        <v>1.4343333333333332</v>
      </c>
      <c r="H26" s="28">
        <f t="shared" si="0"/>
        <v>37.256778309409896</v>
      </c>
      <c r="I26" s="27">
        <f t="shared" si="3"/>
        <v>70.937840785169001</v>
      </c>
      <c r="J26" s="28">
        <f t="shared" si="1"/>
        <v>0.53817705187036213</v>
      </c>
      <c r="K26" s="27">
        <f t="shared" si="2"/>
        <v>0.39646156472693472</v>
      </c>
      <c r="L26" s="18"/>
    </row>
    <row r="27" spans="1:14">
      <c r="A27" s="16"/>
      <c r="B27" s="11" t="s">
        <v>20</v>
      </c>
      <c r="C27" s="25">
        <v>1.2223333333333333</v>
      </c>
      <c r="D27" s="25">
        <v>0.88533333333333319</v>
      </c>
      <c r="E27" s="25">
        <v>1.5029999999999999</v>
      </c>
      <c r="F27" s="25">
        <v>1.2266666666666668</v>
      </c>
      <c r="G27" s="26">
        <v>0.80166666666666675</v>
      </c>
      <c r="H27" s="28">
        <f t="shared" si="0"/>
        <v>-34.646739130434781</v>
      </c>
      <c r="I27" s="27">
        <f t="shared" si="3"/>
        <v>-18.385451319583048</v>
      </c>
      <c r="J27" s="28">
        <f t="shared" si="1"/>
        <v>0.3007938205317735</v>
      </c>
      <c r="K27" s="27">
        <f t="shared" si="2"/>
        <v>0.46538391011008612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4" sqref="G1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145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6.7759999999999998</v>
      </c>
      <c r="D13" s="26">
        <v>9.4276666666666671</v>
      </c>
      <c r="E13" s="26">
        <v>8.9329999999999998</v>
      </c>
      <c r="F13" s="26">
        <v>6.5423333333333344</v>
      </c>
      <c r="G13" s="26">
        <v>6.932666666666667</v>
      </c>
      <c r="H13" s="28">
        <f t="shared" ref="H13:H27" si="0">IF(OR(OR(G13=0,F13=0),G13=""),"",(G13/F13-1)*100)</f>
        <v>5.9662709532786407</v>
      </c>
      <c r="I13" s="27">
        <f>IF(OR(OR(G13=0,F13=0),F13=""),"",(F13/E13-1)*100)</f>
        <v>-26.762192619127568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2.8740000000000006</v>
      </c>
      <c r="D14" s="25">
        <f>D13-SUM(D15:D27)</f>
        <v>4.3663333333333343</v>
      </c>
      <c r="E14" s="25">
        <f>E13-SUM(E15:E27)</f>
        <v>6.2853333333333339</v>
      </c>
      <c r="F14" s="25">
        <f>F13-SUM(F15:F27)</f>
        <v>2.5910000000000011</v>
      </c>
      <c r="G14" s="26">
        <f>G13-SUM(G15:G27)</f>
        <v>2.9546666666666672</v>
      </c>
      <c r="H14" s="28">
        <f t="shared" si="0"/>
        <v>14.035764826965114</v>
      </c>
      <c r="I14" s="27">
        <f>IF(OR(OR(G14=0,F14=0),F14=""),"",(F14/E14-1)*100)</f>
        <v>-58.777047093763244</v>
      </c>
      <c r="J14" s="28">
        <f t="shared" si="1"/>
        <v>42.619482642561792</v>
      </c>
      <c r="K14" s="27">
        <f t="shared" si="2"/>
        <v>39.603607275691658</v>
      </c>
      <c r="L14" s="18"/>
    </row>
    <row r="15" spans="1:15">
      <c r="A15" s="16"/>
      <c r="B15" s="12" t="s">
        <v>5</v>
      </c>
      <c r="C15" s="29">
        <v>0</v>
      </c>
      <c r="D15" s="29">
        <v>2.9740000000000002</v>
      </c>
      <c r="E15" s="29">
        <v>0</v>
      </c>
      <c r="F15" s="29">
        <v>0.63766666666666671</v>
      </c>
      <c r="G15" s="109">
        <v>0.88099999999999989</v>
      </c>
      <c r="H15" s="50">
        <f t="shared" si="0"/>
        <v>38.159958180867726</v>
      </c>
      <c r="I15" s="36"/>
      <c r="J15" s="50">
        <f t="shared" si="1"/>
        <v>12.707952687758436</v>
      </c>
      <c r="K15" s="36">
        <f t="shared" si="2"/>
        <v>9.7467773984816812</v>
      </c>
      <c r="L15" s="18"/>
      <c r="N15" s="23" t="s">
        <v>5</v>
      </c>
      <c r="O15" s="34">
        <f>J15</f>
        <v>12.707952687758436</v>
      </c>
    </row>
    <row r="16" spans="1:15">
      <c r="A16" s="16"/>
      <c r="B16" s="11" t="s">
        <v>27</v>
      </c>
      <c r="C16" s="55">
        <v>0.40066666666666667</v>
      </c>
      <c r="D16" s="55">
        <v>0.68133333333333335</v>
      </c>
      <c r="E16" s="55">
        <v>0.56799999999999995</v>
      </c>
      <c r="F16" s="55">
        <v>0.53799999999999992</v>
      </c>
      <c r="G16" s="56">
        <v>0.8763333333333333</v>
      </c>
      <c r="H16" s="28">
        <f t="shared" si="0"/>
        <v>62.887236679058269</v>
      </c>
      <c r="I16" s="27">
        <f t="shared" ref="I16:I27" si="3">IF(OR(OR(G16=0,F16=0),F16=""),"",(F16/E16-1)*100)</f>
        <v>-5.2816901408450745</v>
      </c>
      <c r="J16" s="28">
        <f t="shared" si="1"/>
        <v>12.640638522934896</v>
      </c>
      <c r="K16" s="27">
        <f t="shared" si="2"/>
        <v>8.2233657716411042</v>
      </c>
      <c r="L16" s="18"/>
      <c r="N16" s="23" t="s">
        <v>41</v>
      </c>
      <c r="O16" s="34">
        <f>100-O15</f>
        <v>87.292047312241564</v>
      </c>
    </row>
    <row r="17" spans="1:14">
      <c r="A17" s="16"/>
      <c r="B17" s="11" t="s">
        <v>24</v>
      </c>
      <c r="C17" s="25">
        <v>0.23</v>
      </c>
      <c r="D17" s="25">
        <v>0.20533333333333334</v>
      </c>
      <c r="E17" s="25">
        <v>0.17866666666666667</v>
      </c>
      <c r="F17" s="25">
        <v>0.37733333333333335</v>
      </c>
      <c r="G17" s="26">
        <v>0.55066666666666675</v>
      </c>
      <c r="H17" s="28">
        <f t="shared" si="0"/>
        <v>45.936395759717328</v>
      </c>
      <c r="I17" s="27">
        <f t="shared" si="3"/>
        <v>111.19402985074629</v>
      </c>
      <c r="J17" s="28">
        <f t="shared" si="1"/>
        <v>7.9430714491778058</v>
      </c>
      <c r="K17" s="27">
        <f t="shared" si="2"/>
        <v>5.7675650889081362</v>
      </c>
      <c r="L17" s="18"/>
    </row>
    <row r="18" spans="1:14">
      <c r="A18" s="16"/>
      <c r="B18" s="11" t="s">
        <v>25</v>
      </c>
      <c r="C18" s="25">
        <v>0.37366666666666665</v>
      </c>
      <c r="D18" s="25">
        <v>0.23199999999999998</v>
      </c>
      <c r="E18" s="25">
        <v>0.56700000000000006</v>
      </c>
      <c r="F18" s="25">
        <v>0.72499999999999998</v>
      </c>
      <c r="G18" s="26">
        <v>0.4373333333333333</v>
      </c>
      <c r="H18" s="28">
        <f t="shared" si="0"/>
        <v>-39.678160919540225</v>
      </c>
      <c r="I18" s="27">
        <f t="shared" si="3"/>
        <v>27.865961199294521</v>
      </c>
      <c r="J18" s="28">
        <f t="shared" si="1"/>
        <v>6.3082988748918156</v>
      </c>
      <c r="K18" s="27">
        <f t="shared" si="2"/>
        <v>11.08167320527844</v>
      </c>
      <c r="L18" s="18"/>
    </row>
    <row r="19" spans="1:14">
      <c r="A19" s="16"/>
      <c r="B19" s="11" t="s">
        <v>11</v>
      </c>
      <c r="C19" s="25">
        <v>0.13500000000000001</v>
      </c>
      <c r="D19" s="25">
        <v>0.125</v>
      </c>
      <c r="E19" s="25">
        <v>0.10366666666666667</v>
      </c>
      <c r="F19" s="25">
        <v>0.17766666666666667</v>
      </c>
      <c r="G19" s="26">
        <v>0.26233333333333336</v>
      </c>
      <c r="H19" s="28">
        <f t="shared" si="0"/>
        <v>47.654784240150107</v>
      </c>
      <c r="I19" s="27">
        <f t="shared" si="3"/>
        <v>71.382636655948545</v>
      </c>
      <c r="J19" s="28">
        <f t="shared" si="1"/>
        <v>3.78401769400904</v>
      </c>
      <c r="K19" s="27">
        <f t="shared" si="2"/>
        <v>2.7156468130636364</v>
      </c>
      <c r="L19" s="18"/>
    </row>
    <row r="20" spans="1:14">
      <c r="A20" s="16"/>
      <c r="B20" s="11" t="s">
        <v>22</v>
      </c>
      <c r="C20" s="25">
        <v>0.8869999999999999</v>
      </c>
      <c r="D20" s="25">
        <v>0</v>
      </c>
      <c r="E20" s="25">
        <v>0.126</v>
      </c>
      <c r="F20" s="25">
        <v>0.29499999999999998</v>
      </c>
      <c r="G20" s="26">
        <v>0.245</v>
      </c>
      <c r="H20" s="28">
        <f t="shared" si="0"/>
        <v>-16.949152542372879</v>
      </c>
      <c r="I20" s="27"/>
      <c r="J20" s="28">
        <f t="shared" si="1"/>
        <v>3.5339936532358882</v>
      </c>
      <c r="K20" s="27">
        <f t="shared" si="2"/>
        <v>4.5090946145615725</v>
      </c>
      <c r="L20" s="18"/>
    </row>
    <row r="21" spans="1:14">
      <c r="A21" s="16"/>
      <c r="B21" s="11" t="s">
        <v>23</v>
      </c>
      <c r="C21" s="25">
        <v>0</v>
      </c>
      <c r="D21" s="25">
        <v>0.12933333333333333</v>
      </c>
      <c r="E21" s="25">
        <v>0.17333333333333334</v>
      </c>
      <c r="F21" s="25">
        <v>0.10766666666666665</v>
      </c>
      <c r="G21" s="26">
        <v>0.19733333333333336</v>
      </c>
      <c r="H21" s="28">
        <f t="shared" si="0"/>
        <v>83.281733746130087</v>
      </c>
      <c r="I21" s="27">
        <f t="shared" si="3"/>
        <v>-37.884615384615394</v>
      </c>
      <c r="J21" s="28">
        <f t="shared" si="1"/>
        <v>2.8464275411097222</v>
      </c>
      <c r="K21" s="27">
        <f t="shared" si="2"/>
        <v>1.6456921587608901</v>
      </c>
      <c r="L21" s="18"/>
    </row>
    <row r="22" spans="1:14">
      <c r="A22" s="16"/>
      <c r="B22" s="11" t="s">
        <v>8</v>
      </c>
      <c r="C22" s="25">
        <v>0.32400000000000001</v>
      </c>
      <c r="D22" s="25">
        <v>0.14100000000000001</v>
      </c>
      <c r="E22" s="25">
        <v>0.53833333333333322</v>
      </c>
      <c r="F22" s="25">
        <v>0.40333333333333332</v>
      </c>
      <c r="G22" s="26">
        <v>0.18166666666666664</v>
      </c>
      <c r="H22" s="28">
        <f t="shared" si="0"/>
        <v>-54.95867768595042</v>
      </c>
      <c r="I22" s="27">
        <f t="shared" si="3"/>
        <v>-25.077399380804945</v>
      </c>
      <c r="J22" s="28">
        <f t="shared" si="1"/>
        <v>2.620444273487835</v>
      </c>
      <c r="K22" s="27">
        <f t="shared" si="2"/>
        <v>6.1649768176491557</v>
      </c>
      <c r="L22" s="18"/>
    </row>
    <row r="23" spans="1:14">
      <c r="A23" s="16"/>
      <c r="B23" s="11" t="s">
        <v>21</v>
      </c>
      <c r="C23" s="25">
        <v>0.38900000000000001</v>
      </c>
      <c r="D23" s="25">
        <v>0.25766666666666665</v>
      </c>
      <c r="E23" s="25">
        <v>8.2000000000000003E-2</v>
      </c>
      <c r="F23" s="25">
        <v>0</v>
      </c>
      <c r="G23" s="26">
        <v>0.155</v>
      </c>
      <c r="H23" s="28" t="str">
        <f t="shared" ref="H23" si="4">IF(OR(OR(G23=0,F23=0),G23=""),"",(G23/F23-1)*100)</f>
        <v/>
      </c>
      <c r="I23" s="27" t="str">
        <f t="shared" ref="I23" si="5">IF(OR(OR(G23=0,F23=0),F23=""),"",(F23/E23-1)*100)</f>
        <v/>
      </c>
      <c r="J23" s="28">
        <f t="shared" si="1"/>
        <v>2.2357919030676023</v>
      </c>
      <c r="K23" s="27" t="str">
        <f t="shared" si="2"/>
        <v/>
      </c>
      <c r="L23" s="18"/>
    </row>
    <row r="24" spans="1:14">
      <c r="A24" s="16"/>
      <c r="B24" s="11" t="s">
        <v>6</v>
      </c>
      <c r="C24" s="25">
        <v>0.24399999999999999</v>
      </c>
      <c r="D24" s="25">
        <v>6.8999999999999992E-2</v>
      </c>
      <c r="E24" s="25">
        <v>0.17866666666666667</v>
      </c>
      <c r="F24" s="25">
        <v>0.22033333333333335</v>
      </c>
      <c r="G24" s="26">
        <v>0.13133333333333333</v>
      </c>
      <c r="H24" s="28">
        <f t="shared" si="0"/>
        <v>-40.393343419062035</v>
      </c>
      <c r="I24" s="27">
        <f t="shared" si="3"/>
        <v>23.320895522388074</v>
      </c>
      <c r="J24" s="28">
        <f t="shared" si="1"/>
        <v>1.8944129243196459</v>
      </c>
      <c r="K24" s="27">
        <f t="shared" si="2"/>
        <v>3.367809649971977</v>
      </c>
      <c r="L24" s="18"/>
    </row>
    <row r="25" spans="1:14">
      <c r="A25" s="16"/>
      <c r="B25" s="11" t="s">
        <v>20</v>
      </c>
      <c r="C25" s="25">
        <v>3.5666666666666666E-2</v>
      </c>
      <c r="D25" s="25">
        <v>0.16833333333333333</v>
      </c>
      <c r="E25" s="25">
        <v>0</v>
      </c>
      <c r="F25" s="25">
        <v>6.5000000000000002E-2</v>
      </c>
      <c r="G25" s="26">
        <v>0.06</v>
      </c>
      <c r="H25" s="28">
        <f t="shared" si="0"/>
        <v>-7.6923076923076987</v>
      </c>
      <c r="I25" s="27"/>
      <c r="J25" s="28">
        <f t="shared" si="1"/>
        <v>0.86546783344552347</v>
      </c>
      <c r="K25" s="27">
        <f t="shared" si="2"/>
        <v>0.99352932185254994</v>
      </c>
      <c r="L25" s="18"/>
    </row>
    <row r="26" spans="1:14" s="23" customFormat="1">
      <c r="A26" s="16"/>
      <c r="B26" s="11" t="s">
        <v>9</v>
      </c>
      <c r="C26" s="25">
        <v>8.900000000000001E-2</v>
      </c>
      <c r="D26" s="25">
        <v>7.8333333333333324E-2</v>
      </c>
      <c r="E26" s="25">
        <v>0.13200000000000001</v>
      </c>
      <c r="F26" s="25">
        <v>0.10466666666666667</v>
      </c>
      <c r="G26" s="26">
        <v>0</v>
      </c>
      <c r="H26" s="28" t="str">
        <f t="shared" si="0"/>
        <v/>
      </c>
      <c r="I26" s="27" t="str">
        <f t="shared" si="3"/>
        <v/>
      </c>
      <c r="J26" s="28" t="str">
        <f t="shared" si="1"/>
        <v/>
      </c>
      <c r="K26" s="27">
        <f t="shared" si="2"/>
        <v>1.5998369592907729</v>
      </c>
      <c r="L26" s="18"/>
      <c r="M26" s="9"/>
    </row>
    <row r="27" spans="1:14" s="23" customFormat="1">
      <c r="A27" s="16"/>
      <c r="B27" s="11" t="s">
        <v>26</v>
      </c>
      <c r="C27" s="25">
        <v>0.79400000000000004</v>
      </c>
      <c r="D27" s="25">
        <v>0</v>
      </c>
      <c r="E27" s="25">
        <v>0</v>
      </c>
      <c r="F27" s="25">
        <v>0.29966666666666669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4.5804249248484226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144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133.67833333333331</v>
      </c>
      <c r="D13" s="26">
        <v>166.41133333333332</v>
      </c>
      <c r="E13" s="26">
        <v>169.619</v>
      </c>
      <c r="F13" s="26">
        <v>227.99166666666667</v>
      </c>
      <c r="G13" s="26">
        <v>214.94966666666667</v>
      </c>
      <c r="H13" s="28">
        <f t="shared" ref="H13:H27" si="0">IF(OR(OR(G13=0,F13=0),G13=""),"",(G13/F13-1)*100)</f>
        <v>-5.720384516977961</v>
      </c>
      <c r="I13" s="27">
        <f>IF(OR(OR(G13=0,F13=0),F13=""),"",(F13/E13-1)*100)</f>
        <v>34.413990571024875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47.825666666666649</v>
      </c>
      <c r="D14" s="25">
        <f>D13-SUM(D15:D27)</f>
        <v>77.937999999999974</v>
      </c>
      <c r="E14" s="25">
        <f>E13-SUM(E15:E27)</f>
        <v>85.092333333333315</v>
      </c>
      <c r="F14" s="25">
        <f>F13-SUM(F15:F27)</f>
        <v>89.179666666666691</v>
      </c>
      <c r="G14" s="26">
        <f>G13-SUM(G15:G27)</f>
        <v>95.138666666666666</v>
      </c>
      <c r="H14" s="28">
        <f t="shared" si="0"/>
        <v>6.6820164536758764</v>
      </c>
      <c r="I14" s="27">
        <f>IF(OR(OR(G14=0,F14=0),F14=""),"",(F14/E14-1)*100)</f>
        <v>4.8034096295397344</v>
      </c>
      <c r="J14" s="28">
        <f t="shared" si="1"/>
        <v>44.260904490818781</v>
      </c>
      <c r="K14" s="27">
        <f t="shared" si="2"/>
        <v>39.11531854234439</v>
      </c>
      <c r="L14" s="18"/>
    </row>
    <row r="15" spans="1:15">
      <c r="A15" s="16"/>
      <c r="B15" s="12" t="s">
        <v>5</v>
      </c>
      <c r="C15" s="29">
        <v>24.650666666666666</v>
      </c>
      <c r="D15" s="29">
        <v>21.056666666666668</v>
      </c>
      <c r="E15" s="29">
        <v>18.395333333333333</v>
      </c>
      <c r="F15" s="29">
        <v>47.481333333333332</v>
      </c>
      <c r="G15" s="109">
        <v>33.663000000000004</v>
      </c>
      <c r="H15" s="50">
        <f t="shared" si="0"/>
        <v>-29.102664906910782</v>
      </c>
      <c r="I15" s="36">
        <f t="shared" ref="I15:I27" si="3">IF(OR(OR(G15=0,F15=0),F15=""),"",(F15/E15-1)*100)</f>
        <v>158.11618888848619</v>
      </c>
      <c r="J15" s="50">
        <f t="shared" si="1"/>
        <v>15.660875646856862</v>
      </c>
      <c r="K15" s="36">
        <f t="shared" si="2"/>
        <v>20.825907379655686</v>
      </c>
      <c r="L15" s="18"/>
      <c r="N15" s="23" t="s">
        <v>5</v>
      </c>
      <c r="O15" s="34">
        <f>J15</f>
        <v>15.660875646856862</v>
      </c>
    </row>
    <row r="16" spans="1:15">
      <c r="A16" s="16"/>
      <c r="B16" s="11" t="s">
        <v>25</v>
      </c>
      <c r="C16" s="55">
        <v>20.461666666666666</v>
      </c>
      <c r="D16" s="55">
        <v>21.503333333333334</v>
      </c>
      <c r="E16" s="55">
        <v>18.672333333333334</v>
      </c>
      <c r="F16" s="55">
        <v>29.501000000000001</v>
      </c>
      <c r="G16" s="56">
        <v>25.546666666666667</v>
      </c>
      <c r="H16" s="28">
        <f t="shared" si="0"/>
        <v>-13.404065398913033</v>
      </c>
      <c r="I16" s="27">
        <f t="shared" si="3"/>
        <v>57.993109234696604</v>
      </c>
      <c r="J16" s="28">
        <f t="shared" si="1"/>
        <v>11.884952911456791</v>
      </c>
      <c r="K16" s="27">
        <f t="shared" si="2"/>
        <v>12.939508022954055</v>
      </c>
      <c r="L16" s="18"/>
      <c r="N16" s="23" t="s">
        <v>41</v>
      </c>
      <c r="O16" s="34">
        <f>100-O15</f>
        <v>84.339124353143134</v>
      </c>
    </row>
    <row r="17" spans="1:14">
      <c r="A17" s="16"/>
      <c r="B17" s="11" t="s">
        <v>26</v>
      </c>
      <c r="C17" s="25">
        <v>11.276666666666666</v>
      </c>
      <c r="D17" s="25">
        <v>13.038000000000002</v>
      </c>
      <c r="E17" s="25">
        <v>18.128333333333334</v>
      </c>
      <c r="F17" s="25">
        <v>21.344666666666665</v>
      </c>
      <c r="G17" s="26">
        <v>19.797666666666668</v>
      </c>
      <c r="H17" s="28">
        <f t="shared" si="0"/>
        <v>-7.2477121529187505</v>
      </c>
      <c r="I17" s="27">
        <f t="shared" si="3"/>
        <v>17.742024455272578</v>
      </c>
      <c r="J17" s="28">
        <f t="shared" si="1"/>
        <v>9.2103732811867598</v>
      </c>
      <c r="K17" s="27">
        <f t="shared" si="2"/>
        <v>9.3620380861873596</v>
      </c>
      <c r="L17" s="18"/>
    </row>
    <row r="18" spans="1:14">
      <c r="A18" s="16"/>
      <c r="B18" s="11" t="s">
        <v>24</v>
      </c>
      <c r="C18" s="25">
        <v>3.3186666666666667</v>
      </c>
      <c r="D18" s="25">
        <v>5.032</v>
      </c>
      <c r="E18" s="25">
        <v>4.5449999999999999</v>
      </c>
      <c r="F18" s="25">
        <v>8.7013333333333325</v>
      </c>
      <c r="G18" s="26">
        <v>7.8356666666666657</v>
      </c>
      <c r="H18" s="28">
        <f t="shared" si="0"/>
        <v>-9.9486668709776289</v>
      </c>
      <c r="I18" s="27">
        <f t="shared" si="3"/>
        <v>91.44847818115143</v>
      </c>
      <c r="J18" s="28">
        <f t="shared" si="1"/>
        <v>3.6453495314406932</v>
      </c>
      <c r="K18" s="27">
        <f t="shared" si="2"/>
        <v>3.8165137614678892</v>
      </c>
      <c r="L18" s="18"/>
    </row>
    <row r="19" spans="1:14">
      <c r="A19" s="16"/>
      <c r="B19" s="11" t="s">
        <v>8</v>
      </c>
      <c r="C19" s="25">
        <v>3.4466666666666668</v>
      </c>
      <c r="D19" s="25">
        <v>4.0093333333333332</v>
      </c>
      <c r="E19" s="25">
        <v>3.9673333333333338</v>
      </c>
      <c r="F19" s="25">
        <v>3.1253333333333337</v>
      </c>
      <c r="G19" s="26">
        <v>5.4959999999999996</v>
      </c>
      <c r="H19" s="28">
        <f t="shared" si="0"/>
        <v>75.853242320819064</v>
      </c>
      <c r="I19" s="27">
        <f t="shared" si="3"/>
        <v>-21.223323811124185</v>
      </c>
      <c r="J19" s="28">
        <f t="shared" si="1"/>
        <v>2.5568776566296911</v>
      </c>
      <c r="K19" s="27">
        <f t="shared" si="2"/>
        <v>1.370810336635111</v>
      </c>
      <c r="L19" s="18"/>
    </row>
    <row r="20" spans="1:14">
      <c r="A20" s="16"/>
      <c r="B20" s="11" t="s">
        <v>22</v>
      </c>
      <c r="C20" s="25">
        <v>4.1703333333333328</v>
      </c>
      <c r="D20" s="25">
        <v>3.5249999999999999</v>
      </c>
      <c r="E20" s="25">
        <v>2.8866666666666667</v>
      </c>
      <c r="F20" s="25">
        <v>5.4466666666666663</v>
      </c>
      <c r="G20" s="26">
        <v>4.9089999999999998</v>
      </c>
      <c r="H20" s="28">
        <f t="shared" si="0"/>
        <v>-9.8714810281517735</v>
      </c>
      <c r="I20" s="27">
        <f t="shared" si="3"/>
        <v>88.683602771362587</v>
      </c>
      <c r="J20" s="28">
        <f t="shared" si="1"/>
        <v>2.2837904687764112</v>
      </c>
      <c r="K20" s="27">
        <f t="shared" si="2"/>
        <v>2.38897620527066</v>
      </c>
      <c r="L20" s="18"/>
    </row>
    <row r="21" spans="1:14">
      <c r="A21" s="16"/>
      <c r="B21" s="11" t="s">
        <v>23</v>
      </c>
      <c r="C21" s="25">
        <v>2.8613333333333331</v>
      </c>
      <c r="D21" s="25">
        <v>2.6976666666666667</v>
      </c>
      <c r="E21" s="25">
        <v>3.1916666666666664</v>
      </c>
      <c r="F21" s="25">
        <v>4.0949999999999998</v>
      </c>
      <c r="G21" s="26">
        <v>4.6150000000000002</v>
      </c>
      <c r="H21" s="28">
        <f t="shared" si="0"/>
        <v>12.698412698412721</v>
      </c>
      <c r="I21" s="27">
        <f t="shared" si="3"/>
        <v>28.302872062663198</v>
      </c>
      <c r="J21" s="28">
        <f t="shared" si="1"/>
        <v>2.1470142622536441</v>
      </c>
      <c r="K21" s="27">
        <f t="shared" si="2"/>
        <v>1.7961182791768702</v>
      </c>
      <c r="L21" s="18"/>
    </row>
    <row r="22" spans="1:14">
      <c r="A22" s="16"/>
      <c r="B22" s="11" t="s">
        <v>27</v>
      </c>
      <c r="C22" s="25">
        <v>4.4526666666666666</v>
      </c>
      <c r="D22" s="25">
        <v>5.9479999999999995</v>
      </c>
      <c r="E22" s="25">
        <v>3.1803333333333335</v>
      </c>
      <c r="F22" s="25">
        <v>2.7776666666666667</v>
      </c>
      <c r="G22" s="26">
        <v>3.5086666666666666</v>
      </c>
      <c r="H22" s="28">
        <f t="shared" si="0"/>
        <v>26.317052682107288</v>
      </c>
      <c r="I22" s="27">
        <f t="shared" si="3"/>
        <v>-12.661146630332254</v>
      </c>
      <c r="J22" s="28">
        <f t="shared" si="1"/>
        <v>1.6323201245562913</v>
      </c>
      <c r="K22" s="27">
        <f t="shared" si="2"/>
        <v>1.2183193830183852</v>
      </c>
      <c r="L22" s="18"/>
    </row>
    <row r="23" spans="1:14">
      <c r="A23" s="16"/>
      <c r="B23" s="11" t="s">
        <v>21</v>
      </c>
      <c r="C23" s="25">
        <v>3.6763333333333335</v>
      </c>
      <c r="D23" s="25">
        <v>4.0270000000000001</v>
      </c>
      <c r="E23" s="25">
        <v>3.8740000000000001</v>
      </c>
      <c r="F23" s="25">
        <v>3.4369999999999998</v>
      </c>
      <c r="G23" s="26">
        <v>3.4173333333333331</v>
      </c>
      <c r="H23" s="28">
        <f t="shared" si="0"/>
        <v>-0.57220444185821506</v>
      </c>
      <c r="I23" s="27">
        <f t="shared" si="3"/>
        <v>-11.280330407847195</v>
      </c>
      <c r="J23" s="28">
        <f t="shared" si="1"/>
        <v>1.5898295569970644</v>
      </c>
      <c r="K23" s="27">
        <f t="shared" si="2"/>
        <v>1.5075112394458861</v>
      </c>
      <c r="L23" s="18"/>
    </row>
    <row r="24" spans="1:14">
      <c r="A24" s="16"/>
      <c r="B24" s="11" t="s">
        <v>6</v>
      </c>
      <c r="C24" s="25">
        <v>1.6393333333333333</v>
      </c>
      <c r="D24" s="25">
        <v>1.8426666666666669</v>
      </c>
      <c r="E24" s="25">
        <v>1.1016666666666668</v>
      </c>
      <c r="F24" s="25">
        <v>4.2636666666666665</v>
      </c>
      <c r="G24" s="26">
        <v>3.3313333333333333</v>
      </c>
      <c r="H24" s="28">
        <f t="shared" si="0"/>
        <v>-21.866937690563681</v>
      </c>
      <c r="I24" s="27">
        <f t="shared" si="3"/>
        <v>287.01966717095303</v>
      </c>
      <c r="J24" s="28">
        <f t="shared" si="1"/>
        <v>1.5498201904631936</v>
      </c>
      <c r="K24" s="27">
        <f t="shared" si="2"/>
        <v>1.8700975912862312</v>
      </c>
      <c r="L24" s="18"/>
    </row>
    <row r="25" spans="1:14">
      <c r="A25" s="16"/>
      <c r="B25" s="11" t="s">
        <v>11</v>
      </c>
      <c r="C25" s="25">
        <v>1.8379999999999999</v>
      </c>
      <c r="D25" s="25">
        <v>2.0486666666666671</v>
      </c>
      <c r="E25" s="25">
        <v>2.5506666666666669</v>
      </c>
      <c r="F25" s="25">
        <v>2.6720000000000002</v>
      </c>
      <c r="G25" s="26">
        <v>2.6936666666666667</v>
      </c>
      <c r="H25" s="28">
        <f t="shared" si="0"/>
        <v>0.81087824351295801</v>
      </c>
      <c r="I25" s="27">
        <f t="shared" si="3"/>
        <v>4.7569262937793955</v>
      </c>
      <c r="J25" s="28">
        <f t="shared" si="1"/>
        <v>1.2531615928690283</v>
      </c>
      <c r="K25" s="27">
        <f t="shared" si="2"/>
        <v>1.171972659819438</v>
      </c>
      <c r="L25" s="18"/>
    </row>
    <row r="26" spans="1:14">
      <c r="A26" s="16"/>
      <c r="B26" s="11" t="s">
        <v>20</v>
      </c>
      <c r="C26" s="25">
        <v>2.0446666666666666</v>
      </c>
      <c r="D26" s="25">
        <v>1.7089999999999999</v>
      </c>
      <c r="E26" s="25">
        <v>2.1830000000000003</v>
      </c>
      <c r="F26" s="25">
        <v>3.2633333333333332</v>
      </c>
      <c r="G26" s="26">
        <v>2.6503333333333337</v>
      </c>
      <c r="H26" s="28">
        <f t="shared" si="0"/>
        <v>-18.784473953013268</v>
      </c>
      <c r="I26" s="27">
        <f t="shared" si="3"/>
        <v>49.488471522369792</v>
      </c>
      <c r="J26" s="28">
        <f t="shared" si="1"/>
        <v>1.2330018345380083</v>
      </c>
      <c r="K26" s="27">
        <f t="shared" si="2"/>
        <v>1.4313388647245877</v>
      </c>
      <c r="L26" s="18"/>
    </row>
    <row r="27" spans="1:14">
      <c r="A27" s="16"/>
      <c r="B27" s="11" t="s">
        <v>9</v>
      </c>
      <c r="C27" s="25">
        <v>2.0156666666666667</v>
      </c>
      <c r="D27" s="25">
        <v>2.036</v>
      </c>
      <c r="E27" s="25">
        <v>1.8503333333333334</v>
      </c>
      <c r="F27" s="25">
        <v>2.7029999999999998</v>
      </c>
      <c r="G27" s="26">
        <v>2.3466666666666662</v>
      </c>
      <c r="H27" s="28">
        <f t="shared" si="0"/>
        <v>-13.182883216179563</v>
      </c>
      <c r="I27" s="27">
        <f t="shared" si="3"/>
        <v>46.081787065393613</v>
      </c>
      <c r="J27" s="28">
        <f t="shared" si="1"/>
        <v>1.0917284511567822</v>
      </c>
      <c r="K27" s="27">
        <f t="shared" si="2"/>
        <v>1.1855696480134508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4" sqref="G1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143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409.97166666666664</v>
      </c>
      <c r="D13" s="26">
        <v>436.66633333333334</v>
      </c>
      <c r="E13" s="26">
        <v>498.22700000000003</v>
      </c>
      <c r="F13" s="26">
        <v>569.41966666666667</v>
      </c>
      <c r="G13" s="26">
        <v>606.5913333333333</v>
      </c>
      <c r="H13" s="28">
        <f t="shared" ref="H13:H27" si="0">IF(OR(OR(G13=0,F13=0),G13=""),"",(G13/F13-1)*100)</f>
        <v>6.5279913643071508</v>
      </c>
      <c r="I13" s="27">
        <f>IF(OR(OR(G13=0,F13=0),F13=""),"",(F13/E13-1)*100)</f>
        <v>14.289202846627468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112.05533333333329</v>
      </c>
      <c r="D14" s="25">
        <f>D13-SUM(D15:D27)</f>
        <v>172.48066666666665</v>
      </c>
      <c r="E14" s="25">
        <f>E13-SUM(E15:E27)</f>
        <v>208.35700000000003</v>
      </c>
      <c r="F14" s="25">
        <f>F13-SUM(F15:F27)</f>
        <v>219.83166666666659</v>
      </c>
      <c r="G14" s="26">
        <f>G13-SUM(G15:G27)</f>
        <v>248.9663333333333</v>
      </c>
      <c r="H14" s="28">
        <f t="shared" si="0"/>
        <v>13.253170986891515</v>
      </c>
      <c r="I14" s="27">
        <f>IF(OR(OR(G14=0,F14=0),F14=""),"",(F14/E14-1)*100)</f>
        <v>5.5072143804463236</v>
      </c>
      <c r="J14" s="28">
        <f t="shared" si="1"/>
        <v>41.04350320424404</v>
      </c>
      <c r="K14" s="27">
        <f t="shared" si="2"/>
        <v>38.606265209198362</v>
      </c>
      <c r="L14" s="18"/>
    </row>
    <row r="15" spans="1:15">
      <c r="A15" s="16"/>
      <c r="B15" s="12" t="s">
        <v>5</v>
      </c>
      <c r="C15" s="29">
        <v>102.48099999999999</v>
      </c>
      <c r="D15" s="29">
        <v>81.12</v>
      </c>
      <c r="E15" s="29">
        <v>91.197000000000003</v>
      </c>
      <c r="F15" s="29">
        <v>108.59099999999999</v>
      </c>
      <c r="G15" s="109">
        <v>115.46533333333333</v>
      </c>
      <c r="H15" s="50">
        <f t="shared" si="0"/>
        <v>6.3304816544035303</v>
      </c>
      <c r="I15" s="36">
        <f t="shared" ref="I15:I27" si="3">IF(OR(OR(G15=0,F15=0),F15=""),"",(F15/E15-1)*100)</f>
        <v>19.072995822230986</v>
      </c>
      <c r="J15" s="50">
        <f t="shared" si="1"/>
        <v>19.035110953338162</v>
      </c>
      <c r="K15" s="36">
        <f t="shared" si="2"/>
        <v>19.070468822350708</v>
      </c>
      <c r="L15" s="18"/>
      <c r="N15" s="23" t="s">
        <v>5</v>
      </c>
      <c r="O15" s="34">
        <f>J15</f>
        <v>19.035110953338162</v>
      </c>
    </row>
    <row r="16" spans="1:15">
      <c r="A16" s="16"/>
      <c r="B16" s="11" t="s">
        <v>25</v>
      </c>
      <c r="C16" s="55">
        <v>52.923333333333325</v>
      </c>
      <c r="D16" s="55">
        <v>52.330666666666666</v>
      </c>
      <c r="E16" s="55">
        <v>62.717666666666666</v>
      </c>
      <c r="F16" s="55">
        <v>74.785666666666671</v>
      </c>
      <c r="G16" s="56">
        <v>68.575666666666663</v>
      </c>
      <c r="H16" s="28">
        <f t="shared" si="0"/>
        <v>-8.3037302156830464</v>
      </c>
      <c r="I16" s="27">
        <f t="shared" si="3"/>
        <v>19.241787268871626</v>
      </c>
      <c r="J16" s="28">
        <f t="shared" si="1"/>
        <v>11.305085136945577</v>
      </c>
      <c r="K16" s="27">
        <f t="shared" si="2"/>
        <v>13.133664157484318</v>
      </c>
      <c r="L16" s="18"/>
      <c r="N16" s="23" t="s">
        <v>41</v>
      </c>
      <c r="O16" s="34">
        <f>100-O15</f>
        <v>80.964889046661838</v>
      </c>
    </row>
    <row r="17" spans="1:14">
      <c r="A17" s="16"/>
      <c r="B17" s="11" t="s">
        <v>26</v>
      </c>
      <c r="C17" s="25">
        <v>31.794</v>
      </c>
      <c r="D17" s="25">
        <v>36.206333333333333</v>
      </c>
      <c r="E17" s="25">
        <v>34.87833333333333</v>
      </c>
      <c r="F17" s="25">
        <v>51.177333333333337</v>
      </c>
      <c r="G17" s="26">
        <v>45.876333333333328</v>
      </c>
      <c r="H17" s="28">
        <f t="shared" si="0"/>
        <v>-10.358101242737682</v>
      </c>
      <c r="I17" s="27">
        <f t="shared" si="3"/>
        <v>46.731017346012351</v>
      </c>
      <c r="J17" s="28">
        <f t="shared" si="1"/>
        <v>7.5629721053273649</v>
      </c>
      <c r="K17" s="27">
        <f t="shared" si="2"/>
        <v>8.9876300959046613</v>
      </c>
      <c r="L17" s="18"/>
    </row>
    <row r="18" spans="1:14">
      <c r="A18" s="16"/>
      <c r="B18" s="11" t="s">
        <v>27</v>
      </c>
      <c r="C18" s="25">
        <v>22.21</v>
      </c>
      <c r="D18" s="25">
        <v>17.312000000000001</v>
      </c>
      <c r="E18" s="25">
        <v>15.658999999999999</v>
      </c>
      <c r="F18" s="25">
        <v>14.893000000000001</v>
      </c>
      <c r="G18" s="26">
        <v>21.920666666666666</v>
      </c>
      <c r="H18" s="28">
        <f t="shared" si="0"/>
        <v>47.187716824458903</v>
      </c>
      <c r="I18" s="27">
        <f t="shared" si="3"/>
        <v>-4.8917555399450645</v>
      </c>
      <c r="J18" s="28">
        <f t="shared" si="1"/>
        <v>3.6137454431154641</v>
      </c>
      <c r="K18" s="27">
        <f t="shared" si="2"/>
        <v>2.6154699023977042</v>
      </c>
      <c r="L18" s="18"/>
    </row>
    <row r="19" spans="1:14">
      <c r="A19" s="16"/>
      <c r="B19" s="11" t="s">
        <v>24</v>
      </c>
      <c r="C19" s="25">
        <v>12.254333333333333</v>
      </c>
      <c r="D19" s="25">
        <v>11.556666666666667</v>
      </c>
      <c r="E19" s="25">
        <v>11.481999999999999</v>
      </c>
      <c r="F19" s="25">
        <v>18.547999999999998</v>
      </c>
      <c r="G19" s="26">
        <v>19.565333333333335</v>
      </c>
      <c r="H19" s="28">
        <f t="shared" si="0"/>
        <v>5.4848680900007274</v>
      </c>
      <c r="I19" s="27">
        <f t="shared" si="3"/>
        <v>61.539801428322583</v>
      </c>
      <c r="J19" s="28">
        <f t="shared" si="1"/>
        <v>3.2254554686461074</v>
      </c>
      <c r="K19" s="27">
        <f t="shared" si="2"/>
        <v>3.2573514906112009</v>
      </c>
      <c r="L19" s="18"/>
    </row>
    <row r="20" spans="1:14">
      <c r="A20" s="16"/>
      <c r="B20" s="11" t="s">
        <v>21</v>
      </c>
      <c r="C20" s="25">
        <v>14.85566666666667</v>
      </c>
      <c r="D20" s="25">
        <v>11.802333333333332</v>
      </c>
      <c r="E20" s="25">
        <v>13.395333333333333</v>
      </c>
      <c r="F20" s="25">
        <v>16.303666666666668</v>
      </c>
      <c r="G20" s="26">
        <v>17.291666666666668</v>
      </c>
      <c r="H20" s="28">
        <f t="shared" si="0"/>
        <v>6.0599865061029101</v>
      </c>
      <c r="I20" s="27">
        <f t="shared" si="3"/>
        <v>21.711541332802486</v>
      </c>
      <c r="J20" s="28">
        <f t="shared" si="1"/>
        <v>2.8506287044435195</v>
      </c>
      <c r="K20" s="27">
        <f t="shared" si="2"/>
        <v>2.8632075112731736</v>
      </c>
      <c r="L20" s="18"/>
    </row>
    <row r="21" spans="1:14">
      <c r="A21" s="16"/>
      <c r="B21" s="11" t="s">
        <v>22</v>
      </c>
      <c r="C21" s="25">
        <v>10.921999999999999</v>
      </c>
      <c r="D21" s="25">
        <v>8.0366666666666671</v>
      </c>
      <c r="E21" s="25">
        <v>8.3160000000000007</v>
      </c>
      <c r="F21" s="25">
        <v>12.192333333333332</v>
      </c>
      <c r="G21" s="26">
        <v>14.235999999999999</v>
      </c>
      <c r="H21" s="28">
        <f t="shared" si="0"/>
        <v>16.761899554364756</v>
      </c>
      <c r="I21" s="27">
        <f t="shared" si="3"/>
        <v>46.612954946288255</v>
      </c>
      <c r="J21" s="28">
        <f t="shared" si="1"/>
        <v>2.3468848329517842</v>
      </c>
      <c r="K21" s="27">
        <f t="shared" si="2"/>
        <v>2.1411858506233536</v>
      </c>
      <c r="L21" s="18"/>
    </row>
    <row r="22" spans="1:14">
      <c r="A22" s="16"/>
      <c r="B22" s="11" t="s">
        <v>8</v>
      </c>
      <c r="C22" s="25">
        <v>14.203999999999999</v>
      </c>
      <c r="D22" s="25">
        <v>9.9436666666666671</v>
      </c>
      <c r="E22" s="25">
        <v>16.241666666666664</v>
      </c>
      <c r="F22" s="25">
        <v>11.063666666666668</v>
      </c>
      <c r="G22" s="26">
        <v>11.969666666666667</v>
      </c>
      <c r="H22" s="28">
        <f t="shared" si="0"/>
        <v>8.1889668886143685</v>
      </c>
      <c r="I22" s="27">
        <f t="shared" si="3"/>
        <v>-31.880964597229323</v>
      </c>
      <c r="J22" s="28">
        <f t="shared" si="1"/>
        <v>1.9732670100792735</v>
      </c>
      <c r="K22" s="27">
        <f t="shared" si="2"/>
        <v>1.9429723478699659</v>
      </c>
      <c r="L22" s="18"/>
    </row>
    <row r="23" spans="1:14">
      <c r="A23" s="16"/>
      <c r="B23" s="11" t="s">
        <v>6</v>
      </c>
      <c r="C23" s="25">
        <v>12.629333333333333</v>
      </c>
      <c r="D23" s="25">
        <v>11.722333333333333</v>
      </c>
      <c r="E23" s="25">
        <v>9.2520000000000007</v>
      </c>
      <c r="F23" s="25">
        <v>11.052999999999999</v>
      </c>
      <c r="G23" s="26">
        <v>10.630666666666668</v>
      </c>
      <c r="H23" s="28">
        <f t="shared" si="0"/>
        <v>-3.8209837449862505</v>
      </c>
      <c r="I23" s="27">
        <f t="shared" si="3"/>
        <v>19.466061392131408</v>
      </c>
      <c r="J23" s="28">
        <f t="shared" si="1"/>
        <v>1.7525253135828958</v>
      </c>
      <c r="K23" s="27">
        <f t="shared" si="2"/>
        <v>1.9410990956289411</v>
      </c>
      <c r="L23" s="18"/>
    </row>
    <row r="24" spans="1:14">
      <c r="A24" s="16"/>
      <c r="B24" s="11" t="s">
        <v>11</v>
      </c>
      <c r="C24" s="25">
        <v>6.4726666666666661</v>
      </c>
      <c r="D24" s="25">
        <v>6.5853333333333337</v>
      </c>
      <c r="E24" s="25">
        <v>6.8513333333333328</v>
      </c>
      <c r="F24" s="25">
        <v>8.9823333333333348</v>
      </c>
      <c r="G24" s="26">
        <v>9.1166666666666654</v>
      </c>
      <c r="H24" s="28">
        <f t="shared" si="0"/>
        <v>1.4955282591753827</v>
      </c>
      <c r="I24" s="27">
        <f t="shared" si="3"/>
        <v>31.103434854529553</v>
      </c>
      <c r="J24" s="28">
        <f t="shared" si="1"/>
        <v>1.5029338808005828</v>
      </c>
      <c r="K24" s="27">
        <f t="shared" si="2"/>
        <v>1.5774540043400915</v>
      </c>
      <c r="L24" s="18"/>
    </row>
    <row r="25" spans="1:14">
      <c r="A25" s="16"/>
      <c r="B25" s="11" t="s">
        <v>23</v>
      </c>
      <c r="C25" s="25">
        <v>7.08</v>
      </c>
      <c r="D25" s="25">
        <v>5.4743333333333339</v>
      </c>
      <c r="E25" s="25">
        <v>6.4706666666666663</v>
      </c>
      <c r="F25" s="25">
        <v>7.2740000000000009</v>
      </c>
      <c r="G25" s="26">
        <v>8.8353333333333328</v>
      </c>
      <c r="H25" s="28">
        <f t="shared" si="0"/>
        <v>21.464577032352651</v>
      </c>
      <c r="I25" s="27">
        <f t="shared" si="3"/>
        <v>12.415001030290561</v>
      </c>
      <c r="J25" s="28">
        <f t="shared" si="1"/>
        <v>1.4565544952285283</v>
      </c>
      <c r="K25" s="27">
        <f t="shared" si="2"/>
        <v>1.2774409501135369</v>
      </c>
      <c r="L25" s="18"/>
    </row>
    <row r="26" spans="1:14">
      <c r="A26" s="16"/>
      <c r="B26" s="11" t="s">
        <v>20</v>
      </c>
      <c r="C26" s="25">
        <v>5.2433333333333332</v>
      </c>
      <c r="D26" s="25">
        <v>6.8080000000000007</v>
      </c>
      <c r="E26" s="25">
        <v>7.0953333333333335</v>
      </c>
      <c r="F26" s="25">
        <v>6.9973333333333336</v>
      </c>
      <c r="G26" s="26">
        <v>8.3766666666666669</v>
      </c>
      <c r="H26" s="28">
        <f t="shared" si="0"/>
        <v>19.712271341463406</v>
      </c>
      <c r="I26" s="27">
        <f t="shared" si="3"/>
        <v>-1.3811895142347042</v>
      </c>
      <c r="J26" s="28">
        <f t="shared" si="1"/>
        <v>1.3809407102200604</v>
      </c>
      <c r="K26" s="27">
        <f t="shared" si="2"/>
        <v>1.2288534701119678</v>
      </c>
      <c r="L26" s="18"/>
    </row>
    <row r="27" spans="1:14">
      <c r="A27" s="16"/>
      <c r="B27" s="11" t="s">
        <v>9</v>
      </c>
      <c r="C27" s="25">
        <v>4.8466666666666667</v>
      </c>
      <c r="D27" s="25">
        <v>5.2873333333333328</v>
      </c>
      <c r="E27" s="25">
        <v>6.3136666666666672</v>
      </c>
      <c r="F27" s="25">
        <v>7.7266666666666666</v>
      </c>
      <c r="G27" s="26">
        <v>5.7649999999999997</v>
      </c>
      <c r="H27" s="28">
        <f t="shared" si="0"/>
        <v>-25.388265746333051</v>
      </c>
      <c r="I27" s="27">
        <f t="shared" si="3"/>
        <v>22.380022174119631</v>
      </c>
      <c r="J27" s="28">
        <f t="shared" si="1"/>
        <v>0.95039274107663918</v>
      </c>
      <c r="K27" s="27">
        <f t="shared" si="2"/>
        <v>1.356937092092007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142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190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99.983999999999995</v>
      </c>
      <c r="D13" s="26">
        <v>115.63033333333333</v>
      </c>
      <c r="E13" s="26">
        <v>120.48933333333333</v>
      </c>
      <c r="F13" s="26">
        <v>166.34166666666667</v>
      </c>
      <c r="G13" s="26">
        <v>158.351</v>
      </c>
      <c r="H13" s="28">
        <f t="shared" ref="H13:H27" si="0">IF(OR(OR(G13=0,F13=0),G13=""),"",(G13/F13-1)*100)</f>
        <v>-4.8037673463253387</v>
      </c>
      <c r="I13" s="27">
        <f>IF(OR(OR(G13=0,F13=0),F13=""),"",(F13/E13-1)*100)</f>
        <v>38.055097546670801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32.843999999999994</v>
      </c>
      <c r="D14" s="25">
        <f>D13-SUM(D15:D27)</f>
        <v>46.740999999999985</v>
      </c>
      <c r="E14" s="25">
        <f>E13-SUM(E15:E27)</f>
        <v>47.50266666666667</v>
      </c>
      <c r="F14" s="25">
        <f>F13-SUM(F15:F27)</f>
        <v>75.247000000000028</v>
      </c>
      <c r="G14" s="26">
        <f>G13-SUM(G15:G27)</f>
        <v>56.010999999999996</v>
      </c>
      <c r="H14" s="28">
        <f t="shared" si="0"/>
        <v>-25.563809852884532</v>
      </c>
      <c r="I14" s="27">
        <f>IF(OR(OR(G14=0,F14=0),F14=""),"",(F14/E14-1)*100)</f>
        <v>58.405843882448764</v>
      </c>
      <c r="J14" s="28">
        <f t="shared" si="1"/>
        <v>35.371421715050737</v>
      </c>
      <c r="K14" s="27">
        <f t="shared" si="2"/>
        <v>45.236411001452851</v>
      </c>
      <c r="L14" s="18"/>
    </row>
    <row r="15" spans="1:15">
      <c r="A15" s="16"/>
      <c r="B15" s="12" t="s">
        <v>5</v>
      </c>
      <c r="C15" s="29">
        <v>23.722666666666669</v>
      </c>
      <c r="D15" s="29">
        <v>28.555333333333333</v>
      </c>
      <c r="E15" s="29">
        <v>25.271666666666665</v>
      </c>
      <c r="F15" s="29">
        <v>28.836666666666662</v>
      </c>
      <c r="G15" s="109">
        <v>34.424666666666667</v>
      </c>
      <c r="H15" s="50">
        <f t="shared" si="0"/>
        <v>19.378106577274323</v>
      </c>
      <c r="I15" s="36">
        <f t="shared" ref="I15:I27" si="3">IF(OR(OR(G15=0,F15=0),F15=""),"",(F15/E15-1)*100)</f>
        <v>14.106707116006056</v>
      </c>
      <c r="J15" s="50">
        <f t="shared" si="1"/>
        <v>21.739469069766955</v>
      </c>
      <c r="K15" s="36">
        <f t="shared" si="2"/>
        <v>17.335804819397822</v>
      </c>
      <c r="L15" s="18"/>
      <c r="N15" s="23" t="s">
        <v>5</v>
      </c>
      <c r="O15" s="34">
        <f>J15</f>
        <v>21.739469069766955</v>
      </c>
    </row>
    <row r="16" spans="1:15">
      <c r="A16" s="16"/>
      <c r="B16" s="11" t="s">
        <v>25</v>
      </c>
      <c r="C16" s="55">
        <v>9.8506666666666671</v>
      </c>
      <c r="D16" s="55">
        <v>10.060333333333332</v>
      </c>
      <c r="E16" s="55">
        <v>15.23</v>
      </c>
      <c r="F16" s="55">
        <v>21.798999999999996</v>
      </c>
      <c r="G16" s="56">
        <v>17.697000000000003</v>
      </c>
      <c r="H16" s="28">
        <f t="shared" si="0"/>
        <v>-18.81737694389648</v>
      </c>
      <c r="I16" s="27">
        <f t="shared" si="3"/>
        <v>43.131976362442529</v>
      </c>
      <c r="J16" s="28">
        <f t="shared" si="1"/>
        <v>11.175805646948868</v>
      </c>
      <c r="K16" s="27">
        <f t="shared" si="2"/>
        <v>13.104954661590099</v>
      </c>
      <c r="L16" s="18"/>
      <c r="N16" s="23" t="s">
        <v>41</v>
      </c>
      <c r="O16" s="34">
        <f>100-O15</f>
        <v>78.260530930233045</v>
      </c>
    </row>
    <row r="17" spans="1:14">
      <c r="A17" s="16"/>
      <c r="B17" s="11" t="s">
        <v>26</v>
      </c>
      <c r="C17" s="25">
        <v>7.557666666666667</v>
      </c>
      <c r="D17" s="25">
        <v>6.299666666666667</v>
      </c>
      <c r="E17" s="25">
        <v>7.5203333333333333</v>
      </c>
      <c r="F17" s="25">
        <v>8.1739999999999995</v>
      </c>
      <c r="G17" s="26">
        <v>15.056333333333333</v>
      </c>
      <c r="H17" s="28">
        <f t="shared" si="0"/>
        <v>84.197863143299884</v>
      </c>
      <c r="I17" s="27">
        <f t="shared" si="3"/>
        <v>8.6919906032533856</v>
      </c>
      <c r="J17" s="28">
        <f t="shared" si="1"/>
        <v>9.5082022426971307</v>
      </c>
      <c r="K17" s="27">
        <f t="shared" si="2"/>
        <v>4.9139822654175633</v>
      </c>
      <c r="L17" s="18"/>
    </row>
    <row r="18" spans="1:14">
      <c r="A18" s="16"/>
      <c r="B18" s="11" t="s">
        <v>27</v>
      </c>
      <c r="C18" s="25">
        <v>3.6080000000000001</v>
      </c>
      <c r="D18" s="25">
        <v>6.549666666666667</v>
      </c>
      <c r="E18" s="25">
        <v>4.7946666666666671</v>
      </c>
      <c r="F18" s="25">
        <v>8.3136666666666663</v>
      </c>
      <c r="G18" s="26">
        <v>6.8410000000000002</v>
      </c>
      <c r="H18" s="28">
        <f t="shared" si="0"/>
        <v>-17.713804578805981</v>
      </c>
      <c r="I18" s="27">
        <f t="shared" si="3"/>
        <v>73.394048943270292</v>
      </c>
      <c r="J18" s="28">
        <f t="shared" si="1"/>
        <v>4.3201495412090862</v>
      </c>
      <c r="K18" s="27">
        <f t="shared" si="2"/>
        <v>4.997945994689645</v>
      </c>
      <c r="L18" s="18"/>
    </row>
    <row r="19" spans="1:14">
      <c r="A19" s="16"/>
      <c r="B19" s="11" t="s">
        <v>21</v>
      </c>
      <c r="C19" s="25">
        <v>5.2106666666666666</v>
      </c>
      <c r="D19" s="25">
        <v>2.9286666666666665</v>
      </c>
      <c r="E19" s="25">
        <v>2.9496666666666669</v>
      </c>
      <c r="F19" s="25">
        <v>1.9763333333333335</v>
      </c>
      <c r="G19" s="26">
        <v>4.9850000000000003</v>
      </c>
      <c r="H19" s="28">
        <f t="shared" si="0"/>
        <v>152.23477820880419</v>
      </c>
      <c r="I19" s="27">
        <f t="shared" si="3"/>
        <v>-32.998078878969373</v>
      </c>
      <c r="J19" s="28">
        <f t="shared" si="1"/>
        <v>3.1480697943176872</v>
      </c>
      <c r="K19" s="27">
        <f t="shared" si="2"/>
        <v>1.1881168278142378</v>
      </c>
      <c r="L19" s="18"/>
    </row>
    <row r="20" spans="1:14">
      <c r="A20" s="16"/>
      <c r="B20" s="11" t="s">
        <v>6</v>
      </c>
      <c r="C20" s="25">
        <v>3.0733333333333328</v>
      </c>
      <c r="D20" s="25">
        <v>2.7360000000000002</v>
      </c>
      <c r="E20" s="25">
        <v>2.6556666666666664</v>
      </c>
      <c r="F20" s="25">
        <v>4.6950000000000003</v>
      </c>
      <c r="G20" s="26">
        <v>4.2149999999999999</v>
      </c>
      <c r="H20" s="28">
        <f t="shared" si="0"/>
        <v>-10.223642172523972</v>
      </c>
      <c r="I20" s="27">
        <f t="shared" si="3"/>
        <v>76.791766034893968</v>
      </c>
      <c r="J20" s="28">
        <f t="shared" si="1"/>
        <v>2.661808261393992</v>
      </c>
      <c r="K20" s="27">
        <f t="shared" si="2"/>
        <v>2.8225038825710138</v>
      </c>
      <c r="L20" s="18"/>
    </row>
    <row r="21" spans="1:14">
      <c r="A21" s="16"/>
      <c r="B21" s="11" t="s">
        <v>24</v>
      </c>
      <c r="C21" s="25">
        <v>2.8443333333333336</v>
      </c>
      <c r="D21" s="25">
        <v>1.9179999999999999</v>
      </c>
      <c r="E21" s="25">
        <v>2.2613333333333334</v>
      </c>
      <c r="F21" s="25">
        <v>3.4193333333333329</v>
      </c>
      <c r="G21" s="26">
        <v>3.8306666666666671</v>
      </c>
      <c r="H21" s="28">
        <f t="shared" si="0"/>
        <v>12.029635406512007</v>
      </c>
      <c r="I21" s="27">
        <f t="shared" si="3"/>
        <v>51.208726415094304</v>
      </c>
      <c r="J21" s="28">
        <f t="shared" si="1"/>
        <v>2.4190985005883556</v>
      </c>
      <c r="K21" s="27">
        <f t="shared" si="2"/>
        <v>2.0556084364510792</v>
      </c>
      <c r="L21" s="18"/>
    </row>
    <row r="22" spans="1:14">
      <c r="A22" s="16"/>
      <c r="B22" s="11" t="s">
        <v>8</v>
      </c>
      <c r="C22" s="25">
        <v>3.0630000000000002</v>
      </c>
      <c r="D22" s="25">
        <v>2.101</v>
      </c>
      <c r="E22" s="25">
        <v>2.7596666666666665</v>
      </c>
      <c r="F22" s="25">
        <v>2.9113333333333333</v>
      </c>
      <c r="G22" s="26">
        <v>3.5189999999999997</v>
      </c>
      <c r="H22" s="28">
        <f t="shared" si="0"/>
        <v>20.872452484543146</v>
      </c>
      <c r="I22" s="27">
        <f t="shared" si="3"/>
        <v>5.4958328300519499</v>
      </c>
      <c r="J22" s="28">
        <f t="shared" si="1"/>
        <v>2.222278356309717</v>
      </c>
      <c r="K22" s="27">
        <f t="shared" si="2"/>
        <v>1.75021291518461</v>
      </c>
      <c r="L22" s="18"/>
    </row>
    <row r="23" spans="1:14">
      <c r="A23" s="16"/>
      <c r="B23" s="11" t="s">
        <v>23</v>
      </c>
      <c r="C23" s="25">
        <v>1.7976666666666665</v>
      </c>
      <c r="D23" s="25">
        <v>1.0143333333333333</v>
      </c>
      <c r="E23" s="25">
        <v>1.498</v>
      </c>
      <c r="F23" s="25">
        <v>1.6503333333333334</v>
      </c>
      <c r="G23" s="26">
        <v>3.3420000000000001</v>
      </c>
      <c r="H23" s="28">
        <f t="shared" si="0"/>
        <v>102.50454453645727</v>
      </c>
      <c r="I23" s="27">
        <f t="shared" si="3"/>
        <v>10.169114374721854</v>
      </c>
      <c r="J23" s="28">
        <f t="shared" si="1"/>
        <v>2.1105013545856992</v>
      </c>
      <c r="K23" s="27">
        <f t="shared" si="2"/>
        <v>0.99213466259205452</v>
      </c>
      <c r="L23" s="18"/>
    </row>
    <row r="24" spans="1:14">
      <c r="A24" s="16"/>
      <c r="B24" s="11" t="s">
        <v>22</v>
      </c>
      <c r="C24" s="25">
        <v>1.7729999999999999</v>
      </c>
      <c r="D24" s="25">
        <v>1.6113333333333333</v>
      </c>
      <c r="E24" s="25">
        <v>1.9596666666666664</v>
      </c>
      <c r="F24" s="25">
        <v>2.5276666666666667</v>
      </c>
      <c r="G24" s="26">
        <v>2.9943333333333335</v>
      </c>
      <c r="H24" s="28">
        <f t="shared" si="0"/>
        <v>18.462349993406303</v>
      </c>
      <c r="I24" s="27">
        <f t="shared" si="3"/>
        <v>28.984521177070953</v>
      </c>
      <c r="J24" s="28">
        <f t="shared" si="1"/>
        <v>1.8909469048716672</v>
      </c>
      <c r="K24" s="27">
        <f t="shared" si="2"/>
        <v>1.5195631481388707</v>
      </c>
      <c r="L24" s="18"/>
    </row>
    <row r="25" spans="1:14">
      <c r="A25" s="16"/>
      <c r="B25" s="11" t="s">
        <v>11</v>
      </c>
      <c r="C25" s="25">
        <v>1.835</v>
      </c>
      <c r="D25" s="25">
        <v>2.1546666666666665</v>
      </c>
      <c r="E25" s="25">
        <v>2.3346666666666667</v>
      </c>
      <c r="F25" s="25">
        <v>2.8396666666666666</v>
      </c>
      <c r="G25" s="26">
        <v>2.7006666666666668</v>
      </c>
      <c r="H25" s="28">
        <f t="shared" si="0"/>
        <v>-4.8949407207418698</v>
      </c>
      <c r="I25" s="27">
        <f t="shared" si="3"/>
        <v>21.630496858937743</v>
      </c>
      <c r="J25" s="28">
        <f t="shared" si="1"/>
        <v>1.7054939133107252</v>
      </c>
      <c r="K25" s="27">
        <f t="shared" si="2"/>
        <v>1.7071289013576474</v>
      </c>
      <c r="L25" s="18"/>
    </row>
    <row r="26" spans="1:14">
      <c r="A26" s="16"/>
      <c r="B26" s="11" t="s">
        <v>20</v>
      </c>
      <c r="C26" s="25">
        <v>1.7126666666666666</v>
      </c>
      <c r="D26" s="25">
        <v>1.6426666666666667</v>
      </c>
      <c r="E26" s="25">
        <v>2.2623333333333333</v>
      </c>
      <c r="F26" s="25">
        <v>1.8869999999999998</v>
      </c>
      <c r="G26" s="26">
        <v>1.804</v>
      </c>
      <c r="H26" s="28">
        <f t="shared" si="0"/>
        <v>-4.3985161632220322</v>
      </c>
      <c r="I26" s="27">
        <f t="shared" si="3"/>
        <v>-16.590540739649342</v>
      </c>
      <c r="J26" s="28">
        <f t="shared" si="1"/>
        <v>1.1392413057069422</v>
      </c>
      <c r="K26" s="27">
        <f t="shared" si="2"/>
        <v>1.1344121036020238</v>
      </c>
      <c r="L26" s="18"/>
    </row>
    <row r="27" spans="1:14">
      <c r="A27" s="16"/>
      <c r="B27" s="11" t="s">
        <v>9</v>
      </c>
      <c r="C27" s="25">
        <v>1.0913333333333333</v>
      </c>
      <c r="D27" s="25">
        <v>1.3176666666666665</v>
      </c>
      <c r="E27" s="25">
        <v>1.4890000000000001</v>
      </c>
      <c r="F27" s="25">
        <v>2.0646666666666667</v>
      </c>
      <c r="G27" s="26">
        <v>0.93033333333333346</v>
      </c>
      <c r="H27" s="28">
        <f t="shared" si="0"/>
        <v>-54.940264772360337</v>
      </c>
      <c r="I27" s="27">
        <f t="shared" si="3"/>
        <v>38.66129393328854</v>
      </c>
      <c r="J27" s="28">
        <f t="shared" si="1"/>
        <v>0.58751339324243823</v>
      </c>
      <c r="K27" s="27">
        <f t="shared" si="2"/>
        <v>1.2412203797404939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141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17.710999999999999</v>
      </c>
      <c r="D13" s="26">
        <v>20.615666666666666</v>
      </c>
      <c r="E13" s="26">
        <v>27.416333333333331</v>
      </c>
      <c r="F13" s="26">
        <v>28.046000000000003</v>
      </c>
      <c r="G13" s="26">
        <v>25.424333333333333</v>
      </c>
      <c r="H13" s="28">
        <f t="shared" ref="H13:H27" si="0">IF(OR(OR(G13=0,F13=0),G13=""),"",(G13/F13-1)*100)</f>
        <v>-9.3477382395588329</v>
      </c>
      <c r="I13" s="27">
        <f>IF(OR(OR(G13=0,F13=0),F13=""),"",(F13/E13-1)*100)</f>
        <v>2.2966844581697288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3.2703333333333333</v>
      </c>
      <c r="D14" s="25">
        <f>D13-SUM(D15:D27)</f>
        <v>6.6486666666666654</v>
      </c>
      <c r="E14" s="25">
        <f>E13-SUM(E15:E27)</f>
        <v>9.0453333333333354</v>
      </c>
      <c r="F14" s="25">
        <f>F13-SUM(F15:F27)</f>
        <v>9.913333333333334</v>
      </c>
      <c r="G14" s="26">
        <f>G13-SUM(G15:G27)</f>
        <v>8.0343333333333327</v>
      </c>
      <c r="H14" s="28">
        <f t="shared" si="0"/>
        <v>-18.954270342972436</v>
      </c>
      <c r="I14" s="27">
        <f>IF(OR(OR(G14=0,F14=0),F14=""),"",(F14/E14-1)*100)</f>
        <v>9.5961084905660243</v>
      </c>
      <c r="J14" s="28">
        <f t="shared" si="1"/>
        <v>31.60095971051355</v>
      </c>
      <c r="K14" s="27">
        <f t="shared" si="2"/>
        <v>35.346692338776769</v>
      </c>
      <c r="L14" s="18"/>
    </row>
    <row r="15" spans="1:15">
      <c r="A15" s="16"/>
      <c r="B15" s="12" t="s">
        <v>5</v>
      </c>
      <c r="C15" s="29">
        <v>5.0650000000000004</v>
      </c>
      <c r="D15" s="29">
        <v>8.1416666666666675</v>
      </c>
      <c r="E15" s="29">
        <v>10.954666666666666</v>
      </c>
      <c r="F15" s="29">
        <v>7.5106666666666664</v>
      </c>
      <c r="G15" s="109">
        <v>7.701666666666668</v>
      </c>
      <c r="H15" s="50">
        <f t="shared" si="0"/>
        <v>2.5430498846085836</v>
      </c>
      <c r="I15" s="36">
        <f t="shared" ref="I15:I27" si="3">IF(OR(OR(G15=0,F15=0),F15=""),"",(F15/E15-1)*100)</f>
        <v>-31.438656280428432</v>
      </c>
      <c r="J15" s="50">
        <f t="shared" si="1"/>
        <v>30.292501933842914</v>
      </c>
      <c r="K15" s="36">
        <f t="shared" si="2"/>
        <v>26.779814114906458</v>
      </c>
      <c r="L15" s="18"/>
      <c r="N15" s="23" t="s">
        <v>5</v>
      </c>
      <c r="O15" s="34">
        <f>J15</f>
        <v>30.292501933842914</v>
      </c>
    </row>
    <row r="16" spans="1:15">
      <c r="A16" s="16"/>
      <c r="B16" s="11" t="s">
        <v>25</v>
      </c>
      <c r="C16" s="55">
        <v>4.7636666666666665</v>
      </c>
      <c r="D16" s="55">
        <v>1.6679999999999999</v>
      </c>
      <c r="E16" s="55">
        <v>2.325333333333333</v>
      </c>
      <c r="F16" s="55">
        <v>2.4016666666666668</v>
      </c>
      <c r="G16" s="56">
        <v>4.1496666666666675</v>
      </c>
      <c r="H16" s="28">
        <f t="shared" si="0"/>
        <v>72.782789729354633</v>
      </c>
      <c r="I16" s="27">
        <f t="shared" si="3"/>
        <v>3.2826834862385468</v>
      </c>
      <c r="J16" s="28">
        <f t="shared" si="1"/>
        <v>16.321634130032912</v>
      </c>
      <c r="K16" s="27">
        <f t="shared" si="2"/>
        <v>8.5633126530224146</v>
      </c>
      <c r="L16" s="18"/>
      <c r="N16" s="23" t="s">
        <v>41</v>
      </c>
      <c r="O16" s="34">
        <f>100-O15</f>
        <v>69.707498066157086</v>
      </c>
    </row>
    <row r="17" spans="1:14">
      <c r="A17" s="16"/>
      <c r="B17" s="11" t="s">
        <v>26</v>
      </c>
      <c r="C17" s="25">
        <v>0.40466666666666667</v>
      </c>
      <c r="D17" s="25">
        <v>0.48766666666666669</v>
      </c>
      <c r="E17" s="25">
        <v>1.294</v>
      </c>
      <c r="F17" s="25">
        <v>0.89766666666666672</v>
      </c>
      <c r="G17" s="26">
        <v>1.3336666666666666</v>
      </c>
      <c r="H17" s="28">
        <f t="shared" si="0"/>
        <v>48.570367619754904</v>
      </c>
      <c r="I17" s="27">
        <f t="shared" si="3"/>
        <v>-30.628541988665635</v>
      </c>
      <c r="J17" s="28">
        <f t="shared" si="1"/>
        <v>5.2456308261114675</v>
      </c>
      <c r="K17" s="27">
        <f t="shared" si="2"/>
        <v>3.2006940977917231</v>
      </c>
      <c r="L17" s="18"/>
    </row>
    <row r="18" spans="1:14">
      <c r="A18" s="16"/>
      <c r="B18" s="11" t="s">
        <v>6</v>
      </c>
      <c r="C18" s="25">
        <v>0.40900000000000003</v>
      </c>
      <c r="D18" s="25">
        <v>6.6333333333333341E-2</v>
      </c>
      <c r="E18" s="25">
        <v>0.58833333333333337</v>
      </c>
      <c r="F18" s="25">
        <v>0.5076666666666666</v>
      </c>
      <c r="G18" s="26">
        <v>0.85566666666666658</v>
      </c>
      <c r="H18" s="28">
        <f t="shared" si="0"/>
        <v>68.548916611950105</v>
      </c>
      <c r="I18" s="27">
        <f t="shared" si="3"/>
        <v>-13.711048158640249</v>
      </c>
      <c r="J18" s="28">
        <f t="shared" si="1"/>
        <v>3.3655421971077573</v>
      </c>
      <c r="K18" s="27">
        <f t="shared" si="2"/>
        <v>1.8101214671135513</v>
      </c>
      <c r="L18" s="18"/>
    </row>
    <row r="19" spans="1:14">
      <c r="A19" s="16"/>
      <c r="B19" s="11" t="s">
        <v>27</v>
      </c>
      <c r="C19" s="25">
        <v>0.39500000000000002</v>
      </c>
      <c r="D19" s="25">
        <v>0.85099999999999998</v>
      </c>
      <c r="E19" s="25">
        <v>0.46866666666666662</v>
      </c>
      <c r="F19" s="25">
        <v>1.6513333333333333</v>
      </c>
      <c r="G19" s="26">
        <v>0.64733333333333343</v>
      </c>
      <c r="H19" s="28">
        <f t="shared" si="0"/>
        <v>-60.799354057327406</v>
      </c>
      <c r="I19" s="27">
        <f t="shared" si="3"/>
        <v>252.34708392603133</v>
      </c>
      <c r="J19" s="28">
        <f t="shared" si="1"/>
        <v>2.5461172367679263</v>
      </c>
      <c r="K19" s="27">
        <f t="shared" si="2"/>
        <v>5.8879459934868903</v>
      </c>
      <c r="L19" s="18"/>
    </row>
    <row r="20" spans="1:14">
      <c r="A20" s="16"/>
      <c r="B20" s="11" t="s">
        <v>24</v>
      </c>
      <c r="C20" s="25">
        <v>0.50366666666666671</v>
      </c>
      <c r="D20" s="25">
        <v>0.59033333333333327</v>
      </c>
      <c r="E20" s="25">
        <v>0.23266666666666666</v>
      </c>
      <c r="F20" s="25">
        <v>0.629</v>
      </c>
      <c r="G20" s="26">
        <v>0.57333333333333336</v>
      </c>
      <c r="H20" s="28">
        <f t="shared" si="0"/>
        <v>-8.8500264970853166</v>
      </c>
      <c r="I20" s="27">
        <f t="shared" si="3"/>
        <v>170.34383954154731</v>
      </c>
      <c r="J20" s="28">
        <f t="shared" si="1"/>
        <v>2.2550574908552177</v>
      </c>
      <c r="K20" s="27">
        <f t="shared" si="2"/>
        <v>2.2427440633245381</v>
      </c>
      <c r="L20" s="18"/>
    </row>
    <row r="21" spans="1:14">
      <c r="A21" s="16"/>
      <c r="B21" s="11" t="s">
        <v>22</v>
      </c>
      <c r="C21" s="25">
        <v>0.49833333333333335</v>
      </c>
      <c r="D21" s="25">
        <v>0.63566666666666671</v>
      </c>
      <c r="E21" s="25">
        <v>0.316</v>
      </c>
      <c r="F21" s="25">
        <v>0.4306666666666667</v>
      </c>
      <c r="G21" s="26">
        <v>0.52466666666666661</v>
      </c>
      <c r="H21" s="28">
        <f t="shared" si="0"/>
        <v>21.826625386996888</v>
      </c>
      <c r="I21" s="27">
        <f t="shared" si="3"/>
        <v>36.286919831223628</v>
      </c>
      <c r="J21" s="28">
        <f t="shared" si="1"/>
        <v>2.0636398201198327</v>
      </c>
      <c r="K21" s="27">
        <f t="shared" si="2"/>
        <v>1.5355725118258101</v>
      </c>
      <c r="L21" s="18"/>
    </row>
    <row r="22" spans="1:14">
      <c r="A22" s="16"/>
      <c r="B22" s="11" t="s">
        <v>21</v>
      </c>
      <c r="C22" s="25">
        <v>0.91400000000000003</v>
      </c>
      <c r="D22" s="25">
        <v>0.52966666666666662</v>
      </c>
      <c r="E22" s="25">
        <v>0.43233333333333329</v>
      </c>
      <c r="F22" s="25">
        <v>1.2206666666666666</v>
      </c>
      <c r="G22" s="26">
        <v>0.47800000000000004</v>
      </c>
      <c r="H22" s="28">
        <f t="shared" si="0"/>
        <v>-60.841070453304205</v>
      </c>
      <c r="I22" s="27">
        <f t="shared" si="3"/>
        <v>182.34387047031612</v>
      </c>
      <c r="J22" s="28">
        <f t="shared" si="1"/>
        <v>1.8800886290037104</v>
      </c>
      <c r="K22" s="27">
        <f t="shared" si="2"/>
        <v>4.35237348166108</v>
      </c>
      <c r="L22" s="18"/>
    </row>
    <row r="23" spans="1:14">
      <c r="A23" s="16"/>
      <c r="B23" s="11" t="s">
        <v>8</v>
      </c>
      <c r="C23" s="25">
        <v>0.42733333333333334</v>
      </c>
      <c r="D23" s="25">
        <v>0.36033333333333334</v>
      </c>
      <c r="E23" s="25">
        <v>0.38266666666666665</v>
      </c>
      <c r="F23" s="25">
        <v>1.4006666666666667</v>
      </c>
      <c r="G23" s="26">
        <v>0.313</v>
      </c>
      <c r="H23" s="28">
        <f t="shared" si="0"/>
        <v>-77.653498334126596</v>
      </c>
      <c r="I23" s="27">
        <f t="shared" si="3"/>
        <v>266.02787456445998</v>
      </c>
      <c r="J23" s="28">
        <f t="shared" si="1"/>
        <v>1.2311040604145636</v>
      </c>
      <c r="K23" s="27">
        <f t="shared" si="2"/>
        <v>4.9941762342817748</v>
      </c>
      <c r="L23" s="18"/>
    </row>
    <row r="24" spans="1:14">
      <c r="A24" s="16"/>
      <c r="B24" s="11" t="s">
        <v>9</v>
      </c>
      <c r="C24" s="25">
        <v>0.19466666666666668</v>
      </c>
      <c r="D24" s="25">
        <v>0.19699999999999998</v>
      </c>
      <c r="E24" s="25">
        <v>0.30966666666666665</v>
      </c>
      <c r="F24" s="25">
        <v>0.18699999999999997</v>
      </c>
      <c r="G24" s="26">
        <v>0.27566666666666667</v>
      </c>
      <c r="H24" s="28">
        <f t="shared" si="0"/>
        <v>47.415329768270965</v>
      </c>
      <c r="I24" s="27">
        <f t="shared" si="3"/>
        <v>-39.612486544671697</v>
      </c>
      <c r="J24" s="28">
        <f t="shared" si="1"/>
        <v>1.0842631075216655</v>
      </c>
      <c r="K24" s="27">
        <f t="shared" si="2"/>
        <v>0.66676174855594361</v>
      </c>
      <c r="L24" s="18"/>
    </row>
    <row r="25" spans="1:14">
      <c r="A25" s="16"/>
      <c r="B25" s="11" t="s">
        <v>23</v>
      </c>
      <c r="C25" s="25">
        <v>0.23233333333333336</v>
      </c>
      <c r="D25" s="25">
        <v>6.0666666666666667E-2</v>
      </c>
      <c r="E25" s="25">
        <v>0.57566666666666666</v>
      </c>
      <c r="F25" s="25">
        <v>0.44833333333333331</v>
      </c>
      <c r="G25" s="26">
        <v>0.23700000000000002</v>
      </c>
      <c r="H25" s="28">
        <f t="shared" si="0"/>
        <v>-47.137546468401482</v>
      </c>
      <c r="I25" s="27">
        <f t="shared" si="3"/>
        <v>-22.119281991893459</v>
      </c>
      <c r="J25" s="28">
        <f t="shared" si="1"/>
        <v>0.93217783488259287</v>
      </c>
      <c r="K25" s="27">
        <f t="shared" si="2"/>
        <v>1.598564263471915</v>
      </c>
      <c r="L25" s="18"/>
    </row>
    <row r="26" spans="1:14">
      <c r="A26" s="16"/>
      <c r="B26" s="11" t="s">
        <v>20</v>
      </c>
      <c r="C26" s="25">
        <v>0.27133333333333332</v>
      </c>
      <c r="D26" s="25">
        <v>0.17933333333333334</v>
      </c>
      <c r="E26" s="25">
        <v>0.16466666666666666</v>
      </c>
      <c r="F26" s="25">
        <v>0.41366666666666663</v>
      </c>
      <c r="G26" s="26">
        <v>0.19233333333333333</v>
      </c>
      <c r="H26" s="28">
        <f t="shared" si="0"/>
        <v>-53.505237711522959</v>
      </c>
      <c r="I26" s="27">
        <f t="shared" si="3"/>
        <v>151.21457489878543</v>
      </c>
      <c r="J26" s="28">
        <f t="shared" si="1"/>
        <v>0.75649312338573282</v>
      </c>
      <c r="K26" s="27">
        <f t="shared" si="2"/>
        <v>1.474957807411633</v>
      </c>
      <c r="L26" s="18"/>
    </row>
    <row r="27" spans="1:14">
      <c r="A27" s="16"/>
      <c r="B27" s="11" t="s">
        <v>11</v>
      </c>
      <c r="C27" s="25">
        <v>0.36166666666666664</v>
      </c>
      <c r="D27" s="25">
        <v>0.19933333333333333</v>
      </c>
      <c r="E27" s="25">
        <v>0.32633333333333331</v>
      </c>
      <c r="F27" s="25">
        <v>0.43366666666666664</v>
      </c>
      <c r="G27" s="26">
        <v>0.10799999999999998</v>
      </c>
      <c r="H27" s="28">
        <f t="shared" si="0"/>
        <v>-75.096079938508836</v>
      </c>
      <c r="I27" s="27">
        <f t="shared" si="3"/>
        <v>32.890704800817176</v>
      </c>
      <c r="J27" s="28">
        <f t="shared" si="1"/>
        <v>0.42478989944016876</v>
      </c>
      <c r="K27" s="27">
        <f t="shared" si="2"/>
        <v>1.546269224369488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98" t="s">
        <v>140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8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8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28</v>
      </c>
      <c r="C13" s="26">
        <v>77.681333333333328</v>
      </c>
      <c r="D13" s="26">
        <v>106.87533333333334</v>
      </c>
      <c r="E13" s="26">
        <v>127.81400000000001</v>
      </c>
      <c r="F13" s="26">
        <v>143.02866666666668</v>
      </c>
      <c r="G13" s="26">
        <v>129.06533333333334</v>
      </c>
      <c r="H13" s="28">
        <f t="shared" ref="H13:H27" si="0">IF(OR(OR(G13=0,F13=0),G13=""),"",(G13/F13-1)*100)</f>
        <v>-9.7626116908964615</v>
      </c>
      <c r="I13" s="27">
        <f>IF(OR(OR(G13=0,F13=0),F13=""),"",(F13/E13-1)*100)</f>
        <v>11.903755978739937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32</v>
      </c>
      <c r="C14" s="25">
        <f>C13-SUM(C15:C27)</f>
        <v>3.4426666666666534</v>
      </c>
      <c r="D14" s="25">
        <f>D13-SUM(D15:D27)</f>
        <v>31.03433333333335</v>
      </c>
      <c r="E14" s="25">
        <f>E13-SUM(E15:E27)</f>
        <v>39.060666666666691</v>
      </c>
      <c r="F14" s="25">
        <f>F13-SUM(F15:F27)</f>
        <v>37.855666666666693</v>
      </c>
      <c r="G14" s="26">
        <f>G13-SUM(G15:G27)</f>
        <v>36.657666666666685</v>
      </c>
      <c r="H14" s="28">
        <f t="shared" si="0"/>
        <v>-3.1646517033997679</v>
      </c>
      <c r="I14" s="27">
        <f>IF(OR(OR(G14=0,F14=0),F14=""),"",(F14/E14-1)*100)</f>
        <v>-3.0849447867419832</v>
      </c>
      <c r="J14" s="28">
        <f t="shared" si="1"/>
        <v>28.402411181933712</v>
      </c>
      <c r="K14" s="27">
        <f t="shared" si="2"/>
        <v>26.467188395799457</v>
      </c>
      <c r="L14" s="18"/>
    </row>
    <row r="15" spans="1:18">
      <c r="A15" s="16"/>
      <c r="B15" s="12" t="s">
        <v>5</v>
      </c>
      <c r="C15" s="29">
        <v>33.768000000000001</v>
      </c>
      <c r="D15" s="29">
        <v>38.896999999999998</v>
      </c>
      <c r="E15" s="29">
        <v>44.624666666666663</v>
      </c>
      <c r="F15" s="29">
        <v>49.745666666666665</v>
      </c>
      <c r="G15" s="109">
        <v>46.511333333333333</v>
      </c>
      <c r="H15" s="50">
        <f t="shared" si="0"/>
        <v>-6.5017388449245095</v>
      </c>
      <c r="I15" s="36">
        <f t="shared" ref="I15:I27" si="3">IF(OR(OR(G15=0,F15=0),F15=""),"",(F15/E15-1)*100)</f>
        <v>11.475715971734623</v>
      </c>
      <c r="J15" s="50">
        <f t="shared" si="1"/>
        <v>36.037045837250382</v>
      </c>
      <c r="K15" s="36">
        <f t="shared" si="2"/>
        <v>34.78020723118442</v>
      </c>
      <c r="L15" s="18"/>
      <c r="N15" s="23" t="s">
        <v>5</v>
      </c>
      <c r="O15" s="34">
        <f>J15</f>
        <v>36.037045837250382</v>
      </c>
      <c r="R15" s="122"/>
    </row>
    <row r="16" spans="1:18">
      <c r="A16" s="16"/>
      <c r="B16" s="11" t="s">
        <v>25</v>
      </c>
      <c r="C16" s="55">
        <v>11.631</v>
      </c>
      <c r="D16" s="55">
        <v>9.5346666666666664</v>
      </c>
      <c r="E16" s="55">
        <v>14.934666666666667</v>
      </c>
      <c r="F16" s="55">
        <v>23.348666666666663</v>
      </c>
      <c r="G16" s="56">
        <v>15.259666666666666</v>
      </c>
      <c r="H16" s="28">
        <f t="shared" si="0"/>
        <v>-34.644376552551172</v>
      </c>
      <c r="I16" s="27">
        <f t="shared" si="3"/>
        <v>56.338719757164512</v>
      </c>
      <c r="J16" s="28">
        <f t="shared" si="1"/>
        <v>11.82321098358454</v>
      </c>
      <c r="K16" s="27">
        <f t="shared" si="2"/>
        <v>16.324466423980269</v>
      </c>
      <c r="L16" s="18"/>
      <c r="N16" s="23" t="s">
        <v>41</v>
      </c>
      <c r="O16" s="34">
        <f>100-O15</f>
        <v>63.962954162749618</v>
      </c>
    </row>
    <row r="17" spans="1:14">
      <c r="A17" s="16"/>
      <c r="B17" s="11" t="s">
        <v>26</v>
      </c>
      <c r="C17" s="25">
        <v>7.307666666666667</v>
      </c>
      <c r="D17" s="25">
        <v>8.8513333333333346</v>
      </c>
      <c r="E17" s="25">
        <v>9.8543333333333347</v>
      </c>
      <c r="F17" s="25">
        <v>9.3633333333333351</v>
      </c>
      <c r="G17" s="26">
        <v>8.4736666666666665</v>
      </c>
      <c r="H17" s="28">
        <f t="shared" si="0"/>
        <v>-9.5016019935920468</v>
      </c>
      <c r="I17" s="27">
        <f t="shared" si="3"/>
        <v>-4.9825795758211218</v>
      </c>
      <c r="J17" s="28">
        <f t="shared" si="1"/>
        <v>6.5654087335612967</v>
      </c>
      <c r="K17" s="27">
        <f t="shared" si="2"/>
        <v>6.5464732011764548</v>
      </c>
      <c r="L17" s="18"/>
    </row>
    <row r="18" spans="1:14">
      <c r="A18" s="16"/>
      <c r="B18" s="11" t="s">
        <v>8</v>
      </c>
      <c r="C18" s="25">
        <v>2.3330000000000002</v>
      </c>
      <c r="D18" s="25">
        <v>1.5276666666666667</v>
      </c>
      <c r="E18" s="25">
        <v>3.1646666666666667</v>
      </c>
      <c r="F18" s="25">
        <v>2.3926666666666665</v>
      </c>
      <c r="G18" s="26">
        <v>3.3740000000000001</v>
      </c>
      <c r="H18" s="28">
        <f t="shared" si="0"/>
        <v>41.014210086375044</v>
      </c>
      <c r="I18" s="27">
        <f t="shared" si="3"/>
        <v>-24.394354329049939</v>
      </c>
      <c r="J18" s="28">
        <f t="shared" si="1"/>
        <v>2.614179898552671</v>
      </c>
      <c r="K18" s="27">
        <f t="shared" si="2"/>
        <v>1.6728581216819003</v>
      </c>
      <c r="L18" s="18"/>
    </row>
    <row r="19" spans="1:14">
      <c r="A19" s="16"/>
      <c r="B19" s="11" t="s">
        <v>24</v>
      </c>
      <c r="C19" s="25">
        <v>1.7473333333333336</v>
      </c>
      <c r="D19" s="25">
        <v>2.198</v>
      </c>
      <c r="E19" s="25">
        <v>1.8823333333333334</v>
      </c>
      <c r="F19" s="25">
        <v>3.3673333333333333</v>
      </c>
      <c r="G19" s="26">
        <v>3.3330000000000002</v>
      </c>
      <c r="H19" s="28">
        <f t="shared" si="0"/>
        <v>-1.0196000791922288</v>
      </c>
      <c r="I19" s="27">
        <f t="shared" si="3"/>
        <v>78.891446785904009</v>
      </c>
      <c r="J19" s="28">
        <f t="shared" si="1"/>
        <v>2.5824130414570399</v>
      </c>
      <c r="K19" s="27">
        <f t="shared" si="2"/>
        <v>2.3543065958805456</v>
      </c>
      <c r="L19" s="18"/>
    </row>
    <row r="20" spans="1:14">
      <c r="A20" s="16"/>
      <c r="B20" s="11" t="s">
        <v>27</v>
      </c>
      <c r="C20" s="25">
        <v>3.8476666666666666</v>
      </c>
      <c r="D20" s="25">
        <v>4.4293333333333331</v>
      </c>
      <c r="E20" s="25">
        <v>3.5649999999999999</v>
      </c>
      <c r="F20" s="25">
        <v>4.2426666666666666</v>
      </c>
      <c r="G20" s="26">
        <v>3.0953333333333339</v>
      </c>
      <c r="H20" s="28">
        <f t="shared" si="0"/>
        <v>-27.042740414833421</v>
      </c>
      <c r="I20" s="27">
        <f t="shared" si="3"/>
        <v>19.00888265544647</v>
      </c>
      <c r="J20" s="28">
        <f t="shared" si="1"/>
        <v>2.398268577154723</v>
      </c>
      <c r="K20" s="27">
        <f t="shared" si="2"/>
        <v>2.9663051229823387</v>
      </c>
      <c r="L20" s="18"/>
    </row>
    <row r="21" spans="1:14">
      <c r="A21" s="16"/>
      <c r="B21" s="11" t="s">
        <v>21</v>
      </c>
      <c r="C21" s="25">
        <v>3.9013333333333331</v>
      </c>
      <c r="D21" s="25">
        <v>3.5569999999999999</v>
      </c>
      <c r="E21" s="25">
        <v>2.7260000000000004</v>
      </c>
      <c r="F21" s="25">
        <v>2.9896666666666665</v>
      </c>
      <c r="G21" s="26">
        <v>2.8180000000000001</v>
      </c>
      <c r="H21" s="28">
        <f t="shared" si="0"/>
        <v>-5.7420002229902956</v>
      </c>
      <c r="I21" s="27">
        <f t="shared" si="3"/>
        <v>9.6722915138175445</v>
      </c>
      <c r="J21" s="28">
        <f t="shared" si="1"/>
        <v>2.1833903242802091</v>
      </c>
      <c r="K21" s="27">
        <f t="shared" si="2"/>
        <v>2.0902569648042579</v>
      </c>
      <c r="L21" s="18"/>
    </row>
    <row r="22" spans="1:14">
      <c r="A22" s="16"/>
      <c r="B22" s="11" t="s">
        <v>22</v>
      </c>
      <c r="C22" s="25">
        <v>2.1696666666666666</v>
      </c>
      <c r="D22" s="25">
        <v>0.64600000000000002</v>
      </c>
      <c r="E22" s="25">
        <v>0.97766666666666679</v>
      </c>
      <c r="F22" s="25">
        <v>1.9640000000000002</v>
      </c>
      <c r="G22" s="26">
        <v>2.137</v>
      </c>
      <c r="H22" s="28">
        <f t="shared" si="0"/>
        <v>8.8085539714867434</v>
      </c>
      <c r="I22" s="27">
        <f t="shared" si="3"/>
        <v>100.88646437095123</v>
      </c>
      <c r="J22" s="28">
        <f t="shared" si="1"/>
        <v>1.6557505759357019</v>
      </c>
      <c r="K22" s="27">
        <f t="shared" si="2"/>
        <v>1.3731513030021953</v>
      </c>
      <c r="L22" s="18"/>
    </row>
    <row r="23" spans="1:14">
      <c r="A23" s="16"/>
      <c r="B23" s="11" t="s">
        <v>6</v>
      </c>
      <c r="C23" s="25">
        <v>1.9933333333333334</v>
      </c>
      <c r="D23" s="25">
        <v>2.7543333333333333</v>
      </c>
      <c r="E23" s="25">
        <v>2.4496666666666669</v>
      </c>
      <c r="F23" s="25">
        <v>2.9363333333333332</v>
      </c>
      <c r="G23" s="26">
        <v>2.1019999999999999</v>
      </c>
      <c r="H23" s="28">
        <f t="shared" si="0"/>
        <v>-28.414121920762859</v>
      </c>
      <c r="I23" s="27">
        <f t="shared" si="3"/>
        <v>19.866648523608642</v>
      </c>
      <c r="J23" s="28">
        <f t="shared" si="1"/>
        <v>1.6286325271955286</v>
      </c>
      <c r="K23" s="27">
        <f t="shared" si="2"/>
        <v>2.0529684026046056</v>
      </c>
      <c r="L23" s="18"/>
    </row>
    <row r="24" spans="1:14">
      <c r="A24" s="16"/>
      <c r="B24" s="11" t="s">
        <v>23</v>
      </c>
      <c r="C24" s="25">
        <v>1.6416666666666666</v>
      </c>
      <c r="D24" s="25">
        <v>0.89800000000000002</v>
      </c>
      <c r="E24" s="25">
        <v>1.4779999999999998</v>
      </c>
      <c r="F24" s="25">
        <v>1.383</v>
      </c>
      <c r="G24" s="26">
        <v>1.7303333333333335</v>
      </c>
      <c r="H24" s="28">
        <f t="shared" si="0"/>
        <v>25.114485418173071</v>
      </c>
      <c r="I24" s="27">
        <f t="shared" si="3"/>
        <v>-6.4276048714478895</v>
      </c>
      <c r="J24" s="28">
        <f t="shared" si="1"/>
        <v>1.3406646762879781</v>
      </c>
      <c r="K24" s="27">
        <f t="shared" si="2"/>
        <v>0.96693902853973324</v>
      </c>
      <c r="L24" s="18"/>
    </row>
    <row r="25" spans="1:14">
      <c r="A25" s="16"/>
      <c r="B25" s="11" t="s">
        <v>20</v>
      </c>
      <c r="C25" s="25">
        <v>1.5046666666666668</v>
      </c>
      <c r="D25" s="25">
        <v>0.7453333333333334</v>
      </c>
      <c r="E25" s="25">
        <v>1.1176666666666666</v>
      </c>
      <c r="F25" s="25">
        <v>1.026</v>
      </c>
      <c r="G25" s="26">
        <v>1.5629999999999999</v>
      </c>
      <c r="H25" s="28">
        <f t="shared" si="0"/>
        <v>52.33918128654971</v>
      </c>
      <c r="I25" s="27">
        <f t="shared" si="3"/>
        <v>-8.2016104980614291</v>
      </c>
      <c r="J25" s="28">
        <f t="shared" si="1"/>
        <v>1.2110145765968656</v>
      </c>
      <c r="K25" s="27">
        <f t="shared" si="2"/>
        <v>0.71733871531581073</v>
      </c>
      <c r="L25" s="18"/>
    </row>
    <row r="26" spans="1:14">
      <c r="A26" s="16"/>
      <c r="B26" s="11" t="s">
        <v>9</v>
      </c>
      <c r="C26" s="25">
        <v>0.45200000000000001</v>
      </c>
      <c r="D26" s="25">
        <v>0.73699999999999999</v>
      </c>
      <c r="E26" s="25">
        <v>0.48933333333333334</v>
      </c>
      <c r="F26" s="25">
        <v>0.65033333333333332</v>
      </c>
      <c r="G26" s="26">
        <v>1.1786666666666668</v>
      </c>
      <c r="H26" s="28">
        <f t="shared" si="0"/>
        <v>81.240389543823682</v>
      </c>
      <c r="I26" s="27">
        <f t="shared" si="3"/>
        <v>32.901907356948222</v>
      </c>
      <c r="J26" s="28">
        <f t="shared" si="1"/>
        <v>0.91323257471668096</v>
      </c>
      <c r="K26" s="27">
        <f t="shared" si="2"/>
        <v>0.45468740532200996</v>
      </c>
      <c r="L26" s="18"/>
    </row>
    <row r="27" spans="1:14">
      <c r="A27" s="16"/>
      <c r="B27" s="11" t="s">
        <v>11</v>
      </c>
      <c r="C27" s="25">
        <v>1.9413333333333334</v>
      </c>
      <c r="D27" s="25">
        <v>1.0653333333333332</v>
      </c>
      <c r="E27" s="25">
        <v>1.4893333333333334</v>
      </c>
      <c r="F27" s="25">
        <v>1.7633333333333334</v>
      </c>
      <c r="G27" s="26">
        <v>0.83166666666666667</v>
      </c>
      <c r="H27" s="28">
        <f t="shared" si="0"/>
        <v>-52.83553875236295</v>
      </c>
      <c r="I27" s="27">
        <f t="shared" si="3"/>
        <v>18.397493285586396</v>
      </c>
      <c r="J27" s="28">
        <f t="shared" si="1"/>
        <v>0.64437649149268061</v>
      </c>
      <c r="K27" s="27">
        <f t="shared" si="2"/>
        <v>1.2328530877260035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50" sqref="B50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3" t="s">
        <v>139</v>
      </c>
      <c r="D7" s="193"/>
      <c r="E7" s="193"/>
      <c r="F7" s="193"/>
      <c r="G7" s="193"/>
      <c r="H7" s="193"/>
      <c r="I7" s="193"/>
      <c r="J7" s="193"/>
      <c r="K7" s="193"/>
      <c r="L7" s="18"/>
    </row>
    <row r="8" spans="1:15">
      <c r="A8" s="16"/>
      <c r="B8" s="10"/>
      <c r="C8" s="190" t="s">
        <v>185</v>
      </c>
      <c r="D8" s="190"/>
      <c r="E8" s="190"/>
      <c r="F8" s="190"/>
      <c r="G8" s="190"/>
      <c r="H8" s="190"/>
      <c r="I8" s="190"/>
      <c r="J8" s="190"/>
      <c r="K8" s="190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1" t="s">
        <v>2</v>
      </c>
      <c r="D10" s="191"/>
      <c r="E10" s="191"/>
      <c r="F10" s="191"/>
      <c r="G10" s="191"/>
      <c r="H10" s="192" t="s">
        <v>1</v>
      </c>
      <c r="I10" s="192" t="s">
        <v>3</v>
      </c>
      <c r="J10" s="192" t="s">
        <v>29</v>
      </c>
      <c r="K10" s="192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2"/>
      <c r="I11" s="192"/>
      <c r="J11" s="192"/>
      <c r="K11" s="192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429.93299999999999</v>
      </c>
      <c r="D13" s="26">
        <v>410.81599999999997</v>
      </c>
      <c r="E13" s="26">
        <v>445.25366666666667</v>
      </c>
      <c r="F13" s="26">
        <v>529.11433333333332</v>
      </c>
      <c r="G13" s="26">
        <v>558.74733333333336</v>
      </c>
      <c r="H13" s="28">
        <f t="shared" ref="H13:H27" si="0">IF(OR(OR(G13=0,F13=0),G13=""),"",(G13/F13-1)*100)</f>
        <v>5.6004908831928546</v>
      </c>
      <c r="I13" s="27">
        <f>IF(OR(OR(G13=0,F13=0),F13=""),"",(F13/E13-1)*100)</f>
        <v>18.834357343866159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192.28933333333333</v>
      </c>
      <c r="D14" s="25">
        <f>D13-SUM(D15:D27)</f>
        <v>205.5676666666667</v>
      </c>
      <c r="E14" s="25">
        <f>E13-SUM(E15:E27)</f>
        <v>248.52666666666667</v>
      </c>
      <c r="F14" s="25">
        <f>F13-SUM(F15:F27)</f>
        <v>295.85166666666669</v>
      </c>
      <c r="G14" s="26">
        <f>G13-SUM(G15:G27)</f>
        <v>290.60700000000003</v>
      </c>
      <c r="H14" s="28">
        <f t="shared" si="0"/>
        <v>-1.7727352107756666</v>
      </c>
      <c r="I14" s="27">
        <f>IF(OR(OR(G14=0,F14=0),F14=""),"",(F14/E14-1)*100)</f>
        <v>19.042222162611665</v>
      </c>
      <c r="J14" s="28">
        <f>IF(G14=0,"",G14/$G$13*100)</f>
        <v>52.010449565158254</v>
      </c>
      <c r="K14" s="27">
        <f t="shared" si="2"/>
        <v>55.914506190533494</v>
      </c>
      <c r="L14" s="18"/>
    </row>
    <row r="15" spans="1:15">
      <c r="A15" s="16"/>
      <c r="B15" s="12" t="s">
        <v>5</v>
      </c>
      <c r="C15" s="29">
        <v>90.115666666666655</v>
      </c>
      <c r="D15" s="29">
        <v>70.816999999999993</v>
      </c>
      <c r="E15" s="29">
        <v>65.279666666666671</v>
      </c>
      <c r="F15" s="29">
        <v>72.818666666666658</v>
      </c>
      <c r="G15" s="109">
        <v>83.424666666666653</v>
      </c>
      <c r="H15" s="50">
        <f t="shared" si="0"/>
        <v>14.564946716959026</v>
      </c>
      <c r="I15" s="36">
        <f t="shared" ref="I15:I27" si="3">IF(OR(OR(G15=0,F15=0),F15=""),"",(F15/E15-1)*100)</f>
        <v>11.548772205740399</v>
      </c>
      <c r="J15" s="50">
        <f>IF(G15=0,"",G15/$G$13*100)</f>
        <v>14.930660370042032</v>
      </c>
      <c r="K15" s="36">
        <f t="shared" si="2"/>
        <v>13.762368939794358</v>
      </c>
      <c r="L15" s="18"/>
      <c r="N15" s="23" t="s">
        <v>5</v>
      </c>
      <c r="O15" s="34">
        <f>J15</f>
        <v>14.930660370042032</v>
      </c>
    </row>
    <row r="16" spans="1:15">
      <c r="A16" s="16"/>
      <c r="B16" s="11" t="s">
        <v>25</v>
      </c>
      <c r="C16" s="55">
        <v>28.34866666666667</v>
      </c>
      <c r="D16" s="55">
        <v>29.975666666666665</v>
      </c>
      <c r="E16" s="55">
        <v>26.596999999999998</v>
      </c>
      <c r="F16" s="55">
        <v>41.669000000000004</v>
      </c>
      <c r="G16" s="56">
        <v>45.532666666666671</v>
      </c>
      <c r="H16" s="28">
        <f t="shared" si="0"/>
        <v>9.2722807522778616</v>
      </c>
      <c r="I16" s="27">
        <f t="shared" si="3"/>
        <v>56.66804526826337</v>
      </c>
      <c r="J16" s="28">
        <f t="shared" si="1"/>
        <v>8.1490620089462027</v>
      </c>
      <c r="K16" s="27">
        <f t="shared" si="2"/>
        <v>7.8752355351048893</v>
      </c>
      <c r="L16" s="18"/>
      <c r="N16" s="23" t="s">
        <v>41</v>
      </c>
      <c r="O16" s="34">
        <f>100-O15</f>
        <v>85.069339629957966</v>
      </c>
    </row>
    <row r="17" spans="1:14">
      <c r="A17" s="16"/>
      <c r="B17" s="11" t="s">
        <v>26</v>
      </c>
      <c r="C17" s="25">
        <v>30.866666666666671</v>
      </c>
      <c r="D17" s="25">
        <v>28.489666666666665</v>
      </c>
      <c r="E17" s="25">
        <v>23.474333333333334</v>
      </c>
      <c r="F17" s="25">
        <v>29.79</v>
      </c>
      <c r="G17" s="26">
        <v>35.361333333333334</v>
      </c>
      <c r="H17" s="28">
        <f t="shared" si="0"/>
        <v>18.702025288128009</v>
      </c>
      <c r="I17" s="27">
        <f t="shared" si="3"/>
        <v>26.904562429887946</v>
      </c>
      <c r="J17" s="28">
        <f t="shared" si="1"/>
        <v>6.3286804649925257</v>
      </c>
      <c r="K17" s="27">
        <f t="shared" si="2"/>
        <v>5.630163109044485</v>
      </c>
      <c r="L17" s="18"/>
    </row>
    <row r="18" spans="1:14">
      <c r="A18" s="16"/>
      <c r="B18" s="11" t="s">
        <v>27</v>
      </c>
      <c r="C18" s="25">
        <v>15.324666666666667</v>
      </c>
      <c r="D18" s="25">
        <v>14.934000000000003</v>
      </c>
      <c r="E18" s="25">
        <v>15.207666666666668</v>
      </c>
      <c r="F18" s="25">
        <v>17.797666666666668</v>
      </c>
      <c r="G18" s="26">
        <v>18.477333333333334</v>
      </c>
      <c r="H18" s="28">
        <f t="shared" si="0"/>
        <v>3.8188526585881899</v>
      </c>
      <c r="I18" s="27">
        <f t="shared" si="3"/>
        <v>17.030883545580068</v>
      </c>
      <c r="J18" s="28">
        <f t="shared" si="1"/>
        <v>3.3069210770282575</v>
      </c>
      <c r="K18" s="27">
        <f t="shared" si="2"/>
        <v>3.3636712418173018</v>
      </c>
      <c r="L18" s="18"/>
    </row>
    <row r="19" spans="1:14">
      <c r="A19" s="16"/>
      <c r="B19" s="11" t="s">
        <v>21</v>
      </c>
      <c r="C19" s="25">
        <v>11.088666666666667</v>
      </c>
      <c r="D19" s="25">
        <v>5.8833333333333329</v>
      </c>
      <c r="E19" s="25">
        <v>9.5776666666666657</v>
      </c>
      <c r="F19" s="25">
        <v>8.5646666666666658</v>
      </c>
      <c r="G19" s="26">
        <v>16.156666666666666</v>
      </c>
      <c r="H19" s="28">
        <f t="shared" si="0"/>
        <v>88.643263018603591</v>
      </c>
      <c r="I19" s="27">
        <f t="shared" si="3"/>
        <v>-10.576688824696346</v>
      </c>
      <c r="J19" s="28">
        <f t="shared" si="1"/>
        <v>2.8915872529145554</v>
      </c>
      <c r="K19" s="27">
        <f t="shared" si="2"/>
        <v>1.618679768644836</v>
      </c>
      <c r="L19" s="18"/>
    </row>
    <row r="20" spans="1:14">
      <c r="A20" s="16"/>
      <c r="B20" s="11" t="s">
        <v>24</v>
      </c>
      <c r="C20" s="25">
        <v>5.5963333333333338</v>
      </c>
      <c r="D20" s="25">
        <v>6.1803333333333335</v>
      </c>
      <c r="E20" s="25">
        <v>6.1696666666666671</v>
      </c>
      <c r="F20" s="25">
        <v>12.081666666666669</v>
      </c>
      <c r="G20" s="26">
        <v>11.178666666666667</v>
      </c>
      <c r="H20" s="28">
        <f t="shared" si="0"/>
        <v>-7.4741343633604851</v>
      </c>
      <c r="I20" s="27">
        <f t="shared" si="3"/>
        <v>95.823653357825947</v>
      </c>
      <c r="J20" s="28">
        <f t="shared" si="1"/>
        <v>2.00066577498953</v>
      </c>
      <c r="K20" s="27">
        <f t="shared" si="2"/>
        <v>2.283375426735117</v>
      </c>
      <c r="L20" s="18"/>
    </row>
    <row r="21" spans="1:14">
      <c r="A21" s="16"/>
      <c r="B21" s="11" t="s">
        <v>6</v>
      </c>
      <c r="C21" s="25">
        <v>14.033333333333333</v>
      </c>
      <c r="D21" s="25">
        <v>14.033333333333333</v>
      </c>
      <c r="E21" s="25">
        <v>9.4106666666666658</v>
      </c>
      <c r="F21" s="25">
        <v>12.910333333333332</v>
      </c>
      <c r="G21" s="26">
        <v>11.137333333333332</v>
      </c>
      <c r="H21" s="28">
        <f t="shared" si="0"/>
        <v>-13.733185303761841</v>
      </c>
      <c r="I21" s="27">
        <f t="shared" si="3"/>
        <v>37.188296967979603</v>
      </c>
      <c r="J21" s="28">
        <f t="shared" si="1"/>
        <v>1.9932682751058615</v>
      </c>
      <c r="K21" s="27">
        <f t="shared" si="2"/>
        <v>2.4399893406781015</v>
      </c>
      <c r="L21" s="18"/>
    </row>
    <row r="22" spans="1:14">
      <c r="A22" s="16"/>
      <c r="B22" s="11" t="s">
        <v>8</v>
      </c>
      <c r="C22" s="25">
        <v>12.638</v>
      </c>
      <c r="D22" s="25">
        <v>8.5489999999999995</v>
      </c>
      <c r="E22" s="25">
        <v>11.310666666666668</v>
      </c>
      <c r="F22" s="25">
        <v>9.0050000000000008</v>
      </c>
      <c r="G22" s="26">
        <v>11.133333333333335</v>
      </c>
      <c r="H22" s="28">
        <f t="shared" si="0"/>
        <v>23.635017582824357</v>
      </c>
      <c r="I22" s="27">
        <f t="shared" si="3"/>
        <v>-20.384887421902633</v>
      </c>
      <c r="J22" s="28">
        <f t="shared" si="1"/>
        <v>1.9925523880203455</v>
      </c>
      <c r="K22" s="27">
        <f t="shared" si="2"/>
        <v>1.7019005974134138</v>
      </c>
      <c r="L22" s="18"/>
    </row>
    <row r="23" spans="1:14">
      <c r="A23" s="16"/>
      <c r="B23" s="11" t="s">
        <v>22</v>
      </c>
      <c r="C23" s="25">
        <v>8.434333333333333</v>
      </c>
      <c r="D23" s="25">
        <v>5.2359999999999998</v>
      </c>
      <c r="E23" s="25">
        <v>6.7203333333333335</v>
      </c>
      <c r="F23" s="25">
        <v>7.2173333333333334</v>
      </c>
      <c r="G23" s="26">
        <v>9.2396666666666665</v>
      </c>
      <c r="H23" s="28">
        <f t="shared" si="0"/>
        <v>28.020506188804717</v>
      </c>
      <c r="I23" s="27">
        <f t="shared" si="3"/>
        <v>7.3954664947175175</v>
      </c>
      <c r="J23" s="28">
        <f t="shared" si="1"/>
        <v>1.6536395102855077</v>
      </c>
      <c r="K23" s="27">
        <f t="shared" si="2"/>
        <v>1.364040412185646</v>
      </c>
      <c r="L23" s="18"/>
    </row>
    <row r="24" spans="1:14">
      <c r="A24" s="16"/>
      <c r="B24" s="11" t="s">
        <v>11</v>
      </c>
      <c r="C24" s="25">
        <v>5.176333333333333</v>
      </c>
      <c r="D24" s="25">
        <v>6.3703333333333338</v>
      </c>
      <c r="E24" s="25">
        <v>5.4773333333333332</v>
      </c>
      <c r="F24" s="25">
        <v>6.1476666666666668</v>
      </c>
      <c r="G24" s="26">
        <v>7.7356666666666669</v>
      </c>
      <c r="H24" s="28">
        <f t="shared" si="0"/>
        <v>25.830938567478178</v>
      </c>
      <c r="I24" s="27">
        <f t="shared" si="3"/>
        <v>12.238315481986373</v>
      </c>
      <c r="J24" s="28">
        <f t="shared" si="1"/>
        <v>1.3844659661313821</v>
      </c>
      <c r="K24" s="27">
        <f t="shared" si="2"/>
        <v>1.1618786865850672</v>
      </c>
      <c r="L24" s="18"/>
    </row>
    <row r="25" spans="1:14">
      <c r="A25" s="16"/>
      <c r="B25" s="11" t="s">
        <v>23</v>
      </c>
      <c r="C25" s="25">
        <v>4.9606666666666657</v>
      </c>
      <c r="D25" s="25">
        <v>6.3353333333333337</v>
      </c>
      <c r="E25" s="25">
        <v>6.9616666666666669</v>
      </c>
      <c r="F25" s="25">
        <v>5.1709999999999994</v>
      </c>
      <c r="G25" s="26">
        <v>6.6933333333333325</v>
      </c>
      <c r="H25" s="28">
        <f t="shared" si="0"/>
        <v>29.439824663185711</v>
      </c>
      <c r="I25" s="27">
        <f t="shared" si="3"/>
        <v>-25.72180991141969</v>
      </c>
      <c r="J25" s="28">
        <f t="shared" si="1"/>
        <v>1.1979177230972615</v>
      </c>
      <c r="K25" s="27">
        <f t="shared" si="2"/>
        <v>0.97729350241252189</v>
      </c>
      <c r="L25" s="18"/>
    </row>
    <row r="26" spans="1:14">
      <c r="A26" s="16"/>
      <c r="B26" s="11" t="s">
        <v>9</v>
      </c>
      <c r="C26" s="25">
        <v>5.7256666666666662</v>
      </c>
      <c r="D26" s="25">
        <v>4.6203333333333338</v>
      </c>
      <c r="E26" s="25">
        <v>5.6736666666666666</v>
      </c>
      <c r="F26" s="25">
        <v>6.3029999999999999</v>
      </c>
      <c r="G26" s="26">
        <v>6.6089999999999991</v>
      </c>
      <c r="H26" s="28">
        <f t="shared" si="0"/>
        <v>4.8548310328415001</v>
      </c>
      <c r="I26" s="27">
        <f t="shared" si="3"/>
        <v>11.092180247929019</v>
      </c>
      <c r="J26" s="28">
        <f t="shared" si="1"/>
        <v>1.1828244370442931</v>
      </c>
      <c r="K26" s="27">
        <f t="shared" si="2"/>
        <v>1.1912359206548302</v>
      </c>
      <c r="L26" s="18"/>
    </row>
    <row r="27" spans="1:14">
      <c r="A27" s="16"/>
      <c r="B27" s="11" t="s">
        <v>20</v>
      </c>
      <c r="C27" s="25">
        <v>5.3346666666666671</v>
      </c>
      <c r="D27" s="25">
        <v>3.8240000000000003</v>
      </c>
      <c r="E27" s="25">
        <v>4.8666666666666663</v>
      </c>
      <c r="F27" s="25">
        <v>3.7866666666666666</v>
      </c>
      <c r="G27" s="26">
        <v>5.4606666666666674</v>
      </c>
      <c r="H27" s="28">
        <f t="shared" si="0"/>
        <v>44.207746478873268</v>
      </c>
      <c r="I27" s="27">
        <f t="shared" si="3"/>
        <v>-22.191780821917806</v>
      </c>
      <c r="J27" s="28">
        <f t="shared" si="1"/>
        <v>0.9773051862439911</v>
      </c>
      <c r="K27" s="27">
        <f t="shared" si="2"/>
        <v>0.71566132839594221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197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74</vt:i4>
      </vt:variant>
    </vt:vector>
  </HeadingPairs>
  <TitlesOfParts>
    <vt:vector size="148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Índice!Área_de_impresión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2010-10-05T18:44:49Z</cp:lastPrinted>
  <dcterms:created xsi:type="dcterms:W3CDTF">2009-04-02T15:53:30Z</dcterms:created>
  <dcterms:modified xsi:type="dcterms:W3CDTF">2011-01-21T15:14:57Z</dcterms:modified>
</cp:coreProperties>
</file>